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F:\项目\中航\半自动热压\"/>
    </mc:Choice>
  </mc:AlternateContent>
  <bookViews>
    <workbookView xWindow="0" yWindow="0" windowWidth="20730" windowHeight="11760" tabRatio="765" firstSheet="1" activeTab="3"/>
  </bookViews>
  <sheets>
    <sheet name="Sheet1" sheetId="19" r:id="rId1"/>
    <sheet name="工站辅助地址" sheetId="5" r:id="rId2"/>
    <sheet name="系统参数地址" sheetId="13" r:id="rId3"/>
    <sheet name="伺服手动" sheetId="4" r:id="rId4"/>
    <sheet name="伺服数据" sheetId="7" r:id="rId5"/>
    <sheet name="压力地址" sheetId="14" r:id="rId6"/>
    <sheet name="温度数据" sheetId="16" r:id="rId7"/>
    <sheet name="IO气缸手动及报警" sheetId="8" r:id="rId8"/>
    <sheet name="工艺参数" sheetId="17" r:id="rId9"/>
    <sheet name="Sheet2" sheetId="9" r:id="rId10"/>
    <sheet name="绝缘仪" sheetId="12" r:id="rId11"/>
    <sheet name="自动地址" sheetId="10" r:id="rId12"/>
    <sheet name="热压流程" sheetId="15" r:id="rId13"/>
    <sheet name="电气需求 (2)" sheetId="2" r:id="rId14"/>
  </sheets>
  <definedNames>
    <definedName name="_xlnm._FilterDatabase" localSheetId="13" hidden="1">'电气需求 (2)'!$E$2:$E$142</definedName>
  </definedNames>
  <calcPr calcId="152511"/>
</workbook>
</file>

<file path=xl/calcChain.xml><?xml version="1.0" encoding="utf-8"?>
<calcChain xmlns="http://schemas.openxmlformats.org/spreadsheetml/2006/main">
  <c r="G13" i="4" l="1"/>
  <c r="G129" i="8" l="1"/>
  <c r="G130" i="8"/>
  <c r="G121" i="8"/>
  <c r="G122" i="8"/>
  <c r="O132" i="8"/>
  <c r="Z148" i="8" l="1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47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15" i="8"/>
  <c r="Z87" i="8" l="1"/>
  <c r="Z88" i="8"/>
  <c r="Z89" i="8"/>
  <c r="Z90" i="8"/>
  <c r="Z91" i="8"/>
  <c r="Z92" i="8"/>
  <c r="Z93" i="8"/>
  <c r="Z94" i="8"/>
  <c r="Z95" i="8"/>
  <c r="Z96" i="8"/>
  <c r="Z97" i="8"/>
  <c r="Z98" i="8"/>
  <c r="Z99" i="8"/>
  <c r="Z83" i="8"/>
  <c r="Z84" i="8"/>
  <c r="Z85" i="8"/>
  <c r="Z86" i="8"/>
  <c r="Z63" i="8" l="1"/>
  <c r="Z64" i="8"/>
  <c r="Z65" i="8"/>
  <c r="Z66" i="8"/>
  <c r="Z67" i="8"/>
  <c r="Z68" i="8"/>
  <c r="Z69" i="8"/>
  <c r="Z70" i="8"/>
  <c r="Z71" i="8"/>
  <c r="Z72" i="8"/>
  <c r="Z51" i="8"/>
  <c r="Z52" i="8"/>
  <c r="Z53" i="8"/>
  <c r="Z54" i="8"/>
  <c r="Z55" i="8"/>
  <c r="Z56" i="8"/>
  <c r="Z57" i="8"/>
  <c r="Z58" i="8"/>
  <c r="Z59" i="8"/>
  <c r="Z60" i="8"/>
  <c r="Z61" i="8"/>
  <c r="Z62" i="8"/>
  <c r="Z34" i="8" l="1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Z21" i="8" l="1"/>
  <c r="Z22" i="8"/>
  <c r="Z23" i="8"/>
  <c r="Z24" i="8"/>
  <c r="Z25" i="8"/>
  <c r="Z26" i="8"/>
  <c r="Z27" i="8"/>
  <c r="Z28" i="8"/>
  <c r="Z29" i="8"/>
  <c r="Z30" i="8"/>
  <c r="Z31" i="8"/>
  <c r="Z32" i="8"/>
  <c r="Z33" i="8"/>
  <c r="Z20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201" i="8"/>
  <c r="U202" i="8"/>
  <c r="U203" i="8"/>
  <c r="U204" i="8"/>
  <c r="U205" i="8"/>
  <c r="U206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301" i="8"/>
  <c r="S302" i="8"/>
  <c r="S303" i="8"/>
  <c r="S304" i="8"/>
  <c r="S305" i="8"/>
  <c r="S306" i="8"/>
  <c r="S307" i="8"/>
  <c r="S308" i="8"/>
  <c r="S309" i="8"/>
  <c r="S310" i="8"/>
  <c r="S311" i="8"/>
  <c r="S312" i="8"/>
  <c r="S313" i="8"/>
  <c r="S314" i="8"/>
  <c r="S315" i="8"/>
  <c r="S316" i="8"/>
  <c r="S317" i="8"/>
  <c r="S318" i="8"/>
  <c r="S319" i="8"/>
  <c r="S320" i="8"/>
  <c r="S321" i="8"/>
  <c r="S322" i="8"/>
  <c r="S323" i="8"/>
  <c r="S324" i="8"/>
  <c r="S325" i="8"/>
  <c r="S326" i="8"/>
  <c r="S327" i="8"/>
  <c r="S328" i="8"/>
  <c r="S329" i="8"/>
  <c r="S330" i="8"/>
  <c r="S331" i="8"/>
  <c r="S332" i="8"/>
  <c r="S333" i="8"/>
  <c r="S334" i="8"/>
  <c r="S335" i="8"/>
  <c r="S336" i="8"/>
  <c r="S337" i="8"/>
  <c r="S338" i="8"/>
  <c r="S339" i="8"/>
  <c r="S340" i="8"/>
  <c r="S341" i="8"/>
  <c r="S342" i="8"/>
  <c r="S343" i="8"/>
  <c r="S344" i="8"/>
  <c r="S345" i="8"/>
  <c r="S346" i="8"/>
  <c r="S347" i="8"/>
  <c r="S348" i="8"/>
  <c r="S349" i="8"/>
  <c r="S350" i="8"/>
  <c r="S351" i="8"/>
  <c r="S352" i="8"/>
  <c r="S353" i="8"/>
  <c r="S354" i="8"/>
  <c r="S355" i="8"/>
  <c r="S356" i="8"/>
  <c r="S357" i="8"/>
  <c r="S358" i="8"/>
  <c r="S359" i="8"/>
  <c r="S360" i="8"/>
  <c r="S361" i="8"/>
  <c r="S362" i="8"/>
  <c r="S363" i="8"/>
  <c r="S364" i="8"/>
  <c r="S365" i="8"/>
  <c r="S366" i="8"/>
  <c r="S367" i="8"/>
  <c r="S368" i="8"/>
  <c r="S369" i="8"/>
  <c r="S370" i="8"/>
  <c r="S371" i="8"/>
  <c r="S372" i="8"/>
  <c r="S373" i="8"/>
  <c r="S374" i="8"/>
  <c r="S375" i="8"/>
  <c r="S376" i="8"/>
  <c r="S377" i="8"/>
  <c r="S378" i="8"/>
  <c r="S379" i="8"/>
  <c r="S380" i="8"/>
  <c r="S381" i="8"/>
  <c r="S382" i="8"/>
  <c r="S383" i="8"/>
  <c r="S384" i="8"/>
  <c r="S385" i="8"/>
  <c r="S386" i="8"/>
  <c r="S387" i="8"/>
  <c r="S388" i="8"/>
  <c r="S389" i="8"/>
  <c r="S390" i="8"/>
  <c r="S391" i="8"/>
  <c r="S392" i="8"/>
  <c r="S393" i="8"/>
  <c r="S394" i="8"/>
  <c r="S395" i="8"/>
  <c r="S396" i="8"/>
  <c r="S397" i="8"/>
  <c r="S398" i="8"/>
  <c r="S399" i="8"/>
  <c r="S400" i="8"/>
  <c r="S401" i="8"/>
  <c r="S402" i="8"/>
  <c r="S403" i="8"/>
  <c r="S404" i="8"/>
  <c r="S405" i="8"/>
  <c r="S406" i="8"/>
  <c r="S407" i="8"/>
  <c r="S408" i="8"/>
  <c r="S409" i="8"/>
  <c r="S410" i="8"/>
  <c r="S411" i="8"/>
  <c r="S412" i="8"/>
  <c r="S413" i="8"/>
  <c r="S414" i="8"/>
  <c r="S415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V131" i="8" l="1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3" i="8"/>
  <c r="O11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3" i="8"/>
  <c r="G124" i="8"/>
  <c r="G125" i="8"/>
  <c r="G126" i="8"/>
  <c r="G127" i="8"/>
  <c r="G128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U241" i="8" l="1"/>
  <c r="U242" i="8"/>
  <c r="U243" i="8"/>
  <c r="U244" i="8"/>
  <c r="F17" i="12" l="1"/>
  <c r="F5" i="12"/>
  <c r="F6" i="12"/>
  <c r="F7" i="12"/>
  <c r="F9" i="12"/>
  <c r="F11" i="12"/>
  <c r="F13" i="12"/>
  <c r="F15" i="12"/>
  <c r="F19" i="12"/>
  <c r="F4" i="12"/>
  <c r="M22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Y93" i="4" l="1"/>
  <c r="Y92" i="4"/>
  <c r="Y83" i="4"/>
  <c r="Y82" i="4"/>
  <c r="Y72" i="4"/>
  <c r="Y71" i="4"/>
  <c r="Y41" i="4"/>
  <c r="Y40" i="4"/>
  <c r="Y42" i="4"/>
  <c r="Y43" i="4"/>
  <c r="Y44" i="4"/>
  <c r="Y45" i="4"/>
  <c r="Y46" i="4"/>
  <c r="E4" i="15" l="1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" i="15"/>
  <c r="J5" i="14" l="1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J4" i="14"/>
  <c r="H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4" i="14"/>
  <c r="U223" i="8" l="1"/>
  <c r="U224" i="8"/>
  <c r="U225" i="8"/>
  <c r="U226" i="8"/>
  <c r="U227" i="8"/>
  <c r="U228" i="8"/>
  <c r="U229" i="8"/>
  <c r="U230" i="8"/>
  <c r="U231" i="8"/>
  <c r="U232" i="8"/>
  <c r="U233" i="8"/>
  <c r="U234" i="8"/>
  <c r="U235" i="8"/>
  <c r="U236" i="8"/>
  <c r="U237" i="8"/>
  <c r="U238" i="8"/>
  <c r="U239" i="8"/>
  <c r="U240" i="8"/>
  <c r="AW36" i="4" l="1"/>
  <c r="AW37" i="4"/>
  <c r="AT36" i="4"/>
  <c r="AT37" i="4"/>
  <c r="Y13" i="4" l="1"/>
  <c r="Y23" i="4"/>
  <c r="Y39" i="4"/>
  <c r="Y49" i="4"/>
  <c r="Y59" i="4"/>
  <c r="Y70" i="4"/>
  <c r="Y81" i="4"/>
  <c r="Y91" i="4"/>
  <c r="Y60" i="4"/>
  <c r="Y50" i="4"/>
  <c r="Y24" i="4"/>
  <c r="Y14" i="4"/>
  <c r="Y61" i="4"/>
  <c r="Y51" i="4"/>
  <c r="Y25" i="4"/>
  <c r="Y15" i="4"/>
  <c r="Y16" i="4"/>
  <c r="Y94" i="4"/>
  <c r="Y84" i="4"/>
  <c r="Y73" i="4"/>
  <c r="Y62" i="4"/>
  <c r="Y52" i="4"/>
  <c r="Y26" i="4"/>
  <c r="U257" i="8"/>
  <c r="U258" i="8"/>
  <c r="U259" i="8"/>
  <c r="U260" i="8"/>
  <c r="U261" i="8"/>
  <c r="U262" i="8"/>
  <c r="U263" i="8"/>
  <c r="U264" i="8"/>
  <c r="U265" i="8"/>
  <c r="U266" i="8"/>
  <c r="U267" i="8"/>
  <c r="U268" i="8"/>
  <c r="U269" i="8"/>
  <c r="U270" i="8"/>
  <c r="U271" i="8"/>
  <c r="U272" i="8"/>
  <c r="U273" i="8"/>
  <c r="U274" i="8"/>
  <c r="U275" i="8"/>
  <c r="U276" i="8"/>
  <c r="U277" i="8"/>
  <c r="U278" i="8"/>
  <c r="U279" i="8"/>
  <c r="U280" i="8"/>
  <c r="U281" i="8"/>
  <c r="U282" i="8"/>
  <c r="U283" i="8"/>
  <c r="U284" i="8"/>
  <c r="U285" i="8"/>
  <c r="U286" i="8"/>
  <c r="U287" i="8"/>
  <c r="U288" i="8"/>
  <c r="U289" i="8"/>
  <c r="U290" i="8"/>
  <c r="U291" i="8"/>
  <c r="U292" i="8"/>
  <c r="U293" i="8"/>
  <c r="U294" i="8"/>
  <c r="U295" i="8"/>
  <c r="U296" i="8"/>
  <c r="U297" i="8"/>
  <c r="U298" i="8"/>
  <c r="U299" i="8"/>
  <c r="U300" i="8"/>
  <c r="U301" i="8"/>
  <c r="U302" i="8"/>
  <c r="U303" i="8"/>
  <c r="U304" i="8"/>
  <c r="U305" i="8"/>
  <c r="U306" i="8"/>
  <c r="U307" i="8"/>
  <c r="U308" i="8"/>
  <c r="U309" i="8"/>
  <c r="U310" i="8"/>
  <c r="U311" i="8"/>
  <c r="U312" i="8"/>
  <c r="U313" i="8"/>
  <c r="U314" i="8"/>
  <c r="U315" i="8"/>
  <c r="U316" i="8"/>
  <c r="U317" i="8"/>
  <c r="U318" i="8"/>
  <c r="U319" i="8"/>
  <c r="U320" i="8"/>
  <c r="U321" i="8"/>
  <c r="U322" i="8"/>
  <c r="U323" i="8"/>
  <c r="U324" i="8"/>
  <c r="U325" i="8"/>
  <c r="U326" i="8"/>
  <c r="U327" i="8"/>
  <c r="U328" i="8"/>
  <c r="U329" i="8"/>
  <c r="U330" i="8"/>
  <c r="U331" i="8"/>
  <c r="U332" i="8"/>
  <c r="U333" i="8"/>
  <c r="U334" i="8"/>
  <c r="U335" i="8"/>
  <c r="U336" i="8"/>
  <c r="U337" i="8"/>
  <c r="U338" i="8"/>
  <c r="U339" i="8"/>
  <c r="U340" i="8"/>
  <c r="U341" i="8"/>
  <c r="U342" i="8"/>
  <c r="U343" i="8"/>
  <c r="U344" i="8"/>
  <c r="U345" i="8"/>
  <c r="U346" i="8"/>
  <c r="U347" i="8"/>
  <c r="U348" i="8"/>
  <c r="U349" i="8"/>
  <c r="U350" i="8"/>
  <c r="U351" i="8"/>
  <c r="U352" i="8"/>
  <c r="U353" i="8"/>
  <c r="U354" i="8"/>
  <c r="U355" i="8"/>
  <c r="U356" i="8"/>
  <c r="U357" i="8"/>
  <c r="U358" i="8"/>
  <c r="U359" i="8"/>
  <c r="U360" i="8"/>
  <c r="U361" i="8"/>
  <c r="U362" i="8"/>
  <c r="U363" i="8"/>
  <c r="U364" i="8"/>
  <c r="U365" i="8"/>
  <c r="U366" i="8"/>
  <c r="U367" i="8"/>
  <c r="U368" i="8"/>
  <c r="U369" i="8"/>
  <c r="U370" i="8"/>
  <c r="U371" i="8"/>
  <c r="U372" i="8"/>
  <c r="U373" i="8"/>
  <c r="U374" i="8"/>
  <c r="U375" i="8"/>
  <c r="U376" i="8"/>
  <c r="U377" i="8"/>
  <c r="U378" i="8"/>
  <c r="U379" i="8"/>
  <c r="U380" i="8"/>
  <c r="U381" i="8"/>
  <c r="U382" i="8"/>
  <c r="U383" i="8"/>
  <c r="U384" i="8"/>
  <c r="U385" i="8"/>
  <c r="U386" i="8"/>
  <c r="U387" i="8"/>
  <c r="U388" i="8"/>
  <c r="U389" i="8"/>
  <c r="U390" i="8"/>
  <c r="U391" i="8"/>
  <c r="U392" i="8"/>
  <c r="U393" i="8"/>
  <c r="U394" i="8"/>
  <c r="U395" i="8"/>
  <c r="U396" i="8"/>
  <c r="U397" i="8"/>
  <c r="U398" i="8"/>
  <c r="U399" i="8"/>
  <c r="U400" i="8"/>
  <c r="U401" i="8"/>
  <c r="U402" i="8"/>
  <c r="U403" i="8"/>
  <c r="U404" i="8"/>
  <c r="U405" i="8"/>
  <c r="U406" i="8"/>
  <c r="U407" i="8"/>
  <c r="U408" i="8"/>
  <c r="U409" i="8"/>
  <c r="U410" i="8"/>
  <c r="U411" i="8"/>
  <c r="U412" i="8"/>
  <c r="U413" i="8"/>
  <c r="U414" i="8"/>
  <c r="U415" i="8"/>
  <c r="U416" i="8"/>
  <c r="U417" i="8"/>
  <c r="U418" i="8"/>
  <c r="U419" i="8"/>
  <c r="U420" i="8"/>
  <c r="U421" i="8"/>
  <c r="U422" i="8"/>
  <c r="U423" i="8"/>
  <c r="U424" i="8"/>
  <c r="U425" i="8"/>
  <c r="U426" i="8"/>
  <c r="U427" i="8"/>
  <c r="U428" i="8"/>
  <c r="U429" i="8"/>
  <c r="U430" i="8"/>
  <c r="U431" i="8"/>
  <c r="U432" i="8"/>
  <c r="U433" i="8"/>
  <c r="U434" i="8"/>
  <c r="U435" i="8"/>
  <c r="U436" i="8"/>
  <c r="U437" i="8"/>
  <c r="U438" i="8"/>
  <c r="U439" i="8"/>
  <c r="U440" i="8"/>
  <c r="U441" i="8"/>
  <c r="U442" i="8"/>
  <c r="U443" i="8"/>
  <c r="U444" i="8"/>
  <c r="U445" i="8"/>
  <c r="U446" i="8"/>
  <c r="U447" i="8"/>
  <c r="U448" i="8"/>
  <c r="U449" i="8"/>
  <c r="U450" i="8"/>
  <c r="U451" i="8"/>
  <c r="U452" i="8"/>
  <c r="U453" i="8"/>
  <c r="U454" i="8"/>
  <c r="U455" i="8"/>
  <c r="U456" i="8"/>
  <c r="U457" i="8"/>
  <c r="U458" i="8"/>
  <c r="U459" i="8"/>
  <c r="U460" i="8"/>
  <c r="U461" i="8"/>
  <c r="U462" i="8"/>
  <c r="U463" i="8"/>
  <c r="U464" i="8"/>
  <c r="U465" i="8"/>
  <c r="U466" i="8"/>
  <c r="U467" i="8"/>
  <c r="U468" i="8"/>
  <c r="U469" i="8"/>
  <c r="U470" i="8"/>
  <c r="U471" i="8"/>
  <c r="U472" i="8"/>
  <c r="U473" i="8"/>
  <c r="U474" i="8"/>
  <c r="U475" i="8"/>
  <c r="U476" i="8"/>
  <c r="U477" i="8"/>
  <c r="U478" i="8"/>
  <c r="U479" i="8"/>
  <c r="U480" i="8"/>
  <c r="U481" i="8"/>
  <c r="U482" i="8"/>
  <c r="U483" i="8"/>
  <c r="U484" i="8"/>
  <c r="U485" i="8"/>
  <c r="U486" i="8"/>
  <c r="U487" i="8"/>
  <c r="U488" i="8"/>
  <c r="U489" i="8"/>
  <c r="U490" i="8"/>
  <c r="U491" i="8"/>
  <c r="U492" i="8"/>
  <c r="U493" i="8"/>
  <c r="U494" i="8"/>
  <c r="U495" i="8"/>
  <c r="U496" i="8"/>
  <c r="U497" i="8"/>
  <c r="U498" i="8"/>
  <c r="U499" i="8"/>
  <c r="U500" i="8"/>
  <c r="U501" i="8"/>
  <c r="U502" i="8"/>
  <c r="U503" i="8"/>
  <c r="U504" i="8"/>
  <c r="U505" i="8"/>
  <c r="U506" i="8"/>
  <c r="U507" i="8"/>
  <c r="U508" i="8"/>
  <c r="U509" i="8"/>
  <c r="U510" i="8"/>
  <c r="U511" i="8"/>
  <c r="U512" i="8"/>
  <c r="U513" i="8"/>
  <c r="U514" i="8"/>
  <c r="U515" i="8"/>
  <c r="U516" i="8"/>
  <c r="U517" i="8"/>
  <c r="U518" i="8"/>
  <c r="U519" i="8"/>
  <c r="U520" i="8"/>
  <c r="U521" i="8"/>
  <c r="U522" i="8"/>
  <c r="U523" i="8"/>
  <c r="U524" i="8"/>
  <c r="U525" i="8"/>
  <c r="U526" i="8"/>
  <c r="U527" i="8"/>
  <c r="U528" i="8"/>
  <c r="U529" i="8"/>
  <c r="U530" i="8"/>
  <c r="U531" i="8"/>
  <c r="U532" i="8"/>
  <c r="U533" i="8"/>
  <c r="U534" i="8"/>
  <c r="U535" i="8"/>
  <c r="U536" i="8"/>
  <c r="U537" i="8"/>
  <c r="U538" i="8"/>
  <c r="U539" i="8"/>
  <c r="U540" i="8"/>
  <c r="U541" i="8"/>
  <c r="U542" i="8"/>
  <c r="U543" i="8"/>
  <c r="U544" i="8"/>
  <c r="U545" i="8"/>
  <c r="U546" i="8"/>
  <c r="U547" i="8"/>
  <c r="U548" i="8"/>
  <c r="U549" i="8"/>
  <c r="U550" i="8"/>
  <c r="U551" i="8"/>
  <c r="U552" i="8"/>
  <c r="U553" i="8"/>
  <c r="U554" i="8"/>
  <c r="U555" i="8"/>
  <c r="U556" i="8"/>
  <c r="U557" i="8"/>
  <c r="U558" i="8"/>
  <c r="U559" i="8"/>
  <c r="U560" i="8"/>
  <c r="U561" i="8"/>
  <c r="U562" i="8"/>
  <c r="S416" i="8"/>
  <c r="S417" i="8"/>
  <c r="S418" i="8"/>
  <c r="S419" i="8"/>
  <c r="S420" i="8"/>
  <c r="S421" i="8"/>
  <c r="S422" i="8"/>
  <c r="S423" i="8"/>
  <c r="S424" i="8"/>
  <c r="S425" i="8"/>
  <c r="S426" i="8"/>
  <c r="S427" i="8"/>
  <c r="S428" i="8"/>
  <c r="S429" i="8"/>
  <c r="S430" i="8"/>
  <c r="S431" i="8"/>
  <c r="S432" i="8"/>
  <c r="S433" i="8"/>
  <c r="S434" i="8"/>
  <c r="S435" i="8"/>
  <c r="S436" i="8"/>
  <c r="S437" i="8"/>
  <c r="S438" i="8"/>
  <c r="S439" i="8"/>
  <c r="S440" i="8"/>
  <c r="S441" i="8"/>
  <c r="S442" i="8"/>
  <c r="S443" i="8"/>
  <c r="S444" i="8"/>
  <c r="S445" i="8"/>
  <c r="S446" i="8"/>
  <c r="S447" i="8"/>
  <c r="S448" i="8"/>
  <c r="S449" i="8"/>
  <c r="S450" i="8"/>
  <c r="S451" i="8"/>
  <c r="S452" i="8"/>
  <c r="S453" i="8"/>
  <c r="S454" i="8"/>
  <c r="S455" i="8"/>
  <c r="S456" i="8"/>
  <c r="S457" i="8"/>
  <c r="S458" i="8"/>
  <c r="S459" i="8"/>
  <c r="S460" i="8"/>
  <c r="S461" i="8"/>
  <c r="S462" i="8"/>
  <c r="S463" i="8"/>
  <c r="S464" i="8"/>
  <c r="S465" i="8"/>
  <c r="S466" i="8"/>
  <c r="S467" i="8"/>
  <c r="S468" i="8"/>
  <c r="S469" i="8"/>
  <c r="S470" i="8"/>
  <c r="S471" i="8"/>
  <c r="S472" i="8"/>
  <c r="S473" i="8"/>
  <c r="S474" i="8"/>
  <c r="S475" i="8"/>
  <c r="S476" i="8"/>
  <c r="S477" i="8"/>
  <c r="S478" i="8"/>
  <c r="S479" i="8"/>
  <c r="S480" i="8"/>
  <c r="S481" i="8"/>
  <c r="S482" i="8"/>
  <c r="S483" i="8"/>
  <c r="S484" i="8"/>
  <c r="S485" i="8"/>
  <c r="S486" i="8"/>
  <c r="S487" i="8"/>
  <c r="S488" i="8"/>
  <c r="S489" i="8"/>
  <c r="S490" i="8"/>
  <c r="S491" i="8"/>
  <c r="S492" i="8"/>
  <c r="S493" i="8"/>
  <c r="S494" i="8"/>
  <c r="S495" i="8"/>
  <c r="S496" i="8"/>
  <c r="S497" i="8"/>
  <c r="S498" i="8"/>
  <c r="S499" i="8"/>
  <c r="S500" i="8"/>
  <c r="S501" i="8"/>
  <c r="S502" i="8"/>
  <c r="S503" i="8"/>
  <c r="S504" i="8"/>
  <c r="S505" i="8"/>
  <c r="S506" i="8"/>
  <c r="S507" i="8"/>
  <c r="S508" i="8"/>
  <c r="S509" i="8"/>
  <c r="S510" i="8"/>
  <c r="S511" i="8"/>
  <c r="S512" i="8"/>
  <c r="S513" i="8"/>
  <c r="S514" i="8"/>
  <c r="S515" i="8"/>
  <c r="S516" i="8"/>
  <c r="S517" i="8"/>
  <c r="S518" i="8"/>
  <c r="S519" i="8"/>
  <c r="S520" i="8"/>
  <c r="S521" i="8"/>
  <c r="S522" i="8"/>
  <c r="S523" i="8"/>
  <c r="S524" i="8"/>
  <c r="S525" i="8"/>
  <c r="S526" i="8"/>
  <c r="S527" i="8"/>
  <c r="S528" i="8"/>
  <c r="S529" i="8"/>
  <c r="S530" i="8"/>
  <c r="S531" i="8"/>
  <c r="S532" i="8"/>
  <c r="S533" i="8"/>
  <c r="S534" i="8"/>
  <c r="S535" i="8"/>
  <c r="S536" i="8"/>
  <c r="S537" i="8"/>
  <c r="S538" i="8"/>
  <c r="S539" i="8"/>
  <c r="S540" i="8"/>
  <c r="S541" i="8"/>
  <c r="S542" i="8"/>
  <c r="S543" i="8"/>
  <c r="S544" i="8"/>
  <c r="S545" i="8"/>
  <c r="S546" i="8"/>
  <c r="S547" i="8"/>
  <c r="S548" i="8"/>
  <c r="S549" i="8"/>
  <c r="S550" i="8"/>
  <c r="S551" i="8"/>
  <c r="S552" i="8"/>
  <c r="S553" i="8"/>
  <c r="S554" i="8"/>
  <c r="S555" i="8"/>
  <c r="S556" i="8"/>
  <c r="S557" i="8"/>
  <c r="S558" i="8"/>
  <c r="S559" i="8"/>
  <c r="S560" i="8"/>
  <c r="S561" i="8"/>
  <c r="S562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Q323" i="8"/>
  <c r="Q324" i="8"/>
  <c r="Q325" i="8"/>
  <c r="Q326" i="8"/>
  <c r="Q327" i="8"/>
  <c r="Q328" i="8"/>
  <c r="Q329" i="8"/>
  <c r="Q330" i="8"/>
  <c r="Q331" i="8"/>
  <c r="Q332" i="8"/>
  <c r="Q333" i="8"/>
  <c r="Q334" i="8"/>
  <c r="Q335" i="8"/>
  <c r="Q336" i="8"/>
  <c r="Q337" i="8"/>
  <c r="Q338" i="8"/>
  <c r="Q339" i="8"/>
  <c r="Q340" i="8"/>
  <c r="Q341" i="8"/>
  <c r="Q342" i="8"/>
  <c r="Q343" i="8"/>
  <c r="Q344" i="8"/>
  <c r="Q345" i="8"/>
  <c r="Q346" i="8"/>
  <c r="Q347" i="8"/>
  <c r="Q348" i="8"/>
  <c r="Q349" i="8"/>
  <c r="Q350" i="8"/>
  <c r="Q351" i="8"/>
  <c r="Q352" i="8"/>
  <c r="Q353" i="8"/>
  <c r="Q354" i="8"/>
  <c r="Q355" i="8"/>
  <c r="Q356" i="8"/>
  <c r="Q357" i="8"/>
  <c r="Q358" i="8"/>
  <c r="Q359" i="8"/>
  <c r="Q360" i="8"/>
  <c r="Q361" i="8"/>
  <c r="Q362" i="8"/>
  <c r="Q363" i="8"/>
  <c r="Q364" i="8"/>
  <c r="Q365" i="8"/>
  <c r="Q366" i="8"/>
  <c r="Q367" i="8"/>
  <c r="Q368" i="8"/>
  <c r="Q369" i="8"/>
  <c r="Q370" i="8"/>
  <c r="Q371" i="8"/>
  <c r="Q372" i="8"/>
  <c r="Q373" i="8"/>
  <c r="Q374" i="8"/>
  <c r="Q375" i="8"/>
  <c r="Q376" i="8"/>
  <c r="Q377" i="8"/>
  <c r="Q378" i="8"/>
  <c r="Q379" i="8"/>
  <c r="Q380" i="8"/>
  <c r="Q381" i="8"/>
  <c r="Q382" i="8"/>
  <c r="Q383" i="8"/>
  <c r="Q384" i="8"/>
  <c r="Q385" i="8"/>
  <c r="Q386" i="8"/>
  <c r="Q387" i="8"/>
  <c r="Q388" i="8"/>
  <c r="Q389" i="8"/>
  <c r="Q390" i="8"/>
  <c r="Q391" i="8"/>
  <c r="Q392" i="8"/>
  <c r="Q393" i="8"/>
  <c r="Q394" i="8"/>
  <c r="Q395" i="8"/>
  <c r="Q396" i="8"/>
  <c r="Q397" i="8"/>
  <c r="Q398" i="8"/>
  <c r="Q399" i="8"/>
  <c r="Q400" i="8"/>
  <c r="Q401" i="8"/>
  <c r="Q402" i="8"/>
  <c r="Q403" i="8"/>
  <c r="Q404" i="8"/>
  <c r="Q405" i="8"/>
  <c r="Q406" i="8"/>
  <c r="Q407" i="8"/>
  <c r="Q408" i="8"/>
  <c r="Q409" i="8"/>
  <c r="Q410" i="8"/>
  <c r="Q411" i="8"/>
  <c r="Q412" i="8"/>
  <c r="Q413" i="8"/>
  <c r="Q414" i="8"/>
  <c r="Q415" i="8"/>
  <c r="Q416" i="8"/>
  <c r="Q417" i="8"/>
  <c r="Q418" i="8"/>
  <c r="Q419" i="8"/>
  <c r="Q420" i="8"/>
  <c r="Q421" i="8"/>
  <c r="Q422" i="8"/>
  <c r="Q423" i="8"/>
  <c r="Q424" i="8"/>
  <c r="Q425" i="8"/>
  <c r="Q426" i="8"/>
  <c r="Q427" i="8"/>
  <c r="Q428" i="8"/>
  <c r="Q429" i="8"/>
  <c r="Q430" i="8"/>
  <c r="Q431" i="8"/>
  <c r="Q432" i="8"/>
  <c r="Q433" i="8"/>
  <c r="Q434" i="8"/>
  <c r="Q435" i="8"/>
  <c r="Q436" i="8"/>
  <c r="Q437" i="8"/>
  <c r="Q438" i="8"/>
  <c r="Q439" i="8"/>
  <c r="Q440" i="8"/>
  <c r="Q441" i="8"/>
  <c r="Q442" i="8"/>
  <c r="Q443" i="8"/>
  <c r="Q444" i="8"/>
  <c r="Q445" i="8"/>
  <c r="Q446" i="8"/>
  <c r="Q447" i="8"/>
  <c r="Q448" i="8"/>
  <c r="Q449" i="8"/>
  <c r="Q450" i="8"/>
  <c r="Q451" i="8"/>
  <c r="Q452" i="8"/>
  <c r="Q453" i="8"/>
  <c r="Q454" i="8"/>
  <c r="Q455" i="8"/>
  <c r="Q456" i="8"/>
  <c r="Q457" i="8"/>
  <c r="Q458" i="8"/>
  <c r="Q459" i="8"/>
  <c r="Q460" i="8"/>
  <c r="Q461" i="8"/>
  <c r="Q462" i="8"/>
  <c r="Q463" i="8"/>
  <c r="Q464" i="8"/>
  <c r="Q465" i="8"/>
  <c r="Q466" i="8"/>
  <c r="Q467" i="8"/>
  <c r="Q468" i="8"/>
  <c r="Q469" i="8"/>
  <c r="Q470" i="8"/>
  <c r="Q471" i="8"/>
  <c r="Q472" i="8"/>
  <c r="Q473" i="8"/>
  <c r="Q474" i="8"/>
  <c r="Q475" i="8"/>
  <c r="Q476" i="8"/>
  <c r="Q477" i="8"/>
  <c r="Q478" i="8"/>
  <c r="Q479" i="8"/>
  <c r="Q480" i="8"/>
  <c r="Q481" i="8"/>
  <c r="Q482" i="8"/>
  <c r="Q483" i="8"/>
  <c r="Q484" i="8"/>
  <c r="Q485" i="8"/>
  <c r="Q486" i="8"/>
  <c r="Q487" i="8"/>
  <c r="Q488" i="8"/>
  <c r="Q489" i="8"/>
  <c r="Q490" i="8"/>
  <c r="Q491" i="8"/>
  <c r="Q492" i="8"/>
  <c r="Q493" i="8"/>
  <c r="Q494" i="8"/>
  <c r="Q495" i="8"/>
  <c r="Q496" i="8"/>
  <c r="Q497" i="8"/>
  <c r="Q498" i="8"/>
  <c r="Q499" i="8"/>
  <c r="Q500" i="8"/>
  <c r="Q501" i="8"/>
  <c r="Q502" i="8"/>
  <c r="Q503" i="8"/>
  <c r="Q504" i="8"/>
  <c r="Q505" i="8"/>
  <c r="Q506" i="8"/>
  <c r="Q507" i="8"/>
  <c r="Q508" i="8"/>
  <c r="Q509" i="8"/>
  <c r="Q510" i="8"/>
  <c r="Q511" i="8"/>
  <c r="Q512" i="8"/>
  <c r="Q513" i="8"/>
  <c r="Q514" i="8"/>
  <c r="Q515" i="8"/>
  <c r="Q516" i="8"/>
  <c r="Q517" i="8"/>
  <c r="Q518" i="8"/>
  <c r="Q519" i="8"/>
  <c r="Q520" i="8"/>
  <c r="Q521" i="8"/>
  <c r="Q522" i="8"/>
  <c r="Q523" i="8"/>
  <c r="Q524" i="8"/>
  <c r="Q525" i="8"/>
  <c r="Q526" i="8"/>
  <c r="Q527" i="8"/>
  <c r="Q528" i="8"/>
  <c r="Q529" i="8"/>
  <c r="Q530" i="8"/>
  <c r="Q531" i="8"/>
  <c r="Q532" i="8"/>
  <c r="Q533" i="8"/>
  <c r="Q534" i="8"/>
  <c r="Q535" i="8"/>
  <c r="Q536" i="8"/>
  <c r="Q537" i="8"/>
  <c r="Q538" i="8"/>
  <c r="Q539" i="8"/>
  <c r="Q540" i="8"/>
  <c r="Q541" i="8"/>
  <c r="Q542" i="8"/>
  <c r="Q543" i="8"/>
  <c r="Q544" i="8"/>
  <c r="Q545" i="8"/>
  <c r="Q546" i="8"/>
  <c r="Q547" i="8"/>
  <c r="Q548" i="8"/>
  <c r="Q549" i="8"/>
  <c r="Q550" i="8"/>
  <c r="Q551" i="8"/>
  <c r="Q552" i="8"/>
  <c r="Q553" i="8"/>
  <c r="Q554" i="8"/>
  <c r="Q555" i="8"/>
  <c r="Q556" i="8"/>
  <c r="Q557" i="8"/>
  <c r="Q558" i="8"/>
  <c r="Q559" i="8"/>
  <c r="Q560" i="8"/>
  <c r="Q561" i="8"/>
  <c r="Q562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31" i="8"/>
  <c r="O518" i="8" l="1"/>
  <c r="O519" i="8"/>
  <c r="O520" i="8"/>
  <c r="O521" i="8"/>
  <c r="O522" i="8"/>
  <c r="O523" i="8"/>
  <c r="O524" i="8"/>
  <c r="O525" i="8"/>
  <c r="O526" i="8"/>
  <c r="O527" i="8"/>
  <c r="O528" i="8"/>
  <c r="O529" i="8"/>
  <c r="O530" i="8"/>
  <c r="O507" i="8" l="1"/>
  <c r="O508" i="8"/>
  <c r="O509" i="8"/>
  <c r="O510" i="8"/>
  <c r="O511" i="8"/>
  <c r="O512" i="8"/>
  <c r="O513" i="8"/>
  <c r="O514" i="8"/>
  <c r="O515" i="8"/>
  <c r="O516" i="8"/>
  <c r="O517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275" i="8" l="1"/>
  <c r="O276" i="8"/>
  <c r="O277" i="8"/>
  <c r="O278" i="8"/>
  <c r="O279" i="8"/>
  <c r="O280" i="8"/>
  <c r="O281" i="8"/>
  <c r="O282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U35" i="8"/>
  <c r="S35" i="8"/>
  <c r="Q35" i="8"/>
  <c r="O35" i="8"/>
  <c r="P35" i="8"/>
  <c r="Q259" i="8"/>
  <c r="Q260" i="8"/>
  <c r="Q261" i="8"/>
  <c r="Q262" i="8"/>
  <c r="Q263" i="8"/>
  <c r="Q264" i="8"/>
  <c r="Q265" i="8"/>
  <c r="Q266" i="8"/>
  <c r="Q267" i="8"/>
  <c r="Q268" i="8"/>
  <c r="Q269" i="8"/>
  <c r="C91" i="4" l="1"/>
  <c r="C92" i="4"/>
  <c r="C93" i="4"/>
  <c r="C94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67" i="4"/>
  <c r="P4" i="8" l="1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3" i="8"/>
  <c r="G163" i="10" l="1"/>
  <c r="I163" i="10"/>
  <c r="K163" i="10"/>
  <c r="M163" i="10"/>
  <c r="O163" i="10"/>
  <c r="Q163" i="10"/>
  <c r="S163" i="10"/>
  <c r="U163" i="10"/>
  <c r="W163" i="10"/>
  <c r="Y163" i="10"/>
  <c r="AA163" i="10"/>
  <c r="AC163" i="10"/>
  <c r="AE163" i="10"/>
  <c r="AG163" i="10"/>
  <c r="AI163" i="10"/>
  <c r="AK163" i="10"/>
  <c r="AM163" i="10"/>
  <c r="AO163" i="10"/>
  <c r="AQ163" i="10"/>
  <c r="AQ162" i="10" l="1"/>
  <c r="AO162" i="10"/>
  <c r="AM162" i="10"/>
  <c r="AK162" i="10"/>
  <c r="AI162" i="10"/>
  <c r="AG162" i="10"/>
  <c r="AE162" i="10"/>
  <c r="AC162" i="10"/>
  <c r="AA162" i="10"/>
  <c r="Y162" i="10"/>
  <c r="W162" i="10"/>
  <c r="U162" i="10"/>
  <c r="S162" i="10"/>
  <c r="Q162" i="10"/>
  <c r="O162" i="10"/>
  <c r="M162" i="10"/>
  <c r="K162" i="10"/>
  <c r="I162" i="10"/>
  <c r="G162" i="10"/>
  <c r="AQ161" i="10"/>
  <c r="AO161" i="10"/>
  <c r="AM161" i="10"/>
  <c r="AK161" i="10"/>
  <c r="AI161" i="10"/>
  <c r="AG161" i="10"/>
  <c r="AE161" i="10"/>
  <c r="AC161" i="10"/>
  <c r="AA161" i="10"/>
  <c r="Y161" i="10"/>
  <c r="W161" i="10"/>
  <c r="U161" i="10"/>
  <c r="S161" i="10"/>
  <c r="Q161" i="10"/>
  <c r="O161" i="10"/>
  <c r="M161" i="10"/>
  <c r="K161" i="10"/>
  <c r="I161" i="10"/>
  <c r="G161" i="10"/>
  <c r="AQ160" i="10"/>
  <c r="AO160" i="10"/>
  <c r="AM160" i="10"/>
  <c r="AK160" i="10"/>
  <c r="AI160" i="10"/>
  <c r="AG160" i="10"/>
  <c r="AE160" i="10"/>
  <c r="AC160" i="10"/>
  <c r="AA160" i="10"/>
  <c r="Y160" i="10"/>
  <c r="W160" i="10"/>
  <c r="U160" i="10"/>
  <c r="S160" i="10"/>
  <c r="Q160" i="10"/>
  <c r="O160" i="10"/>
  <c r="M160" i="10"/>
  <c r="K160" i="10"/>
  <c r="I160" i="10"/>
  <c r="G160" i="10"/>
  <c r="AQ159" i="10"/>
  <c r="AO159" i="10"/>
  <c r="AM159" i="10"/>
  <c r="AK159" i="10"/>
  <c r="AI159" i="10"/>
  <c r="AG159" i="10"/>
  <c r="AE159" i="10"/>
  <c r="AC159" i="10"/>
  <c r="AA159" i="10"/>
  <c r="Y159" i="10"/>
  <c r="W159" i="10"/>
  <c r="U159" i="10"/>
  <c r="S159" i="10"/>
  <c r="Q159" i="10"/>
  <c r="O159" i="10"/>
  <c r="M159" i="10"/>
  <c r="K159" i="10"/>
  <c r="I159" i="10"/>
  <c r="G159" i="10"/>
  <c r="AQ158" i="10"/>
  <c r="AO158" i="10"/>
  <c r="AM158" i="10"/>
  <c r="AK158" i="10"/>
  <c r="AI158" i="10"/>
  <c r="AG158" i="10"/>
  <c r="AE158" i="10"/>
  <c r="AC158" i="10"/>
  <c r="AA158" i="10"/>
  <c r="Y158" i="10"/>
  <c r="W158" i="10"/>
  <c r="U158" i="10"/>
  <c r="S158" i="10"/>
  <c r="Q158" i="10"/>
  <c r="O158" i="10"/>
  <c r="M158" i="10"/>
  <c r="K158" i="10"/>
  <c r="I158" i="10"/>
  <c r="G158" i="10"/>
  <c r="AQ157" i="10"/>
  <c r="AO157" i="10"/>
  <c r="AM157" i="10"/>
  <c r="AK157" i="10"/>
  <c r="AI157" i="10"/>
  <c r="AG157" i="10"/>
  <c r="AE157" i="10"/>
  <c r="AC157" i="10"/>
  <c r="AA157" i="10"/>
  <c r="Y157" i="10"/>
  <c r="W157" i="10"/>
  <c r="U157" i="10"/>
  <c r="S157" i="10"/>
  <c r="Q157" i="10"/>
  <c r="O157" i="10"/>
  <c r="M157" i="10"/>
  <c r="K157" i="10"/>
  <c r="I157" i="10"/>
  <c r="G157" i="10"/>
  <c r="AQ156" i="10"/>
  <c r="AO156" i="10"/>
  <c r="AM156" i="10"/>
  <c r="AK156" i="10"/>
  <c r="AI156" i="10"/>
  <c r="AG156" i="10"/>
  <c r="AE156" i="10"/>
  <c r="AC156" i="10"/>
  <c r="AA156" i="10"/>
  <c r="Y156" i="10"/>
  <c r="W156" i="10"/>
  <c r="U156" i="10"/>
  <c r="S156" i="10"/>
  <c r="Q156" i="10"/>
  <c r="O156" i="10"/>
  <c r="M156" i="10"/>
  <c r="K156" i="10"/>
  <c r="I156" i="10"/>
  <c r="G156" i="10"/>
  <c r="AQ155" i="10"/>
  <c r="AO155" i="10"/>
  <c r="AM155" i="10"/>
  <c r="AK155" i="10"/>
  <c r="AI155" i="10"/>
  <c r="AG155" i="10"/>
  <c r="AE155" i="10"/>
  <c r="AC155" i="10"/>
  <c r="AA155" i="10"/>
  <c r="Y155" i="10"/>
  <c r="W155" i="10"/>
  <c r="U155" i="10"/>
  <c r="S155" i="10"/>
  <c r="Q155" i="10"/>
  <c r="O155" i="10"/>
  <c r="M155" i="10"/>
  <c r="K155" i="10"/>
  <c r="I155" i="10"/>
  <c r="G155" i="10"/>
  <c r="AQ154" i="10"/>
  <c r="AO154" i="10"/>
  <c r="AM154" i="10"/>
  <c r="AK154" i="10"/>
  <c r="AI154" i="10"/>
  <c r="AG154" i="10"/>
  <c r="AE154" i="10"/>
  <c r="AC154" i="10"/>
  <c r="AA154" i="10"/>
  <c r="Y154" i="10"/>
  <c r="W154" i="10"/>
  <c r="U154" i="10"/>
  <c r="S154" i="10"/>
  <c r="Q154" i="10"/>
  <c r="O154" i="10"/>
  <c r="M154" i="10"/>
  <c r="K154" i="10"/>
  <c r="I154" i="10"/>
  <c r="G154" i="10"/>
  <c r="AQ153" i="10"/>
  <c r="AO153" i="10"/>
  <c r="AM153" i="10"/>
  <c r="AK153" i="10"/>
  <c r="AI153" i="10"/>
  <c r="AG153" i="10"/>
  <c r="AE153" i="10"/>
  <c r="AC153" i="10"/>
  <c r="AA153" i="10"/>
  <c r="Y153" i="10"/>
  <c r="W153" i="10"/>
  <c r="U153" i="10"/>
  <c r="S153" i="10"/>
  <c r="Q153" i="10"/>
  <c r="O153" i="10"/>
  <c r="M153" i="10"/>
  <c r="K153" i="10"/>
  <c r="I153" i="10"/>
  <c r="G153" i="10"/>
  <c r="AQ152" i="10"/>
  <c r="AO152" i="10"/>
  <c r="AM152" i="10"/>
  <c r="AK152" i="10"/>
  <c r="AI152" i="10"/>
  <c r="AG152" i="10"/>
  <c r="AE152" i="10"/>
  <c r="AC152" i="10"/>
  <c r="AA152" i="10"/>
  <c r="Y152" i="10"/>
  <c r="W152" i="10"/>
  <c r="U152" i="10"/>
  <c r="S152" i="10"/>
  <c r="Q152" i="10"/>
  <c r="O152" i="10"/>
  <c r="M152" i="10"/>
  <c r="K152" i="10"/>
  <c r="I152" i="10"/>
  <c r="G152" i="10"/>
  <c r="AQ151" i="10"/>
  <c r="AO151" i="10"/>
  <c r="AM151" i="10"/>
  <c r="AK151" i="10"/>
  <c r="AI151" i="10"/>
  <c r="AG151" i="10"/>
  <c r="AE151" i="10"/>
  <c r="AC151" i="10"/>
  <c r="AA151" i="10"/>
  <c r="Y151" i="10"/>
  <c r="W151" i="10"/>
  <c r="U151" i="10"/>
  <c r="S151" i="10"/>
  <c r="Q151" i="10"/>
  <c r="O151" i="10"/>
  <c r="M151" i="10"/>
  <c r="K151" i="10"/>
  <c r="I151" i="10"/>
  <c r="G151" i="10"/>
  <c r="AQ150" i="10"/>
  <c r="AO150" i="10"/>
  <c r="AM150" i="10"/>
  <c r="AK150" i="10"/>
  <c r="AI150" i="10"/>
  <c r="AG150" i="10"/>
  <c r="AE150" i="10"/>
  <c r="AC150" i="10"/>
  <c r="AA150" i="10"/>
  <c r="Y150" i="10"/>
  <c r="W150" i="10"/>
  <c r="U150" i="10"/>
  <c r="S150" i="10"/>
  <c r="Q150" i="10"/>
  <c r="O150" i="10"/>
  <c r="M150" i="10"/>
  <c r="K150" i="10"/>
  <c r="I150" i="10"/>
  <c r="G150" i="10"/>
  <c r="AQ149" i="10"/>
  <c r="AO149" i="10"/>
  <c r="AM149" i="10"/>
  <c r="AK149" i="10"/>
  <c r="AI149" i="10"/>
  <c r="AG149" i="10"/>
  <c r="AE149" i="10"/>
  <c r="AC149" i="10"/>
  <c r="AA149" i="10"/>
  <c r="Y149" i="10"/>
  <c r="W149" i="10"/>
  <c r="U149" i="10"/>
  <c r="S149" i="10"/>
  <c r="Q149" i="10"/>
  <c r="O149" i="10"/>
  <c r="M149" i="10"/>
  <c r="K149" i="10"/>
  <c r="I149" i="10"/>
  <c r="G149" i="10"/>
  <c r="AQ148" i="10"/>
  <c r="AO148" i="10"/>
  <c r="AM148" i="10"/>
  <c r="AK148" i="10"/>
  <c r="AI148" i="10"/>
  <c r="AG148" i="10"/>
  <c r="AE148" i="10"/>
  <c r="AC148" i="10"/>
  <c r="AA148" i="10"/>
  <c r="Y148" i="10"/>
  <c r="W148" i="10"/>
  <c r="U148" i="10"/>
  <c r="S148" i="10"/>
  <c r="Q148" i="10"/>
  <c r="O148" i="10"/>
  <c r="M148" i="10"/>
  <c r="K148" i="10"/>
  <c r="I148" i="10"/>
  <c r="G148" i="10"/>
  <c r="AQ147" i="10"/>
  <c r="AO147" i="10"/>
  <c r="AM147" i="10"/>
  <c r="AK147" i="10"/>
  <c r="AI147" i="10"/>
  <c r="AG147" i="10"/>
  <c r="AE147" i="10"/>
  <c r="AC147" i="10"/>
  <c r="AA147" i="10"/>
  <c r="Y147" i="10"/>
  <c r="W147" i="10"/>
  <c r="U147" i="10"/>
  <c r="S147" i="10"/>
  <c r="Q147" i="10"/>
  <c r="O147" i="10"/>
  <c r="M147" i="10"/>
  <c r="K147" i="10"/>
  <c r="I147" i="10"/>
  <c r="G147" i="10"/>
  <c r="AQ146" i="10"/>
  <c r="AO146" i="10"/>
  <c r="AM146" i="10"/>
  <c r="AK146" i="10"/>
  <c r="AI146" i="10"/>
  <c r="AG146" i="10"/>
  <c r="AE146" i="10"/>
  <c r="AC146" i="10"/>
  <c r="AA146" i="10"/>
  <c r="Y146" i="10"/>
  <c r="W146" i="10"/>
  <c r="U146" i="10"/>
  <c r="S146" i="10"/>
  <c r="Q146" i="10"/>
  <c r="O146" i="10"/>
  <c r="M146" i="10"/>
  <c r="K146" i="10"/>
  <c r="I146" i="10"/>
  <c r="G146" i="10"/>
  <c r="AQ145" i="10"/>
  <c r="AO145" i="10"/>
  <c r="AM145" i="10"/>
  <c r="AK145" i="10"/>
  <c r="AI145" i="10"/>
  <c r="AG145" i="10"/>
  <c r="AE145" i="10"/>
  <c r="AC145" i="10"/>
  <c r="AA145" i="10"/>
  <c r="Y145" i="10"/>
  <c r="W145" i="10"/>
  <c r="U145" i="10"/>
  <c r="S145" i="10"/>
  <c r="Q145" i="10"/>
  <c r="O145" i="10"/>
  <c r="M145" i="10"/>
  <c r="K145" i="10"/>
  <c r="I145" i="10"/>
  <c r="G145" i="10"/>
  <c r="AQ144" i="10"/>
  <c r="AO144" i="10"/>
  <c r="AM144" i="10"/>
  <c r="AK144" i="10"/>
  <c r="AI144" i="10"/>
  <c r="AG144" i="10"/>
  <c r="AE144" i="10"/>
  <c r="AC144" i="10"/>
  <c r="AA144" i="10"/>
  <c r="Y144" i="10"/>
  <c r="W144" i="10"/>
  <c r="U144" i="10"/>
  <c r="S144" i="10"/>
  <c r="Q144" i="10"/>
  <c r="O144" i="10"/>
  <c r="M144" i="10"/>
  <c r="K144" i="10"/>
  <c r="I144" i="10"/>
  <c r="G144" i="10"/>
  <c r="AQ143" i="10"/>
  <c r="AO143" i="10"/>
  <c r="AM143" i="10"/>
  <c r="AK143" i="10"/>
  <c r="AI143" i="10"/>
  <c r="AG143" i="10"/>
  <c r="AE143" i="10"/>
  <c r="AC143" i="10"/>
  <c r="AA143" i="10"/>
  <c r="Y143" i="10"/>
  <c r="W143" i="10"/>
  <c r="U143" i="10"/>
  <c r="S143" i="10"/>
  <c r="Q143" i="10"/>
  <c r="O143" i="10"/>
  <c r="M143" i="10"/>
  <c r="K143" i="10"/>
  <c r="I143" i="10"/>
  <c r="G143" i="10"/>
  <c r="AQ142" i="10"/>
  <c r="AO142" i="10"/>
  <c r="AM142" i="10"/>
  <c r="AK142" i="10"/>
  <c r="AI142" i="10"/>
  <c r="AG142" i="10"/>
  <c r="AE142" i="10"/>
  <c r="AC142" i="10"/>
  <c r="AA142" i="10"/>
  <c r="Y142" i="10"/>
  <c r="W142" i="10"/>
  <c r="U142" i="10"/>
  <c r="S142" i="10"/>
  <c r="Q142" i="10"/>
  <c r="O142" i="10"/>
  <c r="M142" i="10"/>
  <c r="K142" i="10"/>
  <c r="I142" i="10"/>
  <c r="G142" i="10"/>
  <c r="AQ141" i="10"/>
  <c r="AO141" i="10"/>
  <c r="AM141" i="10"/>
  <c r="AK141" i="10"/>
  <c r="AI141" i="10"/>
  <c r="AG141" i="10"/>
  <c r="AE141" i="10"/>
  <c r="AC141" i="10"/>
  <c r="AA141" i="10"/>
  <c r="Y141" i="10"/>
  <c r="W141" i="10"/>
  <c r="U141" i="10"/>
  <c r="S141" i="10"/>
  <c r="Q141" i="10"/>
  <c r="O141" i="10"/>
  <c r="M141" i="10"/>
  <c r="K141" i="10"/>
  <c r="I141" i="10"/>
  <c r="G141" i="10"/>
  <c r="AQ140" i="10"/>
  <c r="AO140" i="10"/>
  <c r="AM140" i="10"/>
  <c r="AK140" i="10"/>
  <c r="AI140" i="10"/>
  <c r="AG140" i="10"/>
  <c r="AE140" i="10"/>
  <c r="AC140" i="10"/>
  <c r="AA140" i="10"/>
  <c r="Y140" i="10"/>
  <c r="W140" i="10"/>
  <c r="U140" i="10"/>
  <c r="S140" i="10"/>
  <c r="Q140" i="10"/>
  <c r="O140" i="10"/>
  <c r="M140" i="10"/>
  <c r="K140" i="10"/>
  <c r="I140" i="10"/>
  <c r="G140" i="10"/>
  <c r="AQ139" i="10"/>
  <c r="AO139" i="10"/>
  <c r="AM139" i="10"/>
  <c r="AK139" i="10"/>
  <c r="AI139" i="10"/>
  <c r="AG139" i="10"/>
  <c r="AE139" i="10"/>
  <c r="AC139" i="10"/>
  <c r="AA139" i="10"/>
  <c r="Y139" i="10"/>
  <c r="W139" i="10"/>
  <c r="U139" i="10"/>
  <c r="S139" i="10"/>
  <c r="Q139" i="10"/>
  <c r="O139" i="10"/>
  <c r="M139" i="10"/>
  <c r="K139" i="10"/>
  <c r="I139" i="10"/>
  <c r="G139" i="10"/>
  <c r="AQ138" i="10"/>
  <c r="AO138" i="10"/>
  <c r="AM138" i="10"/>
  <c r="AK138" i="10"/>
  <c r="AI138" i="10"/>
  <c r="AG138" i="10"/>
  <c r="AE138" i="10"/>
  <c r="AC138" i="10"/>
  <c r="AA138" i="10"/>
  <c r="Y138" i="10"/>
  <c r="W138" i="10"/>
  <c r="U138" i="10"/>
  <c r="S138" i="10"/>
  <c r="Q138" i="10"/>
  <c r="O138" i="10"/>
  <c r="M138" i="10"/>
  <c r="K138" i="10"/>
  <c r="I138" i="10"/>
  <c r="G138" i="10"/>
  <c r="AQ137" i="10"/>
  <c r="AO137" i="10"/>
  <c r="AM137" i="10"/>
  <c r="AK137" i="10"/>
  <c r="AI137" i="10"/>
  <c r="AG137" i="10"/>
  <c r="AE137" i="10"/>
  <c r="AC137" i="10"/>
  <c r="AA137" i="10"/>
  <c r="Y137" i="10"/>
  <c r="W137" i="10"/>
  <c r="U137" i="10"/>
  <c r="S137" i="10"/>
  <c r="Q137" i="10"/>
  <c r="O137" i="10"/>
  <c r="M137" i="10"/>
  <c r="K137" i="10"/>
  <c r="I137" i="10"/>
  <c r="G137" i="10"/>
  <c r="AQ136" i="10"/>
  <c r="AO136" i="10"/>
  <c r="AM136" i="10"/>
  <c r="AK136" i="10"/>
  <c r="AI136" i="10"/>
  <c r="AG136" i="10"/>
  <c r="AE136" i="10"/>
  <c r="AC136" i="10"/>
  <c r="AA136" i="10"/>
  <c r="Y136" i="10"/>
  <c r="W136" i="10"/>
  <c r="U136" i="10"/>
  <c r="S136" i="10"/>
  <c r="Q136" i="10"/>
  <c r="O136" i="10"/>
  <c r="M136" i="10"/>
  <c r="K136" i="10"/>
  <c r="I136" i="10"/>
  <c r="G136" i="10"/>
  <c r="AQ135" i="10"/>
  <c r="AO135" i="10"/>
  <c r="AM135" i="10"/>
  <c r="AK135" i="10"/>
  <c r="AI135" i="10"/>
  <c r="AG135" i="10"/>
  <c r="AE135" i="10"/>
  <c r="AC135" i="10"/>
  <c r="AA135" i="10"/>
  <c r="Y135" i="10"/>
  <c r="W135" i="10"/>
  <c r="U135" i="10"/>
  <c r="S135" i="10"/>
  <c r="Q135" i="10"/>
  <c r="O135" i="10"/>
  <c r="M135" i="10"/>
  <c r="K135" i="10"/>
  <c r="I135" i="10"/>
  <c r="G135" i="10"/>
  <c r="AQ134" i="10"/>
  <c r="AO134" i="10"/>
  <c r="AM134" i="10"/>
  <c r="AK134" i="10"/>
  <c r="AI134" i="10"/>
  <c r="AG134" i="10"/>
  <c r="AE134" i="10"/>
  <c r="AC134" i="10"/>
  <c r="AA134" i="10"/>
  <c r="Y134" i="10"/>
  <c r="W134" i="10"/>
  <c r="U134" i="10"/>
  <c r="S134" i="10"/>
  <c r="Q134" i="10"/>
  <c r="O134" i="10"/>
  <c r="M134" i="10"/>
  <c r="K134" i="10"/>
  <c r="I134" i="10"/>
  <c r="G134" i="10"/>
  <c r="AQ133" i="10"/>
  <c r="AO133" i="10"/>
  <c r="AM133" i="10"/>
  <c r="AK133" i="10"/>
  <c r="AI133" i="10"/>
  <c r="AG133" i="10"/>
  <c r="AE133" i="10"/>
  <c r="AC133" i="10"/>
  <c r="AA133" i="10"/>
  <c r="Y133" i="10"/>
  <c r="W133" i="10"/>
  <c r="U133" i="10"/>
  <c r="S133" i="10"/>
  <c r="Q133" i="10"/>
  <c r="O133" i="10"/>
  <c r="M133" i="10"/>
  <c r="K133" i="10"/>
  <c r="I133" i="10"/>
  <c r="G133" i="10"/>
  <c r="AQ132" i="10"/>
  <c r="AO132" i="10"/>
  <c r="AM132" i="10"/>
  <c r="AK132" i="10"/>
  <c r="AI132" i="10"/>
  <c r="AG132" i="10"/>
  <c r="AE132" i="10"/>
  <c r="AC132" i="10"/>
  <c r="AA132" i="10"/>
  <c r="Y132" i="10"/>
  <c r="W132" i="10"/>
  <c r="U132" i="10"/>
  <c r="S132" i="10"/>
  <c r="Q132" i="10"/>
  <c r="O132" i="10"/>
  <c r="M132" i="10"/>
  <c r="K132" i="10"/>
  <c r="I132" i="10"/>
  <c r="G132" i="10"/>
  <c r="AQ131" i="10"/>
  <c r="AO131" i="10"/>
  <c r="AM131" i="10"/>
  <c r="AK131" i="10"/>
  <c r="AI131" i="10"/>
  <c r="AG131" i="10"/>
  <c r="AE131" i="10"/>
  <c r="AC131" i="10"/>
  <c r="AA131" i="10"/>
  <c r="Y131" i="10"/>
  <c r="W131" i="10"/>
  <c r="U131" i="10"/>
  <c r="S131" i="10"/>
  <c r="Q131" i="10"/>
  <c r="O131" i="10"/>
  <c r="M131" i="10"/>
  <c r="K131" i="10"/>
  <c r="I131" i="10"/>
  <c r="G131" i="10"/>
  <c r="AQ130" i="10"/>
  <c r="AO130" i="10"/>
  <c r="AM130" i="10"/>
  <c r="AK130" i="10"/>
  <c r="AI130" i="10"/>
  <c r="AG130" i="10"/>
  <c r="AE130" i="10"/>
  <c r="AC130" i="10"/>
  <c r="AA130" i="10"/>
  <c r="Y130" i="10"/>
  <c r="W130" i="10"/>
  <c r="U130" i="10"/>
  <c r="S130" i="10"/>
  <c r="Q130" i="10"/>
  <c r="O130" i="10"/>
  <c r="M130" i="10"/>
  <c r="K130" i="10"/>
  <c r="I130" i="10"/>
  <c r="G130" i="10"/>
  <c r="AQ129" i="10"/>
  <c r="AO129" i="10"/>
  <c r="AM129" i="10"/>
  <c r="AK129" i="10"/>
  <c r="AI129" i="10"/>
  <c r="AG129" i="10"/>
  <c r="AE129" i="10"/>
  <c r="AC129" i="10"/>
  <c r="AA129" i="10"/>
  <c r="Y129" i="10"/>
  <c r="W129" i="10"/>
  <c r="U129" i="10"/>
  <c r="S129" i="10"/>
  <c r="Q129" i="10"/>
  <c r="O129" i="10"/>
  <c r="M129" i="10"/>
  <c r="K129" i="10"/>
  <c r="I129" i="10"/>
  <c r="G129" i="10"/>
  <c r="AQ128" i="10"/>
  <c r="AO128" i="10"/>
  <c r="AM128" i="10"/>
  <c r="AK128" i="10"/>
  <c r="AI128" i="10"/>
  <c r="AG128" i="10"/>
  <c r="AE128" i="10"/>
  <c r="AC128" i="10"/>
  <c r="AA128" i="10"/>
  <c r="Y128" i="10"/>
  <c r="W128" i="10"/>
  <c r="U128" i="10"/>
  <c r="S128" i="10"/>
  <c r="Q128" i="10"/>
  <c r="O128" i="10"/>
  <c r="M128" i="10"/>
  <c r="K128" i="10"/>
  <c r="I128" i="10"/>
  <c r="G128" i="10"/>
  <c r="AQ127" i="10"/>
  <c r="AO127" i="10"/>
  <c r="AM127" i="10"/>
  <c r="AK127" i="10"/>
  <c r="AI127" i="10"/>
  <c r="AG127" i="10"/>
  <c r="AE127" i="10"/>
  <c r="AC127" i="10"/>
  <c r="AA127" i="10"/>
  <c r="Y127" i="10"/>
  <c r="W127" i="10"/>
  <c r="U127" i="10"/>
  <c r="S127" i="10"/>
  <c r="Q127" i="10"/>
  <c r="O127" i="10"/>
  <c r="M127" i="10"/>
  <c r="K127" i="10"/>
  <c r="I127" i="10"/>
  <c r="G127" i="10"/>
  <c r="AQ126" i="10"/>
  <c r="AO126" i="10"/>
  <c r="AM126" i="10"/>
  <c r="AK126" i="10"/>
  <c r="AI126" i="10"/>
  <c r="AG126" i="10"/>
  <c r="AE126" i="10"/>
  <c r="AC126" i="10"/>
  <c r="AA126" i="10"/>
  <c r="Y126" i="10"/>
  <c r="W126" i="10"/>
  <c r="U126" i="10"/>
  <c r="S126" i="10"/>
  <c r="Q126" i="10"/>
  <c r="O126" i="10"/>
  <c r="M126" i="10"/>
  <c r="K126" i="10"/>
  <c r="I126" i="10"/>
  <c r="G126" i="10"/>
  <c r="AQ125" i="10"/>
  <c r="AO125" i="10"/>
  <c r="AM125" i="10"/>
  <c r="AK125" i="10"/>
  <c r="AI125" i="10"/>
  <c r="AG125" i="10"/>
  <c r="AE125" i="10"/>
  <c r="AC125" i="10"/>
  <c r="AA125" i="10"/>
  <c r="Y125" i="10"/>
  <c r="W125" i="10"/>
  <c r="U125" i="10"/>
  <c r="S125" i="10"/>
  <c r="Q125" i="10"/>
  <c r="O125" i="10"/>
  <c r="M125" i="10"/>
  <c r="K125" i="10"/>
  <c r="I125" i="10"/>
  <c r="G125" i="10"/>
  <c r="AQ124" i="10"/>
  <c r="AO124" i="10"/>
  <c r="AM124" i="10"/>
  <c r="AK124" i="10"/>
  <c r="AI124" i="10"/>
  <c r="AG124" i="10"/>
  <c r="AE124" i="10"/>
  <c r="AC124" i="10"/>
  <c r="AA124" i="10"/>
  <c r="Y124" i="10"/>
  <c r="W124" i="10"/>
  <c r="U124" i="10"/>
  <c r="S124" i="10"/>
  <c r="Q124" i="10"/>
  <c r="O124" i="10"/>
  <c r="M124" i="10"/>
  <c r="K124" i="10"/>
  <c r="I124" i="10"/>
  <c r="G124" i="10"/>
  <c r="AQ123" i="10"/>
  <c r="AO123" i="10"/>
  <c r="AM123" i="10"/>
  <c r="AK123" i="10"/>
  <c r="AI123" i="10"/>
  <c r="AG123" i="10"/>
  <c r="AE123" i="10"/>
  <c r="AC123" i="10"/>
  <c r="AA123" i="10"/>
  <c r="Y123" i="10"/>
  <c r="W123" i="10"/>
  <c r="U123" i="10"/>
  <c r="S123" i="10"/>
  <c r="Q123" i="10"/>
  <c r="O123" i="10"/>
  <c r="M123" i="10"/>
  <c r="K123" i="10"/>
  <c r="I123" i="10"/>
  <c r="G123" i="10"/>
  <c r="AQ122" i="10"/>
  <c r="AO122" i="10"/>
  <c r="AM122" i="10"/>
  <c r="AK122" i="10"/>
  <c r="AI122" i="10"/>
  <c r="AG122" i="10"/>
  <c r="AE122" i="10"/>
  <c r="AC122" i="10"/>
  <c r="AA122" i="10"/>
  <c r="Y122" i="10"/>
  <c r="W122" i="10"/>
  <c r="U122" i="10"/>
  <c r="S122" i="10"/>
  <c r="Q122" i="10"/>
  <c r="O122" i="10"/>
  <c r="M122" i="10"/>
  <c r="K122" i="10"/>
  <c r="I122" i="10"/>
  <c r="G122" i="10"/>
  <c r="AQ121" i="10"/>
  <c r="AO121" i="10"/>
  <c r="AM121" i="10"/>
  <c r="AK121" i="10"/>
  <c r="AI121" i="10"/>
  <c r="AG121" i="10"/>
  <c r="AE121" i="10"/>
  <c r="AC121" i="10"/>
  <c r="AA121" i="10"/>
  <c r="Y121" i="10"/>
  <c r="W121" i="10"/>
  <c r="U121" i="10"/>
  <c r="S121" i="10"/>
  <c r="Q121" i="10"/>
  <c r="O121" i="10"/>
  <c r="M121" i="10"/>
  <c r="K121" i="10"/>
  <c r="I121" i="10"/>
  <c r="G121" i="10"/>
  <c r="AQ120" i="10"/>
  <c r="AO120" i="10"/>
  <c r="AM120" i="10"/>
  <c r="AK120" i="10"/>
  <c r="AI120" i="10"/>
  <c r="AG120" i="10"/>
  <c r="AE120" i="10"/>
  <c r="AC120" i="10"/>
  <c r="AA120" i="10"/>
  <c r="Y120" i="10"/>
  <c r="W120" i="10"/>
  <c r="U120" i="10"/>
  <c r="S120" i="10"/>
  <c r="Q120" i="10"/>
  <c r="O120" i="10"/>
  <c r="M120" i="10"/>
  <c r="K120" i="10"/>
  <c r="I120" i="10"/>
  <c r="G120" i="10"/>
  <c r="AQ119" i="10"/>
  <c r="AO119" i="10"/>
  <c r="AM119" i="10"/>
  <c r="AK119" i="10"/>
  <c r="AI119" i="10"/>
  <c r="AG119" i="10"/>
  <c r="AE119" i="10"/>
  <c r="AC119" i="10"/>
  <c r="AA119" i="10"/>
  <c r="Y119" i="10"/>
  <c r="W119" i="10"/>
  <c r="U119" i="10"/>
  <c r="S119" i="10"/>
  <c r="Q119" i="10"/>
  <c r="O119" i="10"/>
  <c r="M119" i="10"/>
  <c r="K119" i="10"/>
  <c r="I119" i="10"/>
  <c r="G119" i="10"/>
  <c r="AQ118" i="10"/>
  <c r="AO118" i="10"/>
  <c r="AM118" i="10"/>
  <c r="AK118" i="10"/>
  <c r="AI118" i="10"/>
  <c r="AG118" i="10"/>
  <c r="AE118" i="10"/>
  <c r="AC118" i="10"/>
  <c r="AA118" i="10"/>
  <c r="Y118" i="10"/>
  <c r="W118" i="10"/>
  <c r="U118" i="10"/>
  <c r="S118" i="10"/>
  <c r="Q118" i="10"/>
  <c r="O118" i="10"/>
  <c r="M118" i="10"/>
  <c r="K118" i="10"/>
  <c r="I118" i="10"/>
  <c r="G118" i="10"/>
  <c r="AQ117" i="10"/>
  <c r="AO117" i="10"/>
  <c r="AM117" i="10"/>
  <c r="AK117" i="10"/>
  <c r="AI117" i="10"/>
  <c r="AG117" i="10"/>
  <c r="AE117" i="10"/>
  <c r="AC117" i="10"/>
  <c r="AA117" i="10"/>
  <c r="Y117" i="10"/>
  <c r="W117" i="10"/>
  <c r="U117" i="10"/>
  <c r="S117" i="10"/>
  <c r="Q117" i="10"/>
  <c r="O117" i="10"/>
  <c r="M117" i="10"/>
  <c r="K117" i="10"/>
  <c r="I117" i="10"/>
  <c r="G117" i="10"/>
  <c r="AQ116" i="10"/>
  <c r="AO116" i="10"/>
  <c r="AM116" i="10"/>
  <c r="AK116" i="10"/>
  <c r="AI116" i="10"/>
  <c r="AG116" i="10"/>
  <c r="AE116" i="10"/>
  <c r="AC116" i="10"/>
  <c r="AA116" i="10"/>
  <c r="Y116" i="10"/>
  <c r="W116" i="10"/>
  <c r="U116" i="10"/>
  <c r="S116" i="10"/>
  <c r="Q116" i="10"/>
  <c r="O116" i="10"/>
  <c r="M116" i="10"/>
  <c r="K116" i="10"/>
  <c r="I116" i="10"/>
  <c r="G116" i="10"/>
  <c r="AQ115" i="10"/>
  <c r="AO115" i="10"/>
  <c r="AM115" i="10"/>
  <c r="AK115" i="10"/>
  <c r="AI115" i="10"/>
  <c r="AG115" i="10"/>
  <c r="AE115" i="10"/>
  <c r="AC115" i="10"/>
  <c r="AA115" i="10"/>
  <c r="Y115" i="10"/>
  <c r="W115" i="10"/>
  <c r="U115" i="10"/>
  <c r="S115" i="10"/>
  <c r="Q115" i="10"/>
  <c r="O115" i="10"/>
  <c r="M115" i="10"/>
  <c r="K115" i="10"/>
  <c r="I115" i="10"/>
  <c r="G115" i="10"/>
  <c r="AQ114" i="10"/>
  <c r="AO114" i="10"/>
  <c r="AM114" i="10"/>
  <c r="AK114" i="10"/>
  <c r="AI114" i="10"/>
  <c r="AG114" i="10"/>
  <c r="AE114" i="10"/>
  <c r="AC114" i="10"/>
  <c r="AA114" i="10"/>
  <c r="Y114" i="10"/>
  <c r="W114" i="10"/>
  <c r="U114" i="10"/>
  <c r="S114" i="10"/>
  <c r="Q114" i="10"/>
  <c r="O114" i="10"/>
  <c r="M114" i="10"/>
  <c r="K114" i="10"/>
  <c r="I114" i="10"/>
  <c r="G114" i="10"/>
  <c r="AQ113" i="10"/>
  <c r="AO113" i="10"/>
  <c r="AM113" i="10"/>
  <c r="AK113" i="10"/>
  <c r="AI113" i="10"/>
  <c r="AG113" i="10"/>
  <c r="AE113" i="10"/>
  <c r="AC113" i="10"/>
  <c r="AA113" i="10"/>
  <c r="Y113" i="10"/>
  <c r="W113" i="10"/>
  <c r="U113" i="10"/>
  <c r="S113" i="10"/>
  <c r="Q113" i="10"/>
  <c r="O113" i="10"/>
  <c r="M113" i="10"/>
  <c r="K113" i="10"/>
  <c r="I113" i="10"/>
  <c r="G113" i="10"/>
  <c r="AQ112" i="10"/>
  <c r="AO112" i="10"/>
  <c r="AM112" i="10"/>
  <c r="AK112" i="10"/>
  <c r="AI112" i="10"/>
  <c r="AG112" i="10"/>
  <c r="AE112" i="10"/>
  <c r="AC112" i="10"/>
  <c r="AA112" i="10"/>
  <c r="Y112" i="10"/>
  <c r="W112" i="10"/>
  <c r="U112" i="10"/>
  <c r="S112" i="10"/>
  <c r="Q112" i="10"/>
  <c r="O112" i="10"/>
  <c r="M112" i="10"/>
  <c r="K112" i="10"/>
  <c r="I112" i="10"/>
  <c r="G112" i="10"/>
  <c r="AQ111" i="10"/>
  <c r="AO111" i="10"/>
  <c r="AM111" i="10"/>
  <c r="AK111" i="10"/>
  <c r="AI111" i="10"/>
  <c r="AG111" i="10"/>
  <c r="AE111" i="10"/>
  <c r="AC111" i="10"/>
  <c r="AA111" i="10"/>
  <c r="Y111" i="10"/>
  <c r="W111" i="10"/>
  <c r="U111" i="10"/>
  <c r="S111" i="10"/>
  <c r="Q111" i="10"/>
  <c r="O111" i="10"/>
  <c r="M111" i="10"/>
  <c r="K111" i="10"/>
  <c r="I111" i="10"/>
  <c r="G111" i="10"/>
  <c r="AQ110" i="10"/>
  <c r="AO110" i="10"/>
  <c r="AM110" i="10"/>
  <c r="AK110" i="10"/>
  <c r="AI110" i="10"/>
  <c r="AG110" i="10"/>
  <c r="AE110" i="10"/>
  <c r="AC110" i="10"/>
  <c r="AA110" i="10"/>
  <c r="Y110" i="10"/>
  <c r="W110" i="10"/>
  <c r="U110" i="10"/>
  <c r="S110" i="10"/>
  <c r="Q110" i="10"/>
  <c r="O110" i="10"/>
  <c r="M110" i="10"/>
  <c r="K110" i="10"/>
  <c r="I110" i="10"/>
  <c r="G110" i="10"/>
  <c r="AQ109" i="10"/>
  <c r="AO109" i="10"/>
  <c r="AM109" i="10"/>
  <c r="AK109" i="10"/>
  <c r="AI109" i="10"/>
  <c r="AG109" i="10"/>
  <c r="AE109" i="10"/>
  <c r="AC109" i="10"/>
  <c r="AA109" i="10"/>
  <c r="Y109" i="10"/>
  <c r="W109" i="10"/>
  <c r="U109" i="10"/>
  <c r="S109" i="10"/>
  <c r="Q109" i="10"/>
  <c r="O109" i="10"/>
  <c r="M109" i="10"/>
  <c r="K109" i="10"/>
  <c r="I109" i="10"/>
  <c r="G109" i="10"/>
  <c r="AQ108" i="10"/>
  <c r="AO108" i="10"/>
  <c r="AM108" i="10"/>
  <c r="AK108" i="10"/>
  <c r="AI108" i="10"/>
  <c r="AG108" i="10"/>
  <c r="AE108" i="10"/>
  <c r="AC108" i="10"/>
  <c r="AA108" i="10"/>
  <c r="Y108" i="10"/>
  <c r="W108" i="10"/>
  <c r="U108" i="10"/>
  <c r="S108" i="10"/>
  <c r="Q108" i="10"/>
  <c r="O108" i="10"/>
  <c r="M108" i="10"/>
  <c r="K108" i="10"/>
  <c r="I108" i="10"/>
  <c r="G108" i="10"/>
  <c r="AQ107" i="10"/>
  <c r="AO107" i="10"/>
  <c r="AM107" i="10"/>
  <c r="AK107" i="10"/>
  <c r="AI107" i="10"/>
  <c r="AG107" i="10"/>
  <c r="AE107" i="10"/>
  <c r="AC107" i="10"/>
  <c r="AA107" i="10"/>
  <c r="Y107" i="10"/>
  <c r="W107" i="10"/>
  <c r="U107" i="10"/>
  <c r="S107" i="10"/>
  <c r="Q107" i="10"/>
  <c r="O107" i="10"/>
  <c r="M107" i="10"/>
  <c r="K107" i="10"/>
  <c r="I107" i="10"/>
  <c r="G107" i="10"/>
  <c r="AQ106" i="10"/>
  <c r="AO106" i="10"/>
  <c r="AM106" i="10"/>
  <c r="AK106" i="10"/>
  <c r="AI106" i="10"/>
  <c r="AG106" i="10"/>
  <c r="AE106" i="10"/>
  <c r="AC106" i="10"/>
  <c r="AA106" i="10"/>
  <c r="Y106" i="10"/>
  <c r="W106" i="10"/>
  <c r="U106" i="10"/>
  <c r="S106" i="10"/>
  <c r="Q106" i="10"/>
  <c r="O106" i="10"/>
  <c r="M106" i="10"/>
  <c r="K106" i="10"/>
  <c r="I106" i="10"/>
  <c r="G106" i="10"/>
  <c r="AQ105" i="10"/>
  <c r="AO105" i="10"/>
  <c r="AM105" i="10"/>
  <c r="AK105" i="10"/>
  <c r="AI105" i="10"/>
  <c r="AG105" i="10"/>
  <c r="AE105" i="10"/>
  <c r="AC105" i="10"/>
  <c r="AA105" i="10"/>
  <c r="Y105" i="10"/>
  <c r="W105" i="10"/>
  <c r="U105" i="10"/>
  <c r="S105" i="10"/>
  <c r="Q105" i="10"/>
  <c r="O105" i="10"/>
  <c r="M105" i="10"/>
  <c r="K105" i="10"/>
  <c r="I105" i="10"/>
  <c r="G105" i="10"/>
  <c r="AQ104" i="10"/>
  <c r="AO104" i="10"/>
  <c r="AM104" i="10"/>
  <c r="AK104" i="10"/>
  <c r="AI104" i="10"/>
  <c r="AG104" i="10"/>
  <c r="AE104" i="10"/>
  <c r="AC104" i="10"/>
  <c r="AA104" i="10"/>
  <c r="Y104" i="10"/>
  <c r="W104" i="10"/>
  <c r="U104" i="10"/>
  <c r="S104" i="10"/>
  <c r="Q104" i="10"/>
  <c r="O104" i="10"/>
  <c r="M104" i="10"/>
  <c r="K104" i="10"/>
  <c r="I104" i="10"/>
  <c r="G104" i="10"/>
  <c r="AQ103" i="10"/>
  <c r="AO103" i="10"/>
  <c r="AM103" i="10"/>
  <c r="AK103" i="10"/>
  <c r="AI103" i="10"/>
  <c r="AG103" i="10"/>
  <c r="AE103" i="10"/>
  <c r="AC103" i="10"/>
  <c r="AA103" i="10"/>
  <c r="Y103" i="10"/>
  <c r="W103" i="10"/>
  <c r="U103" i="10"/>
  <c r="S103" i="10"/>
  <c r="Q103" i="10"/>
  <c r="O103" i="10"/>
  <c r="M103" i="10"/>
  <c r="K103" i="10"/>
  <c r="I103" i="10"/>
  <c r="G103" i="10"/>
  <c r="AQ102" i="10"/>
  <c r="AO102" i="10"/>
  <c r="AM102" i="10"/>
  <c r="AK102" i="10"/>
  <c r="AI102" i="10"/>
  <c r="AG102" i="10"/>
  <c r="AE102" i="10"/>
  <c r="AC102" i="10"/>
  <c r="AA102" i="10"/>
  <c r="Y102" i="10"/>
  <c r="W102" i="10"/>
  <c r="U102" i="10"/>
  <c r="S102" i="10"/>
  <c r="Q102" i="10"/>
  <c r="O102" i="10"/>
  <c r="M102" i="10"/>
  <c r="K102" i="10"/>
  <c r="I102" i="10"/>
  <c r="G102" i="10"/>
  <c r="AQ101" i="10"/>
  <c r="AO101" i="10"/>
  <c r="AM101" i="10"/>
  <c r="AK101" i="10"/>
  <c r="AI101" i="10"/>
  <c r="AG101" i="10"/>
  <c r="AE101" i="10"/>
  <c r="AC101" i="10"/>
  <c r="AA101" i="10"/>
  <c r="Y101" i="10"/>
  <c r="W101" i="10"/>
  <c r="U101" i="10"/>
  <c r="S101" i="10"/>
  <c r="Q101" i="10"/>
  <c r="O101" i="10"/>
  <c r="M101" i="10"/>
  <c r="K101" i="10"/>
  <c r="I101" i="10"/>
  <c r="G101" i="10"/>
  <c r="AQ100" i="10"/>
  <c r="AO100" i="10"/>
  <c r="AM100" i="10"/>
  <c r="AK100" i="10"/>
  <c r="AI100" i="10"/>
  <c r="AG100" i="10"/>
  <c r="AE100" i="10"/>
  <c r="AC100" i="10"/>
  <c r="AA100" i="10"/>
  <c r="Y100" i="10"/>
  <c r="W100" i="10"/>
  <c r="U100" i="10"/>
  <c r="S100" i="10"/>
  <c r="Q100" i="10"/>
  <c r="O100" i="10"/>
  <c r="M100" i="10"/>
  <c r="K100" i="10"/>
  <c r="I100" i="10"/>
  <c r="G100" i="10"/>
  <c r="AQ99" i="10"/>
  <c r="AO99" i="10"/>
  <c r="AM99" i="10"/>
  <c r="AK99" i="10"/>
  <c r="AI99" i="10"/>
  <c r="AG99" i="10"/>
  <c r="AE99" i="10"/>
  <c r="AC99" i="10"/>
  <c r="AA99" i="10"/>
  <c r="Y99" i="10"/>
  <c r="W99" i="10"/>
  <c r="U99" i="10"/>
  <c r="S99" i="10"/>
  <c r="Q99" i="10"/>
  <c r="O99" i="10"/>
  <c r="M99" i="10"/>
  <c r="K99" i="10"/>
  <c r="I99" i="10"/>
  <c r="G99" i="10"/>
  <c r="AQ98" i="10"/>
  <c r="AO98" i="10"/>
  <c r="AM98" i="10"/>
  <c r="AK98" i="10"/>
  <c r="AI98" i="10"/>
  <c r="AG98" i="10"/>
  <c r="AE98" i="10"/>
  <c r="AC98" i="10"/>
  <c r="AA98" i="10"/>
  <c r="Y98" i="10"/>
  <c r="W98" i="10"/>
  <c r="U98" i="10"/>
  <c r="S98" i="10"/>
  <c r="Q98" i="10"/>
  <c r="O98" i="10"/>
  <c r="M98" i="10"/>
  <c r="K98" i="10"/>
  <c r="I98" i="10"/>
  <c r="G98" i="10"/>
  <c r="AQ97" i="10"/>
  <c r="AO97" i="10"/>
  <c r="AM97" i="10"/>
  <c r="AK97" i="10"/>
  <c r="AI97" i="10"/>
  <c r="AG97" i="10"/>
  <c r="AE97" i="10"/>
  <c r="AC97" i="10"/>
  <c r="AA97" i="10"/>
  <c r="Y97" i="10"/>
  <c r="W97" i="10"/>
  <c r="U97" i="10"/>
  <c r="S97" i="10"/>
  <c r="Q97" i="10"/>
  <c r="O97" i="10"/>
  <c r="M97" i="10"/>
  <c r="K97" i="10"/>
  <c r="I97" i="10"/>
  <c r="G97" i="10"/>
  <c r="AQ96" i="10"/>
  <c r="AO96" i="10"/>
  <c r="AM96" i="10"/>
  <c r="AK96" i="10"/>
  <c r="AI96" i="10"/>
  <c r="AG96" i="10"/>
  <c r="AE96" i="10"/>
  <c r="AC96" i="10"/>
  <c r="AA96" i="10"/>
  <c r="Y96" i="10"/>
  <c r="W96" i="10"/>
  <c r="U96" i="10"/>
  <c r="S96" i="10"/>
  <c r="Q96" i="10"/>
  <c r="O96" i="10"/>
  <c r="M96" i="10"/>
  <c r="K96" i="10"/>
  <c r="I96" i="10"/>
  <c r="G96" i="10"/>
  <c r="AQ95" i="10"/>
  <c r="AO95" i="10"/>
  <c r="AM95" i="10"/>
  <c r="AK95" i="10"/>
  <c r="AI95" i="10"/>
  <c r="AG95" i="10"/>
  <c r="AE95" i="10"/>
  <c r="AC95" i="10"/>
  <c r="AA95" i="10"/>
  <c r="Y95" i="10"/>
  <c r="W95" i="10"/>
  <c r="U95" i="10"/>
  <c r="S95" i="10"/>
  <c r="Q95" i="10"/>
  <c r="O95" i="10"/>
  <c r="M95" i="10"/>
  <c r="K95" i="10"/>
  <c r="I95" i="10"/>
  <c r="G95" i="10"/>
  <c r="AQ94" i="10"/>
  <c r="AO94" i="10"/>
  <c r="AM94" i="10"/>
  <c r="AK94" i="10"/>
  <c r="AI94" i="10"/>
  <c r="AG94" i="10"/>
  <c r="AE94" i="10"/>
  <c r="AC94" i="10"/>
  <c r="AA94" i="10"/>
  <c r="Y94" i="10"/>
  <c r="W94" i="10"/>
  <c r="U94" i="10"/>
  <c r="S94" i="10"/>
  <c r="Q94" i="10"/>
  <c r="O94" i="10"/>
  <c r="M94" i="10"/>
  <c r="K94" i="10"/>
  <c r="I94" i="10"/>
  <c r="G94" i="10"/>
  <c r="AQ93" i="10"/>
  <c r="AO93" i="10"/>
  <c r="AM93" i="10"/>
  <c r="AK93" i="10"/>
  <c r="AI93" i="10"/>
  <c r="AG93" i="10"/>
  <c r="AE93" i="10"/>
  <c r="AC93" i="10"/>
  <c r="AA93" i="10"/>
  <c r="Y93" i="10"/>
  <c r="W93" i="10"/>
  <c r="U93" i="10"/>
  <c r="S93" i="10"/>
  <c r="Q93" i="10"/>
  <c r="O93" i="10"/>
  <c r="M93" i="10"/>
  <c r="K93" i="10"/>
  <c r="I93" i="10"/>
  <c r="G93" i="10"/>
  <c r="AQ92" i="10"/>
  <c r="AO92" i="10"/>
  <c r="AM92" i="10"/>
  <c r="AK92" i="10"/>
  <c r="AI92" i="10"/>
  <c r="AG92" i="10"/>
  <c r="AE92" i="10"/>
  <c r="AC92" i="10"/>
  <c r="AA92" i="10"/>
  <c r="Y92" i="10"/>
  <c r="W92" i="10"/>
  <c r="U92" i="10"/>
  <c r="S92" i="10"/>
  <c r="Q92" i="10"/>
  <c r="O92" i="10"/>
  <c r="M92" i="10"/>
  <c r="K92" i="10"/>
  <c r="I92" i="10"/>
  <c r="G92" i="10"/>
  <c r="AQ91" i="10"/>
  <c r="AO91" i="10"/>
  <c r="AM91" i="10"/>
  <c r="AK91" i="10"/>
  <c r="AI91" i="10"/>
  <c r="AG91" i="10"/>
  <c r="AE91" i="10"/>
  <c r="AC91" i="10"/>
  <c r="AA91" i="10"/>
  <c r="Y91" i="10"/>
  <c r="W91" i="10"/>
  <c r="U91" i="10"/>
  <c r="S91" i="10"/>
  <c r="Q91" i="10"/>
  <c r="O91" i="10"/>
  <c r="M91" i="10"/>
  <c r="K91" i="10"/>
  <c r="I91" i="10"/>
  <c r="G91" i="10"/>
  <c r="AQ90" i="10"/>
  <c r="AO90" i="10"/>
  <c r="AM90" i="10"/>
  <c r="AK90" i="10"/>
  <c r="AI90" i="10"/>
  <c r="AG90" i="10"/>
  <c r="AE90" i="10"/>
  <c r="AC90" i="10"/>
  <c r="AA90" i="10"/>
  <c r="Y90" i="10"/>
  <c r="W90" i="10"/>
  <c r="U90" i="10"/>
  <c r="S90" i="10"/>
  <c r="Q90" i="10"/>
  <c r="O90" i="10"/>
  <c r="M90" i="10"/>
  <c r="K90" i="10"/>
  <c r="I90" i="10"/>
  <c r="G90" i="10"/>
  <c r="AQ89" i="10"/>
  <c r="AO89" i="10"/>
  <c r="AM89" i="10"/>
  <c r="AK89" i="10"/>
  <c r="AI89" i="10"/>
  <c r="AG89" i="10"/>
  <c r="AE89" i="10"/>
  <c r="AC89" i="10"/>
  <c r="AA89" i="10"/>
  <c r="Y89" i="10"/>
  <c r="W89" i="10"/>
  <c r="U89" i="10"/>
  <c r="S89" i="10"/>
  <c r="Q89" i="10"/>
  <c r="O89" i="10"/>
  <c r="M89" i="10"/>
  <c r="K89" i="10"/>
  <c r="I89" i="10"/>
  <c r="G89" i="10"/>
  <c r="AQ88" i="10"/>
  <c r="AO88" i="10"/>
  <c r="AM88" i="10"/>
  <c r="AK88" i="10"/>
  <c r="AI88" i="10"/>
  <c r="AG88" i="10"/>
  <c r="AE88" i="10"/>
  <c r="AC88" i="10"/>
  <c r="AA88" i="10"/>
  <c r="Y88" i="10"/>
  <c r="W88" i="10"/>
  <c r="U88" i="10"/>
  <c r="S88" i="10"/>
  <c r="Q88" i="10"/>
  <c r="O88" i="10"/>
  <c r="M88" i="10"/>
  <c r="K88" i="10"/>
  <c r="I88" i="10"/>
  <c r="G88" i="10"/>
  <c r="AQ87" i="10"/>
  <c r="AO87" i="10"/>
  <c r="AM87" i="10"/>
  <c r="AK87" i="10"/>
  <c r="AI87" i="10"/>
  <c r="AG87" i="10"/>
  <c r="AE87" i="10"/>
  <c r="AC87" i="10"/>
  <c r="AA87" i="10"/>
  <c r="Y87" i="10"/>
  <c r="W87" i="10"/>
  <c r="U87" i="10"/>
  <c r="S87" i="10"/>
  <c r="Q87" i="10"/>
  <c r="O87" i="10"/>
  <c r="M87" i="10"/>
  <c r="K87" i="10"/>
  <c r="I87" i="10"/>
  <c r="G87" i="10"/>
  <c r="AQ86" i="10"/>
  <c r="AO86" i="10"/>
  <c r="AM86" i="10"/>
  <c r="AK86" i="10"/>
  <c r="AI86" i="10"/>
  <c r="AG86" i="10"/>
  <c r="AE86" i="10"/>
  <c r="AC86" i="10"/>
  <c r="AA86" i="10"/>
  <c r="Y86" i="10"/>
  <c r="W86" i="10"/>
  <c r="U86" i="10"/>
  <c r="S86" i="10"/>
  <c r="Q86" i="10"/>
  <c r="O86" i="10"/>
  <c r="M86" i="10"/>
  <c r="K86" i="10"/>
  <c r="I86" i="10"/>
  <c r="G86" i="10"/>
  <c r="AQ85" i="10"/>
  <c r="AO85" i="10"/>
  <c r="AM85" i="10"/>
  <c r="AK85" i="10"/>
  <c r="AI85" i="10"/>
  <c r="AG85" i="10"/>
  <c r="AE85" i="10"/>
  <c r="AC85" i="10"/>
  <c r="AA85" i="10"/>
  <c r="Y85" i="10"/>
  <c r="W85" i="10"/>
  <c r="U85" i="10"/>
  <c r="S85" i="10"/>
  <c r="Q85" i="10"/>
  <c r="O85" i="10"/>
  <c r="M85" i="10"/>
  <c r="K85" i="10"/>
  <c r="I85" i="10"/>
  <c r="G85" i="10"/>
  <c r="AQ84" i="10"/>
  <c r="AO84" i="10"/>
  <c r="AM84" i="10"/>
  <c r="AK84" i="10"/>
  <c r="AI84" i="10"/>
  <c r="AG84" i="10"/>
  <c r="AE84" i="10"/>
  <c r="AC84" i="10"/>
  <c r="AA84" i="10"/>
  <c r="Y84" i="10"/>
  <c r="W84" i="10"/>
  <c r="U84" i="10"/>
  <c r="S84" i="10"/>
  <c r="Q84" i="10"/>
  <c r="O84" i="10"/>
  <c r="M84" i="10"/>
  <c r="K84" i="10"/>
  <c r="I84" i="10"/>
  <c r="G84" i="10"/>
  <c r="AQ83" i="10"/>
  <c r="AO83" i="10"/>
  <c r="AM83" i="10"/>
  <c r="AK83" i="10"/>
  <c r="AI83" i="10"/>
  <c r="AG83" i="10"/>
  <c r="AE83" i="10"/>
  <c r="AC83" i="10"/>
  <c r="AA83" i="10"/>
  <c r="Y83" i="10"/>
  <c r="W83" i="10"/>
  <c r="U83" i="10"/>
  <c r="S83" i="10"/>
  <c r="Q83" i="10"/>
  <c r="O83" i="10"/>
  <c r="M83" i="10"/>
  <c r="K83" i="10"/>
  <c r="I83" i="10"/>
  <c r="G83" i="10"/>
  <c r="AQ82" i="10"/>
  <c r="AO82" i="10"/>
  <c r="AM82" i="10"/>
  <c r="AK82" i="10"/>
  <c r="AI82" i="10"/>
  <c r="AG82" i="10"/>
  <c r="AE82" i="10"/>
  <c r="AC82" i="10"/>
  <c r="AA82" i="10"/>
  <c r="Y82" i="10"/>
  <c r="W82" i="10"/>
  <c r="U82" i="10"/>
  <c r="S82" i="10"/>
  <c r="Q82" i="10"/>
  <c r="O82" i="10"/>
  <c r="M82" i="10"/>
  <c r="K82" i="10"/>
  <c r="I82" i="10"/>
  <c r="G82" i="10"/>
  <c r="AQ81" i="10"/>
  <c r="AO81" i="10"/>
  <c r="AM81" i="10"/>
  <c r="AK81" i="10"/>
  <c r="AI81" i="10"/>
  <c r="AG81" i="10"/>
  <c r="AE81" i="10"/>
  <c r="AC81" i="10"/>
  <c r="AA81" i="10"/>
  <c r="Y81" i="10"/>
  <c r="W81" i="10"/>
  <c r="U81" i="10"/>
  <c r="S81" i="10"/>
  <c r="Q81" i="10"/>
  <c r="O81" i="10"/>
  <c r="M81" i="10"/>
  <c r="K81" i="10"/>
  <c r="I81" i="10"/>
  <c r="G81" i="10"/>
  <c r="AQ80" i="10"/>
  <c r="AO80" i="10"/>
  <c r="AM80" i="10"/>
  <c r="AK80" i="10"/>
  <c r="AI80" i="10"/>
  <c r="AG80" i="10"/>
  <c r="AE80" i="10"/>
  <c r="AC80" i="10"/>
  <c r="AA80" i="10"/>
  <c r="Y80" i="10"/>
  <c r="W80" i="10"/>
  <c r="U80" i="10"/>
  <c r="S80" i="10"/>
  <c r="Q80" i="10"/>
  <c r="O80" i="10"/>
  <c r="M80" i="10"/>
  <c r="K80" i="10"/>
  <c r="I80" i="10"/>
  <c r="G80" i="10"/>
  <c r="AQ79" i="10"/>
  <c r="AO79" i="10"/>
  <c r="AM79" i="10"/>
  <c r="AK79" i="10"/>
  <c r="AI79" i="10"/>
  <c r="AG79" i="10"/>
  <c r="AE79" i="10"/>
  <c r="AC79" i="10"/>
  <c r="AA79" i="10"/>
  <c r="Y79" i="10"/>
  <c r="W79" i="10"/>
  <c r="U79" i="10"/>
  <c r="S79" i="10"/>
  <c r="Q79" i="10"/>
  <c r="O79" i="10"/>
  <c r="M79" i="10"/>
  <c r="K79" i="10"/>
  <c r="I79" i="10"/>
  <c r="G79" i="10"/>
  <c r="AQ78" i="10"/>
  <c r="AO78" i="10"/>
  <c r="AM78" i="10"/>
  <c r="AK78" i="10"/>
  <c r="AI78" i="10"/>
  <c r="AG78" i="10"/>
  <c r="AE78" i="10"/>
  <c r="AC78" i="10"/>
  <c r="AA78" i="10"/>
  <c r="Y78" i="10"/>
  <c r="W78" i="10"/>
  <c r="U78" i="10"/>
  <c r="S78" i="10"/>
  <c r="Q78" i="10"/>
  <c r="O78" i="10"/>
  <c r="M78" i="10"/>
  <c r="K78" i="10"/>
  <c r="I78" i="10"/>
  <c r="G78" i="10"/>
  <c r="AQ77" i="10"/>
  <c r="AO77" i="10"/>
  <c r="AM77" i="10"/>
  <c r="AK77" i="10"/>
  <c r="AI77" i="10"/>
  <c r="AG77" i="10"/>
  <c r="AE77" i="10"/>
  <c r="AC77" i="10"/>
  <c r="AA77" i="10"/>
  <c r="Y77" i="10"/>
  <c r="W77" i="10"/>
  <c r="U77" i="10"/>
  <c r="S77" i="10"/>
  <c r="Q77" i="10"/>
  <c r="O77" i="10"/>
  <c r="M77" i="10"/>
  <c r="K77" i="10"/>
  <c r="I77" i="10"/>
  <c r="G77" i="10"/>
  <c r="AQ76" i="10"/>
  <c r="AO76" i="10"/>
  <c r="AM76" i="10"/>
  <c r="AK76" i="10"/>
  <c r="AI76" i="10"/>
  <c r="AG76" i="10"/>
  <c r="AE76" i="10"/>
  <c r="AC76" i="10"/>
  <c r="AA76" i="10"/>
  <c r="Y76" i="10"/>
  <c r="W76" i="10"/>
  <c r="U76" i="10"/>
  <c r="S76" i="10"/>
  <c r="Q76" i="10"/>
  <c r="O76" i="10"/>
  <c r="M76" i="10"/>
  <c r="K76" i="10"/>
  <c r="I76" i="10"/>
  <c r="G76" i="10"/>
  <c r="AQ75" i="10"/>
  <c r="AO75" i="10"/>
  <c r="AM75" i="10"/>
  <c r="AK75" i="10"/>
  <c r="AI75" i="10"/>
  <c r="AG75" i="10"/>
  <c r="AE75" i="10"/>
  <c r="AC75" i="10"/>
  <c r="AA75" i="10"/>
  <c r="Y75" i="10"/>
  <c r="W75" i="10"/>
  <c r="U75" i="10"/>
  <c r="S75" i="10"/>
  <c r="Q75" i="10"/>
  <c r="O75" i="10"/>
  <c r="M75" i="10"/>
  <c r="K75" i="10"/>
  <c r="I75" i="10"/>
  <c r="G75" i="10"/>
  <c r="AQ74" i="10"/>
  <c r="AO74" i="10"/>
  <c r="AM74" i="10"/>
  <c r="AK74" i="10"/>
  <c r="AI74" i="10"/>
  <c r="AG74" i="10"/>
  <c r="AE74" i="10"/>
  <c r="AC74" i="10"/>
  <c r="AA74" i="10"/>
  <c r="Y74" i="10"/>
  <c r="W74" i="10"/>
  <c r="U74" i="10"/>
  <c r="S74" i="10"/>
  <c r="Q74" i="10"/>
  <c r="O74" i="10"/>
  <c r="M74" i="10"/>
  <c r="K74" i="10"/>
  <c r="I74" i="10"/>
  <c r="G74" i="10"/>
  <c r="AQ73" i="10"/>
  <c r="AO73" i="10"/>
  <c r="AM73" i="10"/>
  <c r="AK73" i="10"/>
  <c r="AI73" i="10"/>
  <c r="AG73" i="10"/>
  <c r="AE73" i="10"/>
  <c r="AC73" i="10"/>
  <c r="AA73" i="10"/>
  <c r="Y73" i="10"/>
  <c r="W73" i="10"/>
  <c r="U73" i="10"/>
  <c r="S73" i="10"/>
  <c r="Q73" i="10"/>
  <c r="O73" i="10"/>
  <c r="M73" i="10"/>
  <c r="K73" i="10"/>
  <c r="I73" i="10"/>
  <c r="G73" i="10"/>
  <c r="AQ72" i="10"/>
  <c r="AO72" i="10"/>
  <c r="AM72" i="10"/>
  <c r="AK72" i="10"/>
  <c r="AI72" i="10"/>
  <c r="AG72" i="10"/>
  <c r="AE72" i="10"/>
  <c r="AC72" i="10"/>
  <c r="AA72" i="10"/>
  <c r="Y72" i="10"/>
  <c r="W72" i="10"/>
  <c r="U72" i="10"/>
  <c r="S72" i="10"/>
  <c r="Q72" i="10"/>
  <c r="O72" i="10"/>
  <c r="M72" i="10"/>
  <c r="K72" i="10"/>
  <c r="I72" i="10"/>
  <c r="G72" i="10"/>
  <c r="AQ71" i="10"/>
  <c r="AO71" i="10"/>
  <c r="AM71" i="10"/>
  <c r="AK71" i="10"/>
  <c r="AI71" i="10"/>
  <c r="AG71" i="10"/>
  <c r="AE71" i="10"/>
  <c r="AC71" i="10"/>
  <c r="AA71" i="10"/>
  <c r="Y71" i="10"/>
  <c r="W71" i="10"/>
  <c r="U71" i="10"/>
  <c r="S71" i="10"/>
  <c r="Q71" i="10"/>
  <c r="O71" i="10"/>
  <c r="M71" i="10"/>
  <c r="K71" i="10"/>
  <c r="I71" i="10"/>
  <c r="G71" i="10"/>
  <c r="AQ70" i="10"/>
  <c r="AO70" i="10"/>
  <c r="AM70" i="10"/>
  <c r="AK70" i="10"/>
  <c r="AI70" i="10"/>
  <c r="AG70" i="10"/>
  <c r="AE70" i="10"/>
  <c r="AC70" i="10"/>
  <c r="AA70" i="10"/>
  <c r="Y70" i="10"/>
  <c r="W70" i="10"/>
  <c r="U70" i="10"/>
  <c r="S70" i="10"/>
  <c r="Q70" i="10"/>
  <c r="O70" i="10"/>
  <c r="M70" i="10"/>
  <c r="K70" i="10"/>
  <c r="I70" i="10"/>
  <c r="G70" i="10"/>
  <c r="AQ69" i="10"/>
  <c r="AO69" i="10"/>
  <c r="AM69" i="10"/>
  <c r="AK69" i="10"/>
  <c r="AI69" i="10"/>
  <c r="AG69" i="10"/>
  <c r="AE69" i="10"/>
  <c r="AC69" i="10"/>
  <c r="AA69" i="10"/>
  <c r="Y69" i="10"/>
  <c r="W69" i="10"/>
  <c r="U69" i="10"/>
  <c r="S69" i="10"/>
  <c r="Q69" i="10"/>
  <c r="O69" i="10"/>
  <c r="M69" i="10"/>
  <c r="K69" i="10"/>
  <c r="I69" i="10"/>
  <c r="G69" i="10"/>
  <c r="AQ68" i="10"/>
  <c r="AO68" i="10"/>
  <c r="AM68" i="10"/>
  <c r="AK68" i="10"/>
  <c r="AI68" i="10"/>
  <c r="AG68" i="10"/>
  <c r="AE68" i="10"/>
  <c r="AC68" i="10"/>
  <c r="AA68" i="10"/>
  <c r="Y68" i="10"/>
  <c r="W68" i="10"/>
  <c r="U68" i="10"/>
  <c r="S68" i="10"/>
  <c r="Q68" i="10"/>
  <c r="O68" i="10"/>
  <c r="M68" i="10"/>
  <c r="K68" i="10"/>
  <c r="I68" i="10"/>
  <c r="G68" i="10"/>
  <c r="AQ67" i="10"/>
  <c r="AO67" i="10"/>
  <c r="AM67" i="10"/>
  <c r="AK67" i="10"/>
  <c r="AI67" i="10"/>
  <c r="AG67" i="10"/>
  <c r="AE67" i="10"/>
  <c r="AC67" i="10"/>
  <c r="AA67" i="10"/>
  <c r="Y67" i="10"/>
  <c r="W67" i="10"/>
  <c r="U67" i="10"/>
  <c r="S67" i="10"/>
  <c r="Q67" i="10"/>
  <c r="O67" i="10"/>
  <c r="M67" i="10"/>
  <c r="K67" i="10"/>
  <c r="I67" i="10"/>
  <c r="G67" i="10"/>
  <c r="AQ66" i="10"/>
  <c r="AO66" i="10"/>
  <c r="AM66" i="10"/>
  <c r="AK66" i="10"/>
  <c r="AI66" i="10"/>
  <c r="AG66" i="10"/>
  <c r="AE66" i="10"/>
  <c r="AC66" i="10"/>
  <c r="AA66" i="10"/>
  <c r="Y66" i="10"/>
  <c r="W66" i="10"/>
  <c r="U66" i="10"/>
  <c r="S66" i="10"/>
  <c r="Q66" i="10"/>
  <c r="O66" i="10"/>
  <c r="M66" i="10"/>
  <c r="K66" i="10"/>
  <c r="I66" i="10"/>
  <c r="G66" i="10"/>
  <c r="AQ65" i="10"/>
  <c r="AO65" i="10"/>
  <c r="AM65" i="10"/>
  <c r="AK65" i="10"/>
  <c r="AI65" i="10"/>
  <c r="AG65" i="10"/>
  <c r="AE65" i="10"/>
  <c r="AC65" i="10"/>
  <c r="AA65" i="10"/>
  <c r="Y65" i="10"/>
  <c r="W65" i="10"/>
  <c r="U65" i="10"/>
  <c r="S65" i="10"/>
  <c r="Q65" i="10"/>
  <c r="O65" i="10"/>
  <c r="M65" i="10"/>
  <c r="K65" i="10"/>
  <c r="I65" i="10"/>
  <c r="G65" i="10"/>
  <c r="AQ64" i="10"/>
  <c r="AO64" i="10"/>
  <c r="AM64" i="10"/>
  <c r="AK64" i="10"/>
  <c r="AI64" i="10"/>
  <c r="AG64" i="10"/>
  <c r="AE64" i="10"/>
  <c r="AC64" i="10"/>
  <c r="AA64" i="10"/>
  <c r="Y64" i="10"/>
  <c r="W64" i="10"/>
  <c r="U64" i="10"/>
  <c r="S64" i="10"/>
  <c r="Q64" i="10"/>
  <c r="O64" i="10"/>
  <c r="M64" i="10"/>
  <c r="K64" i="10"/>
  <c r="I64" i="10"/>
  <c r="G64" i="10"/>
  <c r="AQ63" i="10"/>
  <c r="AO63" i="10"/>
  <c r="AM63" i="10"/>
  <c r="AK63" i="10"/>
  <c r="AI63" i="10"/>
  <c r="AG63" i="10"/>
  <c r="AE63" i="10"/>
  <c r="AC63" i="10"/>
  <c r="AA63" i="10"/>
  <c r="Y63" i="10"/>
  <c r="W63" i="10"/>
  <c r="U63" i="10"/>
  <c r="S63" i="10"/>
  <c r="Q63" i="10"/>
  <c r="O63" i="10"/>
  <c r="M63" i="10"/>
  <c r="K63" i="10"/>
  <c r="I63" i="10"/>
  <c r="G63" i="10"/>
  <c r="AQ62" i="10"/>
  <c r="AO62" i="10"/>
  <c r="AM62" i="10"/>
  <c r="AK62" i="10"/>
  <c r="AI62" i="10"/>
  <c r="AG62" i="10"/>
  <c r="AE62" i="10"/>
  <c r="AC62" i="10"/>
  <c r="AA62" i="10"/>
  <c r="Y62" i="10"/>
  <c r="W62" i="10"/>
  <c r="U62" i="10"/>
  <c r="S62" i="10"/>
  <c r="Q62" i="10"/>
  <c r="O62" i="10"/>
  <c r="M62" i="10"/>
  <c r="K62" i="10"/>
  <c r="I62" i="10"/>
  <c r="G62" i="10"/>
  <c r="AQ61" i="10"/>
  <c r="AO61" i="10"/>
  <c r="AM61" i="10"/>
  <c r="AK61" i="10"/>
  <c r="AI61" i="10"/>
  <c r="AG61" i="10"/>
  <c r="AE61" i="10"/>
  <c r="AC61" i="10"/>
  <c r="AA61" i="10"/>
  <c r="Y61" i="10"/>
  <c r="W61" i="10"/>
  <c r="U61" i="10"/>
  <c r="S61" i="10"/>
  <c r="Q61" i="10"/>
  <c r="O61" i="10"/>
  <c r="M61" i="10"/>
  <c r="K61" i="10"/>
  <c r="I61" i="10"/>
  <c r="G61" i="10"/>
  <c r="AQ60" i="10"/>
  <c r="AO60" i="10"/>
  <c r="AM60" i="10"/>
  <c r="AK60" i="10"/>
  <c r="AI60" i="10"/>
  <c r="AG60" i="10"/>
  <c r="AE60" i="10"/>
  <c r="AC60" i="10"/>
  <c r="AA60" i="10"/>
  <c r="Y60" i="10"/>
  <c r="W60" i="10"/>
  <c r="U60" i="10"/>
  <c r="S60" i="10"/>
  <c r="Q60" i="10"/>
  <c r="O60" i="10"/>
  <c r="M60" i="10"/>
  <c r="K60" i="10"/>
  <c r="I60" i="10"/>
  <c r="G60" i="10"/>
  <c r="AQ59" i="10"/>
  <c r="AO59" i="10"/>
  <c r="AM59" i="10"/>
  <c r="AK59" i="10"/>
  <c r="AI59" i="10"/>
  <c r="AG59" i="10"/>
  <c r="AE59" i="10"/>
  <c r="AC59" i="10"/>
  <c r="AA59" i="10"/>
  <c r="Y59" i="10"/>
  <c r="W59" i="10"/>
  <c r="U59" i="10"/>
  <c r="S59" i="10"/>
  <c r="Q59" i="10"/>
  <c r="O59" i="10"/>
  <c r="M59" i="10"/>
  <c r="K59" i="10"/>
  <c r="I59" i="10"/>
  <c r="G59" i="10"/>
  <c r="AQ58" i="10"/>
  <c r="AO58" i="10"/>
  <c r="AM58" i="10"/>
  <c r="AK58" i="10"/>
  <c r="AI58" i="10"/>
  <c r="AG58" i="10"/>
  <c r="AE58" i="10"/>
  <c r="AC58" i="10"/>
  <c r="AA58" i="10"/>
  <c r="Y58" i="10"/>
  <c r="W58" i="10"/>
  <c r="U58" i="10"/>
  <c r="S58" i="10"/>
  <c r="Q58" i="10"/>
  <c r="O58" i="10"/>
  <c r="M58" i="10"/>
  <c r="K58" i="10"/>
  <c r="I58" i="10"/>
  <c r="G58" i="10"/>
  <c r="AQ57" i="10"/>
  <c r="AO57" i="10"/>
  <c r="AM57" i="10"/>
  <c r="AK57" i="10"/>
  <c r="AI57" i="10"/>
  <c r="AG57" i="10"/>
  <c r="AE57" i="10"/>
  <c r="AC57" i="10"/>
  <c r="AA57" i="10"/>
  <c r="Y57" i="10"/>
  <c r="W57" i="10"/>
  <c r="U57" i="10"/>
  <c r="S57" i="10"/>
  <c r="Q57" i="10"/>
  <c r="O57" i="10"/>
  <c r="M57" i="10"/>
  <c r="K57" i="10"/>
  <c r="I57" i="10"/>
  <c r="G57" i="10"/>
  <c r="AQ56" i="10"/>
  <c r="AO56" i="10"/>
  <c r="AM56" i="10"/>
  <c r="AK56" i="10"/>
  <c r="AI56" i="10"/>
  <c r="AG56" i="10"/>
  <c r="AE56" i="10"/>
  <c r="AC56" i="10"/>
  <c r="AA56" i="10"/>
  <c r="Y56" i="10"/>
  <c r="W56" i="10"/>
  <c r="U56" i="10"/>
  <c r="S56" i="10"/>
  <c r="Q56" i="10"/>
  <c r="O56" i="10"/>
  <c r="M56" i="10"/>
  <c r="K56" i="10"/>
  <c r="I56" i="10"/>
  <c r="G56" i="10"/>
  <c r="AQ55" i="10"/>
  <c r="AO55" i="10"/>
  <c r="AM55" i="10"/>
  <c r="AK55" i="10"/>
  <c r="AI55" i="10"/>
  <c r="AG55" i="10"/>
  <c r="AE55" i="10"/>
  <c r="AC55" i="10"/>
  <c r="AA55" i="10"/>
  <c r="Y55" i="10"/>
  <c r="W55" i="10"/>
  <c r="U55" i="10"/>
  <c r="S55" i="10"/>
  <c r="Q55" i="10"/>
  <c r="O55" i="10"/>
  <c r="M55" i="10"/>
  <c r="K55" i="10"/>
  <c r="I55" i="10"/>
  <c r="G55" i="10"/>
  <c r="AQ54" i="10"/>
  <c r="AO54" i="10"/>
  <c r="AM54" i="10"/>
  <c r="AK54" i="10"/>
  <c r="AI54" i="10"/>
  <c r="AG54" i="10"/>
  <c r="AE54" i="10"/>
  <c r="AC54" i="10"/>
  <c r="AA54" i="10"/>
  <c r="Y54" i="10"/>
  <c r="W54" i="10"/>
  <c r="U54" i="10"/>
  <c r="S54" i="10"/>
  <c r="Q54" i="10"/>
  <c r="O54" i="10"/>
  <c r="M54" i="10"/>
  <c r="K54" i="10"/>
  <c r="I54" i="10"/>
  <c r="G54" i="10"/>
  <c r="AQ53" i="10"/>
  <c r="AO53" i="10"/>
  <c r="AM53" i="10"/>
  <c r="AK53" i="10"/>
  <c r="AI53" i="10"/>
  <c r="AG53" i="10"/>
  <c r="AE53" i="10"/>
  <c r="AC53" i="10"/>
  <c r="AA53" i="10"/>
  <c r="Y53" i="10"/>
  <c r="W53" i="10"/>
  <c r="U53" i="10"/>
  <c r="S53" i="10"/>
  <c r="Q53" i="10"/>
  <c r="O53" i="10"/>
  <c r="M53" i="10"/>
  <c r="K53" i="10"/>
  <c r="I53" i="10"/>
  <c r="G53" i="10"/>
  <c r="AQ52" i="10"/>
  <c r="AO52" i="10"/>
  <c r="AM52" i="10"/>
  <c r="AK52" i="10"/>
  <c r="AI52" i="10"/>
  <c r="AG52" i="10"/>
  <c r="AE52" i="10"/>
  <c r="AC52" i="10"/>
  <c r="AA52" i="10"/>
  <c r="Y52" i="10"/>
  <c r="W52" i="10"/>
  <c r="U52" i="10"/>
  <c r="S52" i="10"/>
  <c r="Q52" i="10"/>
  <c r="O52" i="10"/>
  <c r="M52" i="10"/>
  <c r="K52" i="10"/>
  <c r="I52" i="10"/>
  <c r="G52" i="10"/>
  <c r="AQ51" i="10"/>
  <c r="AO51" i="10"/>
  <c r="AM51" i="10"/>
  <c r="AK51" i="10"/>
  <c r="AI51" i="10"/>
  <c r="AG51" i="10"/>
  <c r="AE51" i="10"/>
  <c r="AC51" i="10"/>
  <c r="AA51" i="10"/>
  <c r="Y51" i="10"/>
  <c r="W51" i="10"/>
  <c r="U51" i="10"/>
  <c r="S51" i="10"/>
  <c r="Q51" i="10"/>
  <c r="O51" i="10"/>
  <c r="M51" i="10"/>
  <c r="K51" i="10"/>
  <c r="I51" i="10"/>
  <c r="G51" i="10"/>
  <c r="AQ50" i="10"/>
  <c r="AO50" i="10"/>
  <c r="AM50" i="10"/>
  <c r="AK50" i="10"/>
  <c r="AI50" i="10"/>
  <c r="AG50" i="10"/>
  <c r="AE50" i="10"/>
  <c r="AC50" i="10"/>
  <c r="AA50" i="10"/>
  <c r="Y50" i="10"/>
  <c r="W50" i="10"/>
  <c r="U50" i="10"/>
  <c r="S50" i="10"/>
  <c r="Q50" i="10"/>
  <c r="O50" i="10"/>
  <c r="M50" i="10"/>
  <c r="K50" i="10"/>
  <c r="I50" i="10"/>
  <c r="G50" i="10"/>
  <c r="AQ49" i="10"/>
  <c r="AO49" i="10"/>
  <c r="AM49" i="10"/>
  <c r="AK49" i="10"/>
  <c r="AI49" i="10"/>
  <c r="AG49" i="10"/>
  <c r="AE49" i="10"/>
  <c r="AC49" i="10"/>
  <c r="AA49" i="10"/>
  <c r="Y49" i="10"/>
  <c r="W49" i="10"/>
  <c r="U49" i="10"/>
  <c r="S49" i="10"/>
  <c r="Q49" i="10"/>
  <c r="O49" i="10"/>
  <c r="M49" i="10"/>
  <c r="K49" i="10"/>
  <c r="I49" i="10"/>
  <c r="G49" i="10"/>
  <c r="AQ48" i="10"/>
  <c r="AO48" i="10"/>
  <c r="AM48" i="10"/>
  <c r="AK48" i="10"/>
  <c r="AI48" i="10"/>
  <c r="AG48" i="10"/>
  <c r="AE48" i="10"/>
  <c r="AC48" i="10"/>
  <c r="AA48" i="10"/>
  <c r="Y48" i="10"/>
  <c r="W48" i="10"/>
  <c r="U48" i="10"/>
  <c r="S48" i="10"/>
  <c r="Q48" i="10"/>
  <c r="O48" i="10"/>
  <c r="M48" i="10"/>
  <c r="K48" i="10"/>
  <c r="I48" i="10"/>
  <c r="G48" i="10"/>
  <c r="AQ47" i="10"/>
  <c r="AO47" i="10"/>
  <c r="AM47" i="10"/>
  <c r="AK47" i="10"/>
  <c r="AI47" i="10"/>
  <c r="AG47" i="10"/>
  <c r="AE47" i="10"/>
  <c r="AC47" i="10"/>
  <c r="AA47" i="10"/>
  <c r="Y47" i="10"/>
  <c r="W47" i="10"/>
  <c r="U47" i="10"/>
  <c r="S47" i="10"/>
  <c r="Q47" i="10"/>
  <c r="O47" i="10"/>
  <c r="M47" i="10"/>
  <c r="K47" i="10"/>
  <c r="I47" i="10"/>
  <c r="G47" i="10"/>
  <c r="AQ46" i="10"/>
  <c r="AO46" i="10"/>
  <c r="AM46" i="10"/>
  <c r="AK46" i="10"/>
  <c r="AI46" i="10"/>
  <c r="AG46" i="10"/>
  <c r="AE46" i="10"/>
  <c r="AC46" i="10"/>
  <c r="AA46" i="10"/>
  <c r="Y46" i="10"/>
  <c r="W46" i="10"/>
  <c r="U46" i="10"/>
  <c r="S46" i="10"/>
  <c r="Q46" i="10"/>
  <c r="O46" i="10"/>
  <c r="M46" i="10"/>
  <c r="K46" i="10"/>
  <c r="I46" i="10"/>
  <c r="G46" i="10"/>
  <c r="AQ45" i="10"/>
  <c r="AO45" i="10"/>
  <c r="AM45" i="10"/>
  <c r="AK45" i="10"/>
  <c r="AI45" i="10"/>
  <c r="AG45" i="10"/>
  <c r="AE45" i="10"/>
  <c r="AC45" i="10"/>
  <c r="AA45" i="10"/>
  <c r="Y45" i="10"/>
  <c r="W45" i="10"/>
  <c r="U45" i="10"/>
  <c r="S45" i="10"/>
  <c r="Q45" i="10"/>
  <c r="O45" i="10"/>
  <c r="M45" i="10"/>
  <c r="K45" i="10"/>
  <c r="I45" i="10"/>
  <c r="G45" i="10"/>
  <c r="AQ44" i="10"/>
  <c r="AO44" i="10"/>
  <c r="AM44" i="10"/>
  <c r="AK44" i="10"/>
  <c r="AI44" i="10"/>
  <c r="AG44" i="10"/>
  <c r="AE44" i="10"/>
  <c r="AC44" i="10"/>
  <c r="AA44" i="10"/>
  <c r="Y44" i="10"/>
  <c r="W44" i="10"/>
  <c r="U44" i="10"/>
  <c r="S44" i="10"/>
  <c r="Q44" i="10"/>
  <c r="O44" i="10"/>
  <c r="M44" i="10"/>
  <c r="K44" i="10"/>
  <c r="I44" i="10"/>
  <c r="G44" i="10"/>
  <c r="AQ43" i="10"/>
  <c r="AO43" i="10"/>
  <c r="AM43" i="10"/>
  <c r="AK43" i="10"/>
  <c r="AI43" i="10"/>
  <c r="AG43" i="10"/>
  <c r="AE43" i="10"/>
  <c r="AC43" i="10"/>
  <c r="AA43" i="10"/>
  <c r="Y43" i="10"/>
  <c r="W43" i="10"/>
  <c r="U43" i="10"/>
  <c r="S43" i="10"/>
  <c r="Q43" i="10"/>
  <c r="O43" i="10"/>
  <c r="M43" i="10"/>
  <c r="K43" i="10"/>
  <c r="I43" i="10"/>
  <c r="G43" i="10"/>
  <c r="AQ42" i="10"/>
  <c r="AO42" i="10"/>
  <c r="AM42" i="10"/>
  <c r="AK42" i="10"/>
  <c r="AI42" i="10"/>
  <c r="AG42" i="10"/>
  <c r="AE42" i="10"/>
  <c r="AC42" i="10"/>
  <c r="AA42" i="10"/>
  <c r="Y42" i="10"/>
  <c r="W42" i="10"/>
  <c r="U42" i="10"/>
  <c r="S42" i="10"/>
  <c r="Q42" i="10"/>
  <c r="O42" i="10"/>
  <c r="M42" i="10"/>
  <c r="K42" i="10"/>
  <c r="I42" i="10"/>
  <c r="G42" i="10"/>
  <c r="AQ41" i="10"/>
  <c r="AO41" i="10"/>
  <c r="AM41" i="10"/>
  <c r="AK41" i="10"/>
  <c r="AI41" i="10"/>
  <c r="AG41" i="10"/>
  <c r="AE41" i="10"/>
  <c r="AC41" i="10"/>
  <c r="AA41" i="10"/>
  <c r="Y41" i="10"/>
  <c r="W41" i="10"/>
  <c r="U41" i="10"/>
  <c r="S41" i="10"/>
  <c r="Q41" i="10"/>
  <c r="O41" i="10"/>
  <c r="M41" i="10"/>
  <c r="K41" i="10"/>
  <c r="I41" i="10"/>
  <c r="G41" i="10"/>
  <c r="AQ40" i="10"/>
  <c r="AO40" i="10"/>
  <c r="AM40" i="10"/>
  <c r="AK40" i="10"/>
  <c r="AI40" i="10"/>
  <c r="AG40" i="10"/>
  <c r="AE40" i="10"/>
  <c r="AC40" i="10"/>
  <c r="AA40" i="10"/>
  <c r="Y40" i="10"/>
  <c r="W40" i="10"/>
  <c r="U40" i="10"/>
  <c r="S40" i="10"/>
  <c r="Q40" i="10"/>
  <c r="O40" i="10"/>
  <c r="M40" i="10"/>
  <c r="K40" i="10"/>
  <c r="I40" i="10"/>
  <c r="G40" i="10"/>
  <c r="AQ39" i="10"/>
  <c r="AO39" i="10"/>
  <c r="AM39" i="10"/>
  <c r="AK39" i="10"/>
  <c r="AI39" i="10"/>
  <c r="AG39" i="10"/>
  <c r="AE39" i="10"/>
  <c r="AC39" i="10"/>
  <c r="AA39" i="10"/>
  <c r="Y39" i="10"/>
  <c r="W39" i="10"/>
  <c r="U39" i="10"/>
  <c r="S39" i="10"/>
  <c r="Q39" i="10"/>
  <c r="O39" i="10"/>
  <c r="M39" i="10"/>
  <c r="K39" i="10"/>
  <c r="I39" i="10"/>
  <c r="G39" i="10"/>
  <c r="AQ38" i="10"/>
  <c r="AO38" i="10"/>
  <c r="AM38" i="10"/>
  <c r="AK38" i="10"/>
  <c r="AI38" i="10"/>
  <c r="AG38" i="10"/>
  <c r="AE38" i="10"/>
  <c r="AC38" i="10"/>
  <c r="AA38" i="10"/>
  <c r="Y38" i="10"/>
  <c r="W38" i="10"/>
  <c r="U38" i="10"/>
  <c r="S38" i="10"/>
  <c r="Q38" i="10"/>
  <c r="O38" i="10"/>
  <c r="M38" i="10"/>
  <c r="K38" i="10"/>
  <c r="I38" i="10"/>
  <c r="G38" i="10"/>
  <c r="AQ37" i="10"/>
  <c r="AO37" i="10"/>
  <c r="AM37" i="10"/>
  <c r="AK37" i="10"/>
  <c r="AI37" i="10"/>
  <c r="AG37" i="10"/>
  <c r="AE37" i="10"/>
  <c r="AC37" i="10"/>
  <c r="AA37" i="10"/>
  <c r="Y37" i="10"/>
  <c r="W37" i="10"/>
  <c r="U37" i="10"/>
  <c r="S37" i="10"/>
  <c r="Q37" i="10"/>
  <c r="O37" i="10"/>
  <c r="M37" i="10"/>
  <c r="K37" i="10"/>
  <c r="I37" i="10"/>
  <c r="G37" i="10"/>
  <c r="AQ36" i="10"/>
  <c r="AO36" i="10"/>
  <c r="AM36" i="10"/>
  <c r="AK36" i="10"/>
  <c r="AI36" i="10"/>
  <c r="AG36" i="10"/>
  <c r="AE36" i="10"/>
  <c r="AC36" i="10"/>
  <c r="AA36" i="10"/>
  <c r="Y36" i="10"/>
  <c r="W36" i="10"/>
  <c r="U36" i="10"/>
  <c r="S36" i="10"/>
  <c r="Q36" i="10"/>
  <c r="O36" i="10"/>
  <c r="M36" i="10"/>
  <c r="K36" i="10"/>
  <c r="I36" i="10"/>
  <c r="G36" i="10"/>
  <c r="AQ35" i="10"/>
  <c r="AO35" i="10"/>
  <c r="AM35" i="10"/>
  <c r="AK35" i="10"/>
  <c r="AI35" i="10"/>
  <c r="AG35" i="10"/>
  <c r="AE35" i="10"/>
  <c r="AC35" i="10"/>
  <c r="AA35" i="10"/>
  <c r="Y35" i="10"/>
  <c r="W35" i="10"/>
  <c r="U35" i="10"/>
  <c r="S35" i="10"/>
  <c r="Q35" i="10"/>
  <c r="O35" i="10"/>
  <c r="M35" i="10"/>
  <c r="K35" i="10"/>
  <c r="I35" i="10"/>
  <c r="G35" i="10"/>
  <c r="AQ34" i="10"/>
  <c r="AO34" i="10"/>
  <c r="AM34" i="10"/>
  <c r="AK34" i="10"/>
  <c r="AI34" i="10"/>
  <c r="AG34" i="10"/>
  <c r="AE34" i="10"/>
  <c r="AC34" i="10"/>
  <c r="AA34" i="10"/>
  <c r="Y34" i="10"/>
  <c r="W34" i="10"/>
  <c r="U34" i="10"/>
  <c r="S34" i="10"/>
  <c r="Q34" i="10"/>
  <c r="O34" i="10"/>
  <c r="M34" i="10"/>
  <c r="K34" i="10"/>
  <c r="I34" i="10"/>
  <c r="G34" i="10"/>
  <c r="AQ33" i="10"/>
  <c r="AO33" i="10"/>
  <c r="AM33" i="10"/>
  <c r="AK33" i="10"/>
  <c r="AI33" i="10"/>
  <c r="AG33" i="10"/>
  <c r="AE33" i="10"/>
  <c r="AC33" i="10"/>
  <c r="AA33" i="10"/>
  <c r="Y33" i="10"/>
  <c r="W33" i="10"/>
  <c r="U33" i="10"/>
  <c r="S33" i="10"/>
  <c r="Q33" i="10"/>
  <c r="O33" i="10"/>
  <c r="M33" i="10"/>
  <c r="K33" i="10"/>
  <c r="I33" i="10"/>
  <c r="G33" i="10"/>
  <c r="AQ32" i="10"/>
  <c r="AO32" i="10"/>
  <c r="AM32" i="10"/>
  <c r="AK32" i="10"/>
  <c r="AI32" i="10"/>
  <c r="AG32" i="10"/>
  <c r="AE32" i="10"/>
  <c r="AC32" i="10"/>
  <c r="AA32" i="10"/>
  <c r="Y32" i="10"/>
  <c r="W32" i="10"/>
  <c r="U32" i="10"/>
  <c r="S32" i="10"/>
  <c r="Q32" i="10"/>
  <c r="O32" i="10"/>
  <c r="M32" i="10"/>
  <c r="K32" i="10"/>
  <c r="I32" i="10"/>
  <c r="G32" i="10"/>
  <c r="AQ31" i="10"/>
  <c r="AO31" i="10"/>
  <c r="AM31" i="10"/>
  <c r="AK31" i="10"/>
  <c r="AI31" i="10"/>
  <c r="AG31" i="10"/>
  <c r="AE31" i="10"/>
  <c r="AC31" i="10"/>
  <c r="AA31" i="10"/>
  <c r="Y31" i="10"/>
  <c r="W31" i="10"/>
  <c r="U31" i="10"/>
  <c r="S31" i="10"/>
  <c r="Q31" i="10"/>
  <c r="O31" i="10"/>
  <c r="M31" i="10"/>
  <c r="K31" i="10"/>
  <c r="I31" i="10"/>
  <c r="G31" i="10"/>
  <c r="AQ30" i="10"/>
  <c r="AO30" i="10"/>
  <c r="AM30" i="10"/>
  <c r="AK30" i="10"/>
  <c r="AI30" i="10"/>
  <c r="AG30" i="10"/>
  <c r="AE30" i="10"/>
  <c r="AC30" i="10"/>
  <c r="AA30" i="10"/>
  <c r="Y30" i="10"/>
  <c r="W30" i="10"/>
  <c r="U30" i="10"/>
  <c r="S30" i="10"/>
  <c r="Q30" i="10"/>
  <c r="O30" i="10"/>
  <c r="M30" i="10"/>
  <c r="K30" i="10"/>
  <c r="I30" i="10"/>
  <c r="G30" i="10"/>
  <c r="AQ29" i="10"/>
  <c r="AO29" i="10"/>
  <c r="AM29" i="10"/>
  <c r="AK29" i="10"/>
  <c r="AI29" i="10"/>
  <c r="AG29" i="10"/>
  <c r="AE29" i="10"/>
  <c r="AC29" i="10"/>
  <c r="AA29" i="10"/>
  <c r="Y29" i="10"/>
  <c r="W29" i="10"/>
  <c r="U29" i="10"/>
  <c r="S29" i="10"/>
  <c r="Q29" i="10"/>
  <c r="O29" i="10"/>
  <c r="M29" i="10"/>
  <c r="K29" i="10"/>
  <c r="I29" i="10"/>
  <c r="G29" i="10"/>
  <c r="AQ28" i="10"/>
  <c r="AO28" i="10"/>
  <c r="AM28" i="10"/>
  <c r="AK28" i="10"/>
  <c r="AI28" i="10"/>
  <c r="AG28" i="10"/>
  <c r="AE28" i="10"/>
  <c r="AC28" i="10"/>
  <c r="AA28" i="10"/>
  <c r="Y28" i="10"/>
  <c r="W28" i="10"/>
  <c r="U28" i="10"/>
  <c r="S28" i="10"/>
  <c r="Q28" i="10"/>
  <c r="O28" i="10"/>
  <c r="M28" i="10"/>
  <c r="K28" i="10"/>
  <c r="I28" i="10"/>
  <c r="G28" i="10"/>
  <c r="AQ27" i="10"/>
  <c r="AO27" i="10"/>
  <c r="AM27" i="10"/>
  <c r="AK27" i="10"/>
  <c r="AI27" i="10"/>
  <c r="AG27" i="10"/>
  <c r="AE27" i="10"/>
  <c r="AC27" i="10"/>
  <c r="AA27" i="10"/>
  <c r="Y27" i="10"/>
  <c r="W27" i="10"/>
  <c r="U27" i="10"/>
  <c r="S27" i="10"/>
  <c r="Q27" i="10"/>
  <c r="O27" i="10"/>
  <c r="M27" i="10"/>
  <c r="K27" i="10"/>
  <c r="I27" i="10"/>
  <c r="G27" i="10"/>
  <c r="AQ26" i="10"/>
  <c r="AO26" i="10"/>
  <c r="AM26" i="10"/>
  <c r="AK26" i="10"/>
  <c r="AI26" i="10"/>
  <c r="AG26" i="10"/>
  <c r="AE26" i="10"/>
  <c r="AC26" i="10"/>
  <c r="AA26" i="10"/>
  <c r="Y26" i="10"/>
  <c r="W26" i="10"/>
  <c r="U26" i="10"/>
  <c r="S26" i="10"/>
  <c r="Q26" i="10"/>
  <c r="O26" i="10"/>
  <c r="M26" i="10"/>
  <c r="K26" i="10"/>
  <c r="I26" i="10"/>
  <c r="G26" i="10"/>
  <c r="AQ25" i="10"/>
  <c r="AO25" i="10"/>
  <c r="AM25" i="10"/>
  <c r="AK25" i="10"/>
  <c r="AI25" i="10"/>
  <c r="AG25" i="10"/>
  <c r="AE25" i="10"/>
  <c r="AC25" i="10"/>
  <c r="AA25" i="10"/>
  <c r="Y25" i="10"/>
  <c r="W25" i="10"/>
  <c r="U25" i="10"/>
  <c r="S25" i="10"/>
  <c r="Q25" i="10"/>
  <c r="O25" i="10"/>
  <c r="M25" i="10"/>
  <c r="K25" i="10"/>
  <c r="I25" i="10"/>
  <c r="G25" i="10"/>
  <c r="AQ24" i="10"/>
  <c r="AO24" i="10"/>
  <c r="AM24" i="10"/>
  <c r="AK24" i="10"/>
  <c r="AI24" i="10"/>
  <c r="AG24" i="10"/>
  <c r="AE24" i="10"/>
  <c r="AC24" i="10"/>
  <c r="AA24" i="10"/>
  <c r="Y24" i="10"/>
  <c r="W24" i="10"/>
  <c r="U24" i="10"/>
  <c r="S24" i="10"/>
  <c r="Q24" i="10"/>
  <c r="O24" i="10"/>
  <c r="M24" i="10"/>
  <c r="K24" i="10"/>
  <c r="I24" i="10"/>
  <c r="G24" i="10"/>
  <c r="AQ23" i="10"/>
  <c r="AO23" i="10"/>
  <c r="AM23" i="10"/>
  <c r="AK23" i="10"/>
  <c r="AI23" i="10"/>
  <c r="AG23" i="10"/>
  <c r="AE23" i="10"/>
  <c r="AC23" i="10"/>
  <c r="AA23" i="10"/>
  <c r="Y23" i="10"/>
  <c r="W23" i="10"/>
  <c r="U23" i="10"/>
  <c r="S23" i="10"/>
  <c r="Q23" i="10"/>
  <c r="O23" i="10"/>
  <c r="M23" i="10"/>
  <c r="K23" i="10"/>
  <c r="I23" i="10"/>
  <c r="G23" i="10"/>
  <c r="AQ22" i="10"/>
  <c r="AO22" i="10"/>
  <c r="AM22" i="10"/>
  <c r="AK22" i="10"/>
  <c r="AI22" i="10"/>
  <c r="AG22" i="10"/>
  <c r="AE22" i="10"/>
  <c r="AC22" i="10"/>
  <c r="AA22" i="10"/>
  <c r="Y22" i="10"/>
  <c r="W22" i="10"/>
  <c r="U22" i="10"/>
  <c r="S22" i="10"/>
  <c r="Q22" i="10"/>
  <c r="O22" i="10"/>
  <c r="M22" i="10"/>
  <c r="K22" i="10"/>
  <c r="I22" i="10"/>
  <c r="G22" i="10"/>
  <c r="AQ21" i="10"/>
  <c r="AO21" i="10"/>
  <c r="AM21" i="10"/>
  <c r="AK21" i="10"/>
  <c r="AI21" i="10"/>
  <c r="AG21" i="10"/>
  <c r="AE21" i="10"/>
  <c r="AC21" i="10"/>
  <c r="AA21" i="10"/>
  <c r="Y21" i="10"/>
  <c r="W21" i="10"/>
  <c r="U21" i="10"/>
  <c r="S21" i="10"/>
  <c r="Q21" i="10"/>
  <c r="O21" i="10"/>
  <c r="M21" i="10"/>
  <c r="K21" i="10"/>
  <c r="I21" i="10"/>
  <c r="G21" i="10"/>
  <c r="AQ20" i="10"/>
  <c r="AO20" i="10"/>
  <c r="AM20" i="10"/>
  <c r="AK20" i="10"/>
  <c r="AI20" i="10"/>
  <c r="AG20" i="10"/>
  <c r="AE20" i="10"/>
  <c r="AC20" i="10"/>
  <c r="AA20" i="10"/>
  <c r="Y20" i="10"/>
  <c r="W20" i="10"/>
  <c r="U20" i="10"/>
  <c r="S20" i="10"/>
  <c r="Q20" i="10"/>
  <c r="O20" i="10"/>
  <c r="M20" i="10"/>
  <c r="K20" i="10"/>
  <c r="I20" i="10"/>
  <c r="G20" i="10"/>
  <c r="AQ19" i="10"/>
  <c r="AO19" i="10"/>
  <c r="AM19" i="10"/>
  <c r="AK19" i="10"/>
  <c r="AI19" i="10"/>
  <c r="AG19" i="10"/>
  <c r="AE19" i="10"/>
  <c r="AC19" i="10"/>
  <c r="AA19" i="10"/>
  <c r="Y19" i="10"/>
  <c r="W19" i="10"/>
  <c r="U19" i="10"/>
  <c r="S19" i="10"/>
  <c r="Q19" i="10"/>
  <c r="O19" i="10"/>
  <c r="M19" i="10"/>
  <c r="K19" i="10"/>
  <c r="I19" i="10"/>
  <c r="G19" i="10"/>
  <c r="AQ18" i="10"/>
  <c r="AO18" i="10"/>
  <c r="AM18" i="10"/>
  <c r="AK18" i="10"/>
  <c r="AI18" i="10"/>
  <c r="AG18" i="10"/>
  <c r="AE18" i="10"/>
  <c r="AC18" i="10"/>
  <c r="AA18" i="10"/>
  <c r="Y18" i="10"/>
  <c r="W18" i="10"/>
  <c r="U18" i="10"/>
  <c r="S18" i="10"/>
  <c r="Q18" i="10"/>
  <c r="O18" i="10"/>
  <c r="M18" i="10"/>
  <c r="K18" i="10"/>
  <c r="I18" i="10"/>
  <c r="G18" i="10"/>
  <c r="AQ17" i="10"/>
  <c r="AO17" i="10"/>
  <c r="AM17" i="10"/>
  <c r="AK17" i="10"/>
  <c r="AI17" i="10"/>
  <c r="AG17" i="10"/>
  <c r="AE17" i="10"/>
  <c r="AC17" i="10"/>
  <c r="AA17" i="10"/>
  <c r="Y17" i="10"/>
  <c r="W17" i="10"/>
  <c r="U17" i="10"/>
  <c r="S17" i="10"/>
  <c r="Q17" i="10"/>
  <c r="O17" i="10"/>
  <c r="M17" i="10"/>
  <c r="K17" i="10"/>
  <c r="I17" i="10"/>
  <c r="G17" i="10"/>
  <c r="AQ16" i="10"/>
  <c r="AO16" i="10"/>
  <c r="AM16" i="10"/>
  <c r="AK16" i="10"/>
  <c r="AI16" i="10"/>
  <c r="AG16" i="10"/>
  <c r="AE16" i="10"/>
  <c r="AC16" i="10"/>
  <c r="AA16" i="10"/>
  <c r="Y16" i="10"/>
  <c r="W16" i="10"/>
  <c r="U16" i="10"/>
  <c r="S16" i="10"/>
  <c r="Q16" i="10"/>
  <c r="O16" i="10"/>
  <c r="M16" i="10"/>
  <c r="K16" i="10"/>
  <c r="I16" i="10"/>
  <c r="G16" i="10"/>
  <c r="AQ15" i="10"/>
  <c r="AO15" i="10"/>
  <c r="AM15" i="10"/>
  <c r="AK15" i="10"/>
  <c r="AI15" i="10"/>
  <c r="AG15" i="10"/>
  <c r="AE15" i="10"/>
  <c r="AC15" i="10"/>
  <c r="AA15" i="10"/>
  <c r="Y15" i="10"/>
  <c r="W15" i="10"/>
  <c r="U15" i="10"/>
  <c r="S15" i="10"/>
  <c r="Q15" i="10"/>
  <c r="O15" i="10"/>
  <c r="M15" i="10"/>
  <c r="K15" i="10"/>
  <c r="I15" i="10"/>
  <c r="G15" i="10"/>
  <c r="AQ14" i="10"/>
  <c r="AO14" i="10"/>
  <c r="AM14" i="10"/>
  <c r="AK14" i="10"/>
  <c r="AI14" i="10"/>
  <c r="AG14" i="10"/>
  <c r="AE14" i="10"/>
  <c r="AC14" i="10"/>
  <c r="AA14" i="10"/>
  <c r="Y14" i="10"/>
  <c r="W14" i="10"/>
  <c r="U14" i="10"/>
  <c r="S14" i="10"/>
  <c r="Q14" i="10"/>
  <c r="O14" i="10"/>
  <c r="M14" i="10"/>
  <c r="K14" i="10"/>
  <c r="I14" i="10"/>
  <c r="G14" i="10"/>
  <c r="AQ13" i="10"/>
  <c r="AO13" i="10"/>
  <c r="AM13" i="10"/>
  <c r="AK13" i="10"/>
  <c r="AI13" i="10"/>
  <c r="AG13" i="10"/>
  <c r="AE13" i="10"/>
  <c r="AC13" i="10"/>
  <c r="AA13" i="10"/>
  <c r="Y13" i="10"/>
  <c r="W13" i="10"/>
  <c r="U13" i="10"/>
  <c r="S13" i="10"/>
  <c r="Q13" i="10"/>
  <c r="O13" i="10"/>
  <c r="M13" i="10"/>
  <c r="K13" i="10"/>
  <c r="I13" i="10"/>
  <c r="G13" i="10"/>
  <c r="AQ12" i="10"/>
  <c r="AO12" i="10"/>
  <c r="AM12" i="10"/>
  <c r="AK12" i="10"/>
  <c r="AI12" i="10"/>
  <c r="AG12" i="10"/>
  <c r="AE12" i="10"/>
  <c r="AC12" i="10"/>
  <c r="AA12" i="10"/>
  <c r="Y12" i="10"/>
  <c r="W12" i="10"/>
  <c r="U12" i="10"/>
  <c r="S12" i="10"/>
  <c r="Q12" i="10"/>
  <c r="O12" i="10"/>
  <c r="M12" i="10"/>
  <c r="K12" i="10"/>
  <c r="I12" i="10"/>
  <c r="G12" i="10"/>
  <c r="AQ11" i="10"/>
  <c r="AO11" i="10"/>
  <c r="AM11" i="10"/>
  <c r="AK11" i="10"/>
  <c r="AI11" i="10"/>
  <c r="AG11" i="10"/>
  <c r="AE11" i="10"/>
  <c r="AC11" i="10"/>
  <c r="AA11" i="10"/>
  <c r="Y11" i="10"/>
  <c r="W11" i="10"/>
  <c r="U11" i="10"/>
  <c r="S11" i="10"/>
  <c r="Q11" i="10"/>
  <c r="O11" i="10"/>
  <c r="M11" i="10"/>
  <c r="K11" i="10"/>
  <c r="I11" i="10"/>
  <c r="G11" i="10"/>
  <c r="AQ10" i="10"/>
  <c r="AO10" i="10"/>
  <c r="AM10" i="10"/>
  <c r="AK10" i="10"/>
  <c r="AI10" i="10"/>
  <c r="AG10" i="10"/>
  <c r="AE10" i="10"/>
  <c r="AC10" i="10"/>
  <c r="AA10" i="10"/>
  <c r="Y10" i="10"/>
  <c r="W10" i="10"/>
  <c r="U10" i="10"/>
  <c r="S10" i="10"/>
  <c r="Q10" i="10"/>
  <c r="O10" i="10"/>
  <c r="M10" i="10"/>
  <c r="K10" i="10"/>
  <c r="I10" i="10"/>
  <c r="G10" i="10"/>
  <c r="AQ9" i="10"/>
  <c r="AO9" i="10"/>
  <c r="AM9" i="10"/>
  <c r="AK9" i="10"/>
  <c r="AI9" i="10"/>
  <c r="AG9" i="10"/>
  <c r="AE9" i="10"/>
  <c r="AC9" i="10"/>
  <c r="AA9" i="10"/>
  <c r="Y9" i="10"/>
  <c r="W9" i="10"/>
  <c r="U9" i="10"/>
  <c r="S9" i="10"/>
  <c r="Q9" i="10"/>
  <c r="O9" i="10"/>
  <c r="M9" i="10"/>
  <c r="K9" i="10"/>
  <c r="I9" i="10"/>
  <c r="G9" i="10"/>
  <c r="AQ8" i="10"/>
  <c r="AO8" i="10"/>
  <c r="AM8" i="10"/>
  <c r="AK8" i="10"/>
  <c r="AI8" i="10"/>
  <c r="AG8" i="10"/>
  <c r="AE8" i="10"/>
  <c r="AC8" i="10"/>
  <c r="AA8" i="10"/>
  <c r="Y8" i="10"/>
  <c r="W8" i="10"/>
  <c r="U8" i="10"/>
  <c r="S8" i="10"/>
  <c r="Q8" i="10"/>
  <c r="O8" i="10"/>
  <c r="M8" i="10"/>
  <c r="K8" i="10"/>
  <c r="I8" i="10"/>
  <c r="G8" i="10"/>
  <c r="AQ7" i="10"/>
  <c r="AO7" i="10"/>
  <c r="AM7" i="10"/>
  <c r="AK7" i="10"/>
  <c r="AI7" i="10"/>
  <c r="AG7" i="10"/>
  <c r="AE7" i="10"/>
  <c r="AC7" i="10"/>
  <c r="AA7" i="10"/>
  <c r="Y7" i="10"/>
  <c r="W7" i="10"/>
  <c r="U7" i="10"/>
  <c r="S7" i="10"/>
  <c r="Q7" i="10"/>
  <c r="O7" i="10"/>
  <c r="M7" i="10"/>
  <c r="K7" i="10"/>
  <c r="I7" i="10"/>
  <c r="G7" i="10"/>
  <c r="AQ6" i="10"/>
  <c r="AO6" i="10"/>
  <c r="AM6" i="10"/>
  <c r="AK6" i="10"/>
  <c r="AI6" i="10"/>
  <c r="AG6" i="10"/>
  <c r="AE6" i="10"/>
  <c r="AC6" i="10"/>
  <c r="AA6" i="10"/>
  <c r="Y6" i="10"/>
  <c r="W6" i="10"/>
  <c r="U6" i="10"/>
  <c r="S6" i="10"/>
  <c r="Q6" i="10"/>
  <c r="O6" i="10"/>
  <c r="M6" i="10"/>
  <c r="K6" i="10"/>
  <c r="I6" i="10"/>
  <c r="G6" i="10"/>
  <c r="AQ5" i="10"/>
  <c r="AO5" i="10"/>
  <c r="AM5" i="10"/>
  <c r="AK5" i="10"/>
  <c r="AI5" i="10"/>
  <c r="AG5" i="10"/>
  <c r="AE5" i="10"/>
  <c r="AC5" i="10"/>
  <c r="AA5" i="10"/>
  <c r="Y5" i="10"/>
  <c r="W5" i="10"/>
  <c r="U5" i="10"/>
  <c r="S5" i="10"/>
  <c r="Q5" i="10"/>
  <c r="O5" i="10"/>
  <c r="M5" i="10"/>
  <c r="K5" i="10"/>
  <c r="I5" i="10"/>
  <c r="G5" i="10"/>
  <c r="AQ4" i="10"/>
  <c r="AO4" i="10"/>
  <c r="AM4" i="10"/>
  <c r="AK4" i="10"/>
  <c r="AI4" i="10"/>
  <c r="AG4" i="10"/>
  <c r="AE4" i="10"/>
  <c r="AC4" i="10"/>
  <c r="AA4" i="10"/>
  <c r="Y4" i="10"/>
  <c r="W4" i="10"/>
  <c r="U4" i="10"/>
  <c r="S4" i="10"/>
  <c r="Q4" i="10"/>
  <c r="O4" i="10"/>
  <c r="M4" i="10"/>
  <c r="K4" i="10"/>
  <c r="I4" i="10"/>
  <c r="G4" i="10"/>
  <c r="AQ3" i="10"/>
  <c r="AO3" i="10"/>
  <c r="AM3" i="10"/>
  <c r="AK3" i="10"/>
  <c r="AI3" i="10"/>
  <c r="AG3" i="10"/>
  <c r="AE3" i="10"/>
  <c r="AC3" i="10"/>
  <c r="AA3" i="10"/>
  <c r="Y3" i="10"/>
  <c r="W3" i="10"/>
  <c r="U3" i="10"/>
  <c r="S3" i="10"/>
  <c r="Q3" i="10"/>
  <c r="O3" i="10"/>
  <c r="M3" i="10"/>
  <c r="K3" i="10"/>
  <c r="I3" i="10"/>
  <c r="G3" i="10"/>
  <c r="U207" i="8" l="1"/>
  <c r="U208" i="8"/>
  <c r="U209" i="8"/>
  <c r="U211" i="8"/>
  <c r="U212" i="8"/>
  <c r="U213" i="8"/>
  <c r="U214" i="8"/>
  <c r="U215" i="8"/>
  <c r="U216" i="8"/>
  <c r="U217" i="8"/>
  <c r="U218" i="8"/>
  <c r="U219" i="8"/>
  <c r="U220" i="8"/>
  <c r="U221" i="8"/>
  <c r="U222" i="8"/>
  <c r="J1396" i="7" l="1"/>
  <c r="J1395" i="7"/>
  <c r="J1394" i="7"/>
  <c r="J1393" i="7"/>
  <c r="J1392" i="7"/>
  <c r="J1391" i="7"/>
  <c r="J1390" i="7"/>
  <c r="J1389" i="7"/>
  <c r="J1388" i="7"/>
  <c r="J1387" i="7"/>
  <c r="J1386" i="7"/>
  <c r="J1385" i="7"/>
  <c r="J1384" i="7"/>
  <c r="J1383" i="7"/>
  <c r="J1382" i="7"/>
  <c r="J1381" i="7"/>
  <c r="J1380" i="7"/>
  <c r="J1379" i="7"/>
  <c r="J1378" i="7"/>
  <c r="J1377" i="7"/>
  <c r="J1346" i="7"/>
  <c r="J1345" i="7"/>
  <c r="J1344" i="7"/>
  <c r="J1343" i="7"/>
  <c r="J1342" i="7"/>
  <c r="J1341" i="7"/>
  <c r="J1340" i="7"/>
  <c r="J1339" i="7"/>
  <c r="J1338" i="7"/>
  <c r="J1337" i="7"/>
  <c r="J1336" i="7"/>
  <c r="J1335" i="7"/>
  <c r="J1334" i="7"/>
  <c r="J1333" i="7"/>
  <c r="J1332" i="7"/>
  <c r="J1331" i="7"/>
  <c r="J1330" i="7"/>
  <c r="J1329" i="7"/>
  <c r="J1328" i="7"/>
  <c r="J1327" i="7"/>
  <c r="J1296" i="7"/>
  <c r="J1295" i="7"/>
  <c r="J1294" i="7"/>
  <c r="J1293" i="7"/>
  <c r="J1292" i="7"/>
  <c r="J1291" i="7"/>
  <c r="J1290" i="7"/>
  <c r="J1289" i="7"/>
  <c r="J1288" i="7"/>
  <c r="J1287" i="7"/>
  <c r="J1286" i="7"/>
  <c r="J1285" i="7"/>
  <c r="J1284" i="7"/>
  <c r="J1283" i="7"/>
  <c r="J1282" i="7"/>
  <c r="J1281" i="7"/>
  <c r="J1280" i="7"/>
  <c r="J1279" i="7"/>
  <c r="J1278" i="7"/>
  <c r="J1277" i="7"/>
  <c r="J1246" i="7"/>
  <c r="J1245" i="7"/>
  <c r="J1244" i="7"/>
  <c r="J1243" i="7"/>
  <c r="J1242" i="7"/>
  <c r="J1241" i="7"/>
  <c r="J1240" i="7"/>
  <c r="J1239" i="7"/>
  <c r="J1238" i="7"/>
  <c r="J1237" i="7"/>
  <c r="J1236" i="7"/>
  <c r="J1235" i="7"/>
  <c r="J1234" i="7"/>
  <c r="J1233" i="7"/>
  <c r="J1232" i="7"/>
  <c r="J1231" i="7"/>
  <c r="J1230" i="7"/>
  <c r="J1229" i="7"/>
  <c r="J1228" i="7"/>
  <c r="J1227" i="7"/>
  <c r="J1196" i="7"/>
  <c r="J1195" i="7"/>
  <c r="J1194" i="7"/>
  <c r="J1193" i="7"/>
  <c r="J1192" i="7"/>
  <c r="J1191" i="7"/>
  <c r="J1190" i="7"/>
  <c r="J1189" i="7"/>
  <c r="J1188" i="7"/>
  <c r="J1187" i="7"/>
  <c r="J1186" i="7"/>
  <c r="J1185" i="7"/>
  <c r="J1184" i="7"/>
  <c r="J1183" i="7"/>
  <c r="J1182" i="7"/>
  <c r="J1181" i="7"/>
  <c r="J1180" i="7"/>
  <c r="J1179" i="7"/>
  <c r="J1178" i="7"/>
  <c r="J1177" i="7"/>
  <c r="J1146" i="7"/>
  <c r="J1145" i="7"/>
  <c r="J1144" i="7"/>
  <c r="J1143" i="7"/>
  <c r="J1142" i="7"/>
  <c r="J1141" i="7"/>
  <c r="J1140" i="7"/>
  <c r="J1139" i="7"/>
  <c r="J1138" i="7"/>
  <c r="J1137" i="7"/>
  <c r="J1136" i="7"/>
  <c r="J1135" i="7"/>
  <c r="J1134" i="7"/>
  <c r="J1133" i="7"/>
  <c r="J1132" i="7"/>
  <c r="J1131" i="7"/>
  <c r="J1130" i="7"/>
  <c r="J1129" i="7"/>
  <c r="J1128" i="7"/>
  <c r="J1127" i="7"/>
  <c r="J1096" i="7"/>
  <c r="J1095" i="7"/>
  <c r="J1094" i="7"/>
  <c r="J1093" i="7"/>
  <c r="J1092" i="7"/>
  <c r="J1091" i="7"/>
  <c r="J1090" i="7"/>
  <c r="J1089" i="7"/>
  <c r="J1088" i="7"/>
  <c r="J1087" i="7"/>
  <c r="J1086" i="7"/>
  <c r="J1085" i="7"/>
  <c r="J1084" i="7"/>
  <c r="J1083" i="7"/>
  <c r="J1082" i="7"/>
  <c r="J1081" i="7"/>
  <c r="J1080" i="7"/>
  <c r="J1079" i="7"/>
  <c r="J1078" i="7"/>
  <c r="J1077" i="7"/>
  <c r="J1046" i="7"/>
  <c r="J1045" i="7"/>
  <c r="J1044" i="7"/>
  <c r="J1043" i="7"/>
  <c r="J1042" i="7"/>
  <c r="J1041" i="7"/>
  <c r="J1040" i="7"/>
  <c r="J1039" i="7"/>
  <c r="J1038" i="7"/>
  <c r="J1037" i="7"/>
  <c r="J1036" i="7"/>
  <c r="J1035" i="7"/>
  <c r="J1034" i="7"/>
  <c r="J1033" i="7"/>
  <c r="J1032" i="7"/>
  <c r="J1031" i="7"/>
  <c r="J1030" i="7"/>
  <c r="J1029" i="7"/>
  <c r="J1028" i="7"/>
  <c r="J1027" i="7"/>
  <c r="J996" i="7"/>
  <c r="J995" i="7"/>
  <c r="J994" i="7"/>
  <c r="J993" i="7"/>
  <c r="J992" i="7"/>
  <c r="J991" i="7"/>
  <c r="J990" i="7"/>
  <c r="J989" i="7"/>
  <c r="J988" i="7"/>
  <c r="J987" i="7"/>
  <c r="J986" i="7"/>
  <c r="J985" i="7"/>
  <c r="J984" i="7"/>
  <c r="J983" i="7"/>
  <c r="J982" i="7"/>
  <c r="J981" i="7"/>
  <c r="J980" i="7"/>
  <c r="J979" i="7"/>
  <c r="J978" i="7"/>
  <c r="J977" i="7"/>
  <c r="J946" i="7"/>
  <c r="J945" i="7"/>
  <c r="J944" i="7"/>
  <c r="J943" i="7"/>
  <c r="J942" i="7"/>
  <c r="J941" i="7"/>
  <c r="J940" i="7"/>
  <c r="J939" i="7"/>
  <c r="J938" i="7"/>
  <c r="J937" i="7"/>
  <c r="J936" i="7"/>
  <c r="J935" i="7"/>
  <c r="J934" i="7"/>
  <c r="J933" i="7"/>
  <c r="J932" i="7"/>
  <c r="J931" i="7"/>
  <c r="J930" i="7"/>
  <c r="J929" i="7"/>
  <c r="J928" i="7"/>
  <c r="J927" i="7"/>
  <c r="J896" i="7"/>
  <c r="J895" i="7"/>
  <c r="J894" i="7"/>
  <c r="J893" i="7"/>
  <c r="J892" i="7"/>
  <c r="J891" i="7"/>
  <c r="J890" i="7"/>
  <c r="J889" i="7"/>
  <c r="J888" i="7"/>
  <c r="J887" i="7"/>
  <c r="J886" i="7"/>
  <c r="J885" i="7"/>
  <c r="J884" i="7"/>
  <c r="J883" i="7"/>
  <c r="J882" i="7"/>
  <c r="J881" i="7"/>
  <c r="J880" i="7"/>
  <c r="J879" i="7"/>
  <c r="J878" i="7"/>
  <c r="J877" i="7"/>
  <c r="J846" i="7"/>
  <c r="J845" i="7"/>
  <c r="J844" i="7"/>
  <c r="J843" i="7"/>
  <c r="J842" i="7"/>
  <c r="J841" i="7"/>
  <c r="J840" i="7"/>
  <c r="J839" i="7"/>
  <c r="J838" i="7"/>
  <c r="J837" i="7"/>
  <c r="J836" i="7"/>
  <c r="J835" i="7"/>
  <c r="J834" i="7"/>
  <c r="J833" i="7"/>
  <c r="J832" i="7"/>
  <c r="J831" i="7"/>
  <c r="J830" i="7"/>
  <c r="J829" i="7"/>
  <c r="J828" i="7"/>
  <c r="J827" i="7"/>
  <c r="J796" i="7"/>
  <c r="J795" i="7"/>
  <c r="J794" i="7"/>
  <c r="J793" i="7"/>
  <c r="J792" i="7"/>
  <c r="J791" i="7"/>
  <c r="J790" i="7"/>
  <c r="J789" i="7"/>
  <c r="J788" i="7"/>
  <c r="J787" i="7"/>
  <c r="J786" i="7"/>
  <c r="J785" i="7"/>
  <c r="J784" i="7"/>
  <c r="J783" i="7"/>
  <c r="J782" i="7"/>
  <c r="J781" i="7"/>
  <c r="J780" i="7"/>
  <c r="J779" i="7"/>
  <c r="J778" i="7"/>
  <c r="J777" i="7"/>
  <c r="J746" i="7"/>
  <c r="J745" i="7"/>
  <c r="J744" i="7"/>
  <c r="J743" i="7"/>
  <c r="J742" i="7"/>
  <c r="J741" i="7"/>
  <c r="J740" i="7"/>
  <c r="J739" i="7"/>
  <c r="J738" i="7"/>
  <c r="J737" i="7"/>
  <c r="J736" i="7"/>
  <c r="J735" i="7"/>
  <c r="J734" i="7"/>
  <c r="J733" i="7"/>
  <c r="J732" i="7"/>
  <c r="J731" i="7"/>
  <c r="J730" i="7"/>
  <c r="J729" i="7"/>
  <c r="J728" i="7"/>
  <c r="J727" i="7"/>
  <c r="J696" i="7"/>
  <c r="J695" i="7"/>
  <c r="J694" i="7"/>
  <c r="J693" i="7"/>
  <c r="J692" i="7"/>
  <c r="J691" i="7"/>
  <c r="J690" i="7"/>
  <c r="J689" i="7"/>
  <c r="J688" i="7"/>
  <c r="J687" i="7"/>
  <c r="J686" i="7"/>
  <c r="J685" i="7"/>
  <c r="J684" i="7"/>
  <c r="J683" i="7"/>
  <c r="J682" i="7"/>
  <c r="J681" i="7"/>
  <c r="J680" i="7"/>
  <c r="J679" i="7"/>
  <c r="J678" i="7"/>
  <c r="J677" i="7"/>
  <c r="J646" i="7"/>
  <c r="J645" i="7"/>
  <c r="J644" i="7"/>
  <c r="J643" i="7"/>
  <c r="J642" i="7"/>
  <c r="J641" i="7"/>
  <c r="J640" i="7"/>
  <c r="J639" i="7"/>
  <c r="J638" i="7"/>
  <c r="J637" i="7"/>
  <c r="J636" i="7"/>
  <c r="J635" i="7"/>
  <c r="J634" i="7"/>
  <c r="J633" i="7"/>
  <c r="J632" i="7"/>
  <c r="J631" i="7"/>
  <c r="J630" i="7"/>
  <c r="J629" i="7"/>
  <c r="J628" i="7"/>
  <c r="J627" i="7"/>
  <c r="J596" i="7"/>
  <c r="J595" i="7"/>
  <c r="J594" i="7"/>
  <c r="J593" i="7"/>
  <c r="J592" i="7"/>
  <c r="J591" i="7"/>
  <c r="J590" i="7"/>
  <c r="J589" i="7"/>
  <c r="J588" i="7"/>
  <c r="J587" i="7"/>
  <c r="J586" i="7"/>
  <c r="J585" i="7"/>
  <c r="J584" i="7"/>
  <c r="J583" i="7"/>
  <c r="J582" i="7"/>
  <c r="J581" i="7"/>
  <c r="J580" i="7"/>
  <c r="J579" i="7"/>
  <c r="J578" i="7"/>
  <c r="J577" i="7"/>
  <c r="J546" i="7"/>
  <c r="J545" i="7"/>
  <c r="J544" i="7"/>
  <c r="J543" i="7"/>
  <c r="J542" i="7"/>
  <c r="J541" i="7"/>
  <c r="J540" i="7"/>
  <c r="J539" i="7"/>
  <c r="J538" i="7"/>
  <c r="J537" i="7"/>
  <c r="J536" i="7"/>
  <c r="J535" i="7"/>
  <c r="J534" i="7"/>
  <c r="J533" i="7"/>
  <c r="J532" i="7"/>
  <c r="J531" i="7"/>
  <c r="J530" i="7"/>
  <c r="J529" i="7"/>
  <c r="J528" i="7"/>
  <c r="J52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1372" i="7"/>
  <c r="J1371" i="7"/>
  <c r="J1370" i="7"/>
  <c r="J1369" i="7"/>
  <c r="J1368" i="7"/>
  <c r="J1367" i="7"/>
  <c r="J1366" i="7"/>
  <c r="J1365" i="7"/>
  <c r="J1364" i="7"/>
  <c r="J1363" i="7"/>
  <c r="J1362" i="7"/>
  <c r="J1361" i="7"/>
  <c r="J1360" i="7"/>
  <c r="J1359" i="7"/>
  <c r="J1358" i="7"/>
  <c r="J1357" i="7"/>
  <c r="J1322" i="7"/>
  <c r="J1321" i="7"/>
  <c r="J1320" i="7"/>
  <c r="J1319" i="7"/>
  <c r="J1318" i="7"/>
  <c r="J1317" i="7"/>
  <c r="J1316" i="7"/>
  <c r="J1315" i="7"/>
  <c r="J1314" i="7"/>
  <c r="J1313" i="7"/>
  <c r="J1312" i="7"/>
  <c r="J1311" i="7"/>
  <c r="J1310" i="7"/>
  <c r="J1309" i="7"/>
  <c r="J1308" i="7"/>
  <c r="J1307" i="7"/>
  <c r="J1272" i="7"/>
  <c r="J1271" i="7"/>
  <c r="J1270" i="7"/>
  <c r="J1269" i="7"/>
  <c r="J1268" i="7"/>
  <c r="J1267" i="7"/>
  <c r="J1266" i="7"/>
  <c r="J1265" i="7"/>
  <c r="J1264" i="7"/>
  <c r="J1263" i="7"/>
  <c r="J1262" i="7"/>
  <c r="J1261" i="7"/>
  <c r="J1260" i="7"/>
  <c r="J1259" i="7"/>
  <c r="J1258" i="7"/>
  <c r="J1257" i="7"/>
  <c r="J1222" i="7"/>
  <c r="J1221" i="7"/>
  <c r="J1220" i="7"/>
  <c r="J1219" i="7"/>
  <c r="J1218" i="7"/>
  <c r="J1217" i="7"/>
  <c r="J1216" i="7"/>
  <c r="J1215" i="7"/>
  <c r="J1214" i="7"/>
  <c r="J1213" i="7"/>
  <c r="J1212" i="7"/>
  <c r="J1211" i="7"/>
  <c r="J1210" i="7"/>
  <c r="J1209" i="7"/>
  <c r="J1208" i="7"/>
  <c r="J1207" i="7"/>
  <c r="J1172" i="7"/>
  <c r="J1171" i="7"/>
  <c r="J1170" i="7"/>
  <c r="J1169" i="7"/>
  <c r="J1168" i="7"/>
  <c r="J1167" i="7"/>
  <c r="J1166" i="7"/>
  <c r="J1165" i="7"/>
  <c r="J1164" i="7"/>
  <c r="J1163" i="7"/>
  <c r="J1162" i="7"/>
  <c r="J1161" i="7"/>
  <c r="J1160" i="7"/>
  <c r="J1159" i="7"/>
  <c r="J1158" i="7"/>
  <c r="J1157" i="7"/>
  <c r="J1122" i="7"/>
  <c r="J1121" i="7"/>
  <c r="J1120" i="7"/>
  <c r="J1119" i="7"/>
  <c r="J1118" i="7"/>
  <c r="J1117" i="7"/>
  <c r="J1116" i="7"/>
  <c r="J1115" i="7"/>
  <c r="J1114" i="7"/>
  <c r="J1113" i="7"/>
  <c r="J1112" i="7"/>
  <c r="J1111" i="7"/>
  <c r="J1110" i="7"/>
  <c r="J1109" i="7"/>
  <c r="J1108" i="7"/>
  <c r="J1107" i="7"/>
  <c r="J1072" i="7"/>
  <c r="J1071" i="7"/>
  <c r="J1070" i="7"/>
  <c r="J1069" i="7"/>
  <c r="J1068" i="7"/>
  <c r="J1067" i="7"/>
  <c r="J1066" i="7"/>
  <c r="J1065" i="7"/>
  <c r="J1064" i="7"/>
  <c r="J1063" i="7"/>
  <c r="J1062" i="7"/>
  <c r="J1061" i="7"/>
  <c r="J1060" i="7"/>
  <c r="J1059" i="7"/>
  <c r="J1058" i="7"/>
  <c r="J1057" i="7"/>
  <c r="J1022" i="7"/>
  <c r="J1021" i="7"/>
  <c r="J1020" i="7"/>
  <c r="J1019" i="7"/>
  <c r="J1018" i="7"/>
  <c r="J1017" i="7"/>
  <c r="J1016" i="7"/>
  <c r="J1015" i="7"/>
  <c r="J1014" i="7"/>
  <c r="J1013" i="7"/>
  <c r="J1012" i="7"/>
  <c r="J1011" i="7"/>
  <c r="J1010" i="7"/>
  <c r="J1009" i="7"/>
  <c r="J1008" i="7"/>
  <c r="J1007" i="7"/>
  <c r="J972" i="7"/>
  <c r="J971" i="7"/>
  <c r="J970" i="7"/>
  <c r="J969" i="7"/>
  <c r="J968" i="7"/>
  <c r="J967" i="7"/>
  <c r="J966" i="7"/>
  <c r="J965" i="7"/>
  <c r="J964" i="7"/>
  <c r="J963" i="7"/>
  <c r="J962" i="7"/>
  <c r="J961" i="7"/>
  <c r="J960" i="7"/>
  <c r="J959" i="7"/>
  <c r="J958" i="7"/>
  <c r="J957" i="7"/>
  <c r="J922" i="7"/>
  <c r="J921" i="7"/>
  <c r="J920" i="7"/>
  <c r="J919" i="7"/>
  <c r="J918" i="7"/>
  <c r="J917" i="7"/>
  <c r="J916" i="7"/>
  <c r="J915" i="7"/>
  <c r="J914" i="7"/>
  <c r="J913" i="7"/>
  <c r="J912" i="7"/>
  <c r="J911" i="7"/>
  <c r="J910" i="7"/>
  <c r="J909" i="7"/>
  <c r="J908" i="7"/>
  <c r="J907" i="7"/>
  <c r="J872" i="7"/>
  <c r="J871" i="7"/>
  <c r="J870" i="7"/>
  <c r="J869" i="7"/>
  <c r="J868" i="7"/>
  <c r="J867" i="7"/>
  <c r="J866" i="7"/>
  <c r="J865" i="7"/>
  <c r="J864" i="7"/>
  <c r="J863" i="7"/>
  <c r="J862" i="7"/>
  <c r="J861" i="7"/>
  <c r="J860" i="7"/>
  <c r="J859" i="7"/>
  <c r="J858" i="7"/>
  <c r="J857" i="7"/>
  <c r="J822" i="7"/>
  <c r="J821" i="7"/>
  <c r="J820" i="7"/>
  <c r="J819" i="7"/>
  <c r="J818" i="7"/>
  <c r="J817" i="7"/>
  <c r="J816" i="7"/>
  <c r="J815" i="7"/>
  <c r="J814" i="7"/>
  <c r="J813" i="7"/>
  <c r="J812" i="7"/>
  <c r="J811" i="7"/>
  <c r="J810" i="7"/>
  <c r="J809" i="7"/>
  <c r="J808" i="7"/>
  <c r="J807" i="7"/>
  <c r="J772" i="7"/>
  <c r="J771" i="7"/>
  <c r="J770" i="7"/>
  <c r="J769" i="7"/>
  <c r="J768" i="7"/>
  <c r="J767" i="7"/>
  <c r="J766" i="7"/>
  <c r="J765" i="7"/>
  <c r="J764" i="7"/>
  <c r="J763" i="7"/>
  <c r="J762" i="7"/>
  <c r="J761" i="7"/>
  <c r="J760" i="7"/>
  <c r="J759" i="7"/>
  <c r="J758" i="7"/>
  <c r="J757" i="7"/>
  <c r="J722" i="7"/>
  <c r="J721" i="7"/>
  <c r="J720" i="7"/>
  <c r="J719" i="7"/>
  <c r="J718" i="7"/>
  <c r="J717" i="7"/>
  <c r="J716" i="7"/>
  <c r="J715" i="7"/>
  <c r="J714" i="7"/>
  <c r="J713" i="7"/>
  <c r="J712" i="7"/>
  <c r="J711" i="7"/>
  <c r="J710" i="7"/>
  <c r="J709" i="7"/>
  <c r="J708" i="7"/>
  <c r="J707" i="7"/>
  <c r="J672" i="7"/>
  <c r="J671" i="7"/>
  <c r="J670" i="7"/>
  <c r="J669" i="7"/>
  <c r="J668" i="7"/>
  <c r="J667" i="7"/>
  <c r="J666" i="7"/>
  <c r="J665" i="7"/>
  <c r="J664" i="7"/>
  <c r="J663" i="7"/>
  <c r="J662" i="7"/>
  <c r="J661" i="7"/>
  <c r="J660" i="7"/>
  <c r="J659" i="7"/>
  <c r="J658" i="7"/>
  <c r="J657" i="7"/>
  <c r="J622" i="7"/>
  <c r="J621" i="7"/>
  <c r="J620" i="7"/>
  <c r="J619" i="7"/>
  <c r="J618" i="7"/>
  <c r="J617" i="7"/>
  <c r="J616" i="7"/>
  <c r="J615" i="7"/>
  <c r="J614" i="7"/>
  <c r="J613" i="7"/>
  <c r="J612" i="7"/>
  <c r="J611" i="7"/>
  <c r="J610" i="7"/>
  <c r="J609" i="7"/>
  <c r="J608" i="7"/>
  <c r="J607" i="7"/>
  <c r="J572" i="7"/>
  <c r="J571" i="7"/>
  <c r="J570" i="7"/>
  <c r="J569" i="7"/>
  <c r="J568" i="7"/>
  <c r="J567" i="7"/>
  <c r="J566" i="7"/>
  <c r="J565" i="7"/>
  <c r="J564" i="7"/>
  <c r="J563" i="7"/>
  <c r="J562" i="7"/>
  <c r="J561" i="7"/>
  <c r="J560" i="7"/>
  <c r="J559" i="7"/>
  <c r="J558" i="7"/>
  <c r="J557" i="7"/>
  <c r="J522" i="7"/>
  <c r="J521" i="7"/>
  <c r="J520" i="7"/>
  <c r="J519" i="7"/>
  <c r="J518" i="7"/>
  <c r="J517" i="7"/>
  <c r="J516" i="7"/>
  <c r="J515" i="7"/>
  <c r="J514" i="7"/>
  <c r="J513" i="7"/>
  <c r="J512" i="7"/>
  <c r="J511" i="7"/>
  <c r="J510" i="7"/>
  <c r="J509" i="7"/>
  <c r="J508" i="7"/>
  <c r="J507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CJ38" i="4" l="1"/>
  <c r="CJ37" i="4"/>
  <c r="CJ36" i="4"/>
  <c r="CJ35" i="4"/>
  <c r="CJ34" i="4"/>
  <c r="CJ33" i="4"/>
  <c r="CG38" i="4"/>
  <c r="CG37" i="4"/>
  <c r="CG36" i="4"/>
  <c r="CG35" i="4"/>
  <c r="CG34" i="4"/>
  <c r="CG33" i="4"/>
  <c r="CD38" i="4"/>
  <c r="CD37" i="4"/>
  <c r="CD36" i="4"/>
  <c r="CD35" i="4"/>
  <c r="CD34" i="4"/>
  <c r="CD33" i="4"/>
  <c r="CA38" i="4"/>
  <c r="CA37" i="4"/>
  <c r="CA36" i="4"/>
  <c r="CA35" i="4"/>
  <c r="CA34" i="4"/>
  <c r="CA33" i="4"/>
  <c r="BX38" i="4"/>
  <c r="BX37" i="4"/>
  <c r="BX36" i="4"/>
  <c r="BX35" i="4"/>
  <c r="BX34" i="4"/>
  <c r="BX33" i="4"/>
  <c r="BU38" i="4"/>
  <c r="BU37" i="4"/>
  <c r="BU36" i="4"/>
  <c r="BU35" i="4"/>
  <c r="BU34" i="4"/>
  <c r="BU33" i="4"/>
  <c r="BR38" i="4"/>
  <c r="BR37" i="4"/>
  <c r="BR36" i="4"/>
  <c r="BR35" i="4"/>
  <c r="BR34" i="4"/>
  <c r="BR33" i="4"/>
  <c r="BO38" i="4"/>
  <c r="BO37" i="4"/>
  <c r="BO36" i="4"/>
  <c r="BO35" i="4"/>
  <c r="BO34" i="4"/>
  <c r="BO33" i="4"/>
  <c r="BL38" i="4"/>
  <c r="BL37" i="4"/>
  <c r="BL36" i="4"/>
  <c r="BL35" i="4"/>
  <c r="BL34" i="4"/>
  <c r="BL33" i="4"/>
  <c r="BI38" i="4"/>
  <c r="BI37" i="4"/>
  <c r="BI36" i="4"/>
  <c r="BI35" i="4"/>
  <c r="BI34" i="4"/>
  <c r="BI33" i="4"/>
  <c r="BF38" i="4"/>
  <c r="BF37" i="4"/>
  <c r="BF36" i="4"/>
  <c r="BF35" i="4"/>
  <c r="BF34" i="4"/>
  <c r="BF33" i="4"/>
  <c r="BC38" i="4"/>
  <c r="BC37" i="4"/>
  <c r="BC36" i="4"/>
  <c r="BC35" i="4"/>
  <c r="BC34" i="4"/>
  <c r="BC33" i="4"/>
  <c r="AZ38" i="4"/>
  <c r="AZ37" i="4"/>
  <c r="AZ36" i="4"/>
  <c r="AZ35" i="4"/>
  <c r="AZ34" i="4"/>
  <c r="AZ33" i="4"/>
  <c r="AW38" i="4"/>
  <c r="AW35" i="4"/>
  <c r="AW34" i="4"/>
  <c r="AW33" i="4"/>
  <c r="AT38" i="4"/>
  <c r="AT35" i="4"/>
  <c r="AT34" i="4"/>
  <c r="AT33" i="4"/>
  <c r="AQ38" i="4"/>
  <c r="AQ37" i="4"/>
  <c r="AQ36" i="4"/>
  <c r="AQ35" i="4"/>
  <c r="AQ34" i="4"/>
  <c r="AQ33" i="4"/>
  <c r="AN38" i="4"/>
  <c r="AN37" i="4"/>
  <c r="AN36" i="4"/>
  <c r="AN35" i="4"/>
  <c r="AN34" i="4"/>
  <c r="AN33" i="4"/>
  <c r="AK38" i="4"/>
  <c r="AK37" i="4"/>
  <c r="AK36" i="4"/>
  <c r="AK35" i="4"/>
  <c r="AK34" i="4"/>
  <c r="AK33" i="4"/>
  <c r="AH38" i="4"/>
  <c r="AH37" i="4"/>
  <c r="AH36" i="4"/>
  <c r="AH35" i="4"/>
  <c r="AH34" i="4"/>
  <c r="AH33" i="4"/>
  <c r="AE38" i="4"/>
  <c r="AE37" i="4"/>
  <c r="AE36" i="4"/>
  <c r="AE35" i="4"/>
  <c r="AE34" i="4"/>
  <c r="AE33" i="4"/>
  <c r="AB38" i="4"/>
  <c r="AB37" i="4"/>
  <c r="AB36" i="4"/>
  <c r="AB35" i="4"/>
  <c r="AB34" i="4"/>
  <c r="AB33" i="4"/>
  <c r="Y38" i="4"/>
  <c r="Y37" i="4"/>
  <c r="Y36" i="4"/>
  <c r="Y35" i="4"/>
  <c r="Y34" i="4"/>
  <c r="Y33" i="4"/>
  <c r="V38" i="4"/>
  <c r="V37" i="4"/>
  <c r="V36" i="4"/>
  <c r="V35" i="4"/>
  <c r="V34" i="4"/>
  <c r="V33" i="4"/>
  <c r="S38" i="4"/>
  <c r="S37" i="4"/>
  <c r="S36" i="4"/>
  <c r="S35" i="4"/>
  <c r="S34" i="4"/>
  <c r="S33" i="4"/>
  <c r="P38" i="4"/>
  <c r="P37" i="4"/>
  <c r="P36" i="4"/>
  <c r="P35" i="4"/>
  <c r="P34" i="4"/>
  <c r="P33" i="4"/>
  <c r="M38" i="4"/>
  <c r="M37" i="4"/>
  <c r="M36" i="4"/>
  <c r="M35" i="4"/>
  <c r="M34" i="4"/>
  <c r="M33" i="4"/>
  <c r="J38" i="4"/>
  <c r="J37" i="4"/>
  <c r="J36" i="4"/>
  <c r="J35" i="4"/>
  <c r="J34" i="4"/>
  <c r="J33" i="4"/>
  <c r="G38" i="4"/>
  <c r="G37" i="4"/>
  <c r="G36" i="4"/>
  <c r="G35" i="4"/>
  <c r="G34" i="4"/>
  <c r="G33" i="4"/>
  <c r="CJ80" i="4" l="1"/>
  <c r="CG80" i="4"/>
  <c r="CD80" i="4"/>
  <c r="CA80" i="4"/>
  <c r="BX80" i="4"/>
  <c r="BU80" i="4"/>
  <c r="BR80" i="4"/>
  <c r="BO80" i="4"/>
  <c r="BL80" i="4"/>
  <c r="BI80" i="4"/>
  <c r="BF80" i="4"/>
  <c r="BC80" i="4"/>
  <c r="AZ80" i="4"/>
  <c r="AW80" i="4"/>
  <c r="AT80" i="4"/>
  <c r="AQ80" i="4"/>
  <c r="AN80" i="4"/>
  <c r="AK80" i="4"/>
  <c r="AH80" i="4"/>
  <c r="AE80" i="4"/>
  <c r="AB80" i="4"/>
  <c r="Y80" i="4"/>
  <c r="V80" i="4"/>
  <c r="S80" i="4"/>
  <c r="P80" i="4"/>
  <c r="M80" i="4"/>
  <c r="J80" i="4"/>
  <c r="CJ69" i="4"/>
  <c r="CG69" i="4"/>
  <c r="CD69" i="4"/>
  <c r="CA69" i="4"/>
  <c r="BX69" i="4"/>
  <c r="BU69" i="4"/>
  <c r="BR69" i="4"/>
  <c r="BO69" i="4"/>
  <c r="BL69" i="4"/>
  <c r="BI69" i="4"/>
  <c r="BF69" i="4"/>
  <c r="BC69" i="4"/>
  <c r="AZ69" i="4"/>
  <c r="AW69" i="4"/>
  <c r="AT69" i="4"/>
  <c r="AQ69" i="4"/>
  <c r="AN69" i="4"/>
  <c r="AK69" i="4"/>
  <c r="AH69" i="4"/>
  <c r="AE69" i="4"/>
  <c r="AB69" i="4"/>
  <c r="Y69" i="4"/>
  <c r="V69" i="4"/>
  <c r="S69" i="4"/>
  <c r="P69" i="4"/>
  <c r="M69" i="4"/>
  <c r="J69" i="4"/>
  <c r="J70" i="4"/>
  <c r="G80" i="4"/>
  <c r="G69" i="4"/>
  <c r="CJ100" i="4"/>
  <c r="CG100" i="4"/>
  <c r="CD100" i="4"/>
  <c r="CA100" i="4"/>
  <c r="CJ99" i="4"/>
  <c r="CG99" i="4"/>
  <c r="CD99" i="4"/>
  <c r="CA99" i="4"/>
  <c r="CJ98" i="4"/>
  <c r="CG98" i="4"/>
  <c r="CD98" i="4"/>
  <c r="CA98" i="4"/>
  <c r="CJ97" i="4"/>
  <c r="CG97" i="4"/>
  <c r="CD97" i="4"/>
  <c r="CA97" i="4"/>
  <c r="CJ96" i="4"/>
  <c r="CG96" i="4"/>
  <c r="CD96" i="4"/>
  <c r="CA96" i="4"/>
  <c r="CJ95" i="4"/>
  <c r="CG95" i="4"/>
  <c r="CD95" i="4"/>
  <c r="CA95" i="4"/>
  <c r="CJ94" i="4"/>
  <c r="CG94" i="4"/>
  <c r="CD94" i="4"/>
  <c r="CA94" i="4"/>
  <c r="CJ93" i="4"/>
  <c r="CG93" i="4"/>
  <c r="CD93" i="4"/>
  <c r="CA93" i="4"/>
  <c r="CJ92" i="4"/>
  <c r="CG92" i="4"/>
  <c r="CD92" i="4"/>
  <c r="CA92" i="4"/>
  <c r="CJ91" i="4"/>
  <c r="CG91" i="4"/>
  <c r="CD91" i="4"/>
  <c r="CA91" i="4"/>
  <c r="CJ90" i="4"/>
  <c r="CG90" i="4"/>
  <c r="CD90" i="4"/>
  <c r="CA90" i="4"/>
  <c r="CJ89" i="4"/>
  <c r="CG89" i="4"/>
  <c r="CD89" i="4"/>
  <c r="CA89" i="4"/>
  <c r="CJ88" i="4"/>
  <c r="CG88" i="4"/>
  <c r="CD88" i="4"/>
  <c r="CA88" i="4"/>
  <c r="CJ87" i="4"/>
  <c r="CG87" i="4"/>
  <c r="CD87" i="4"/>
  <c r="CA87" i="4"/>
  <c r="CJ86" i="4"/>
  <c r="CG86" i="4"/>
  <c r="CD86" i="4"/>
  <c r="CA86" i="4"/>
  <c r="CJ85" i="4"/>
  <c r="CG85" i="4"/>
  <c r="CD85" i="4"/>
  <c r="CA85" i="4"/>
  <c r="CJ84" i="4"/>
  <c r="CG84" i="4"/>
  <c r="CD84" i="4"/>
  <c r="CA84" i="4"/>
  <c r="CJ83" i="4"/>
  <c r="CG83" i="4"/>
  <c r="CD83" i="4"/>
  <c r="CA83" i="4"/>
  <c r="CJ82" i="4"/>
  <c r="CG82" i="4"/>
  <c r="CD82" i="4"/>
  <c r="CA82" i="4"/>
  <c r="CJ81" i="4"/>
  <c r="CG81" i="4"/>
  <c r="CD81" i="4"/>
  <c r="CA81" i="4"/>
  <c r="CJ79" i="4"/>
  <c r="CG79" i="4"/>
  <c r="CD79" i="4"/>
  <c r="CA79" i="4"/>
  <c r="CJ78" i="4"/>
  <c r="CG78" i="4"/>
  <c r="CD78" i="4"/>
  <c r="CA78" i="4"/>
  <c r="CJ77" i="4"/>
  <c r="CG77" i="4"/>
  <c r="CD77" i="4"/>
  <c r="CA77" i="4"/>
  <c r="CJ76" i="4"/>
  <c r="CG76" i="4"/>
  <c r="CD76" i="4"/>
  <c r="CA76" i="4"/>
  <c r="CJ75" i="4"/>
  <c r="CG75" i="4"/>
  <c r="CD75" i="4"/>
  <c r="CA75" i="4"/>
  <c r="CJ74" i="4"/>
  <c r="CG74" i="4"/>
  <c r="CD74" i="4"/>
  <c r="CA74" i="4"/>
  <c r="CJ73" i="4"/>
  <c r="CG73" i="4"/>
  <c r="CD73" i="4"/>
  <c r="CA73" i="4"/>
  <c r="CJ72" i="4"/>
  <c r="CG72" i="4"/>
  <c r="CD72" i="4"/>
  <c r="CA72" i="4"/>
  <c r="CJ71" i="4"/>
  <c r="CG71" i="4"/>
  <c r="CD71" i="4"/>
  <c r="CA71" i="4"/>
  <c r="CJ70" i="4"/>
  <c r="CG70" i="4"/>
  <c r="CD70" i="4"/>
  <c r="CA70" i="4"/>
  <c r="CJ68" i="4"/>
  <c r="CG68" i="4"/>
  <c r="CD68" i="4"/>
  <c r="CA68" i="4"/>
  <c r="CJ67" i="4"/>
  <c r="CG67" i="4"/>
  <c r="CD67" i="4"/>
  <c r="CA67" i="4"/>
  <c r="CJ66" i="4"/>
  <c r="CG66" i="4"/>
  <c r="CD66" i="4"/>
  <c r="CA66" i="4"/>
  <c r="CJ65" i="4"/>
  <c r="CG65" i="4"/>
  <c r="CD65" i="4"/>
  <c r="CA65" i="4"/>
  <c r="CJ64" i="4"/>
  <c r="CG64" i="4"/>
  <c r="CD64" i="4"/>
  <c r="CA64" i="4"/>
  <c r="CJ63" i="4"/>
  <c r="CG63" i="4"/>
  <c r="CD63" i="4"/>
  <c r="CA63" i="4"/>
  <c r="CJ62" i="4"/>
  <c r="CG62" i="4"/>
  <c r="CD62" i="4"/>
  <c r="CA62" i="4"/>
  <c r="CJ61" i="4"/>
  <c r="CG61" i="4"/>
  <c r="CD61" i="4"/>
  <c r="CA61" i="4"/>
  <c r="CJ60" i="4"/>
  <c r="CG60" i="4"/>
  <c r="CD60" i="4"/>
  <c r="CA60" i="4"/>
  <c r="CJ59" i="4"/>
  <c r="CG59" i="4"/>
  <c r="CD59" i="4"/>
  <c r="CA59" i="4"/>
  <c r="CJ58" i="4"/>
  <c r="CG58" i="4"/>
  <c r="CD58" i="4"/>
  <c r="CA58" i="4"/>
  <c r="CJ57" i="4"/>
  <c r="CG57" i="4"/>
  <c r="CD57" i="4"/>
  <c r="CA57" i="4"/>
  <c r="CJ56" i="4"/>
  <c r="CG56" i="4"/>
  <c r="CD56" i="4"/>
  <c r="CA56" i="4"/>
  <c r="CJ55" i="4"/>
  <c r="CG55" i="4"/>
  <c r="CD55" i="4"/>
  <c r="CA55" i="4"/>
  <c r="CJ54" i="4"/>
  <c r="CG54" i="4"/>
  <c r="CD54" i="4"/>
  <c r="CA54" i="4"/>
  <c r="CJ53" i="4"/>
  <c r="CG53" i="4"/>
  <c r="CD53" i="4"/>
  <c r="CA53" i="4"/>
  <c r="CJ52" i="4"/>
  <c r="CG52" i="4"/>
  <c r="CD52" i="4"/>
  <c r="CA52" i="4"/>
  <c r="CJ51" i="4"/>
  <c r="CG51" i="4"/>
  <c r="CD51" i="4"/>
  <c r="CA51" i="4"/>
  <c r="CJ50" i="4"/>
  <c r="CG50" i="4"/>
  <c r="CD50" i="4"/>
  <c r="CA50" i="4"/>
  <c r="CJ49" i="4"/>
  <c r="CG49" i="4"/>
  <c r="CD49" i="4"/>
  <c r="CA49" i="4"/>
  <c r="CJ48" i="4"/>
  <c r="CG48" i="4"/>
  <c r="CD48" i="4"/>
  <c r="CA48" i="4"/>
  <c r="CJ47" i="4"/>
  <c r="CG47" i="4"/>
  <c r="CD47" i="4"/>
  <c r="CA47" i="4"/>
  <c r="CJ46" i="4"/>
  <c r="CG46" i="4"/>
  <c r="CD46" i="4"/>
  <c r="CA46" i="4"/>
  <c r="CJ45" i="4"/>
  <c r="CG45" i="4"/>
  <c r="CD45" i="4"/>
  <c r="CA45" i="4"/>
  <c r="CJ44" i="4"/>
  <c r="CG44" i="4"/>
  <c r="CD44" i="4"/>
  <c r="CA44" i="4"/>
  <c r="CJ43" i="4"/>
  <c r="CG43" i="4"/>
  <c r="CD43" i="4"/>
  <c r="CA43" i="4"/>
  <c r="CJ42" i="4"/>
  <c r="CG42" i="4"/>
  <c r="CD42" i="4"/>
  <c r="CA42" i="4"/>
  <c r="CJ41" i="4"/>
  <c r="CG41" i="4"/>
  <c r="CD41" i="4"/>
  <c r="CA41" i="4"/>
  <c r="CJ40" i="4"/>
  <c r="CG40" i="4"/>
  <c r="CD40" i="4"/>
  <c r="CA40" i="4"/>
  <c r="CJ39" i="4"/>
  <c r="CG39" i="4"/>
  <c r="CD39" i="4"/>
  <c r="CA39" i="4"/>
  <c r="CJ32" i="4"/>
  <c r="CG32" i="4"/>
  <c r="CD32" i="4"/>
  <c r="CA32" i="4"/>
  <c r="CJ31" i="4"/>
  <c r="CG31" i="4"/>
  <c r="CD31" i="4"/>
  <c r="CA31" i="4"/>
  <c r="CJ30" i="4"/>
  <c r="CG30" i="4"/>
  <c r="CD30" i="4"/>
  <c r="CA30" i="4"/>
  <c r="CJ29" i="4"/>
  <c r="CG29" i="4"/>
  <c r="CD29" i="4"/>
  <c r="CA29" i="4"/>
  <c r="CJ28" i="4"/>
  <c r="CG28" i="4"/>
  <c r="CD28" i="4"/>
  <c r="CA28" i="4"/>
  <c r="CJ27" i="4"/>
  <c r="CG27" i="4"/>
  <c r="CD27" i="4"/>
  <c r="CA27" i="4"/>
  <c r="CJ26" i="4"/>
  <c r="CG26" i="4"/>
  <c r="CD26" i="4"/>
  <c r="CA26" i="4"/>
  <c r="CJ25" i="4"/>
  <c r="CG25" i="4"/>
  <c r="CD25" i="4"/>
  <c r="CA25" i="4"/>
  <c r="CJ24" i="4"/>
  <c r="CG24" i="4"/>
  <c r="CD24" i="4"/>
  <c r="CA24" i="4"/>
  <c r="CJ23" i="4"/>
  <c r="CG23" i="4"/>
  <c r="CD23" i="4"/>
  <c r="CA23" i="4"/>
  <c r="CJ22" i="4"/>
  <c r="CG22" i="4"/>
  <c r="CD22" i="4"/>
  <c r="CA22" i="4"/>
  <c r="CJ21" i="4"/>
  <c r="CG21" i="4"/>
  <c r="CD21" i="4"/>
  <c r="CA21" i="4"/>
  <c r="CJ20" i="4"/>
  <c r="CG20" i="4"/>
  <c r="CD20" i="4"/>
  <c r="CA20" i="4"/>
  <c r="CJ19" i="4"/>
  <c r="CG19" i="4"/>
  <c r="CD19" i="4"/>
  <c r="CA19" i="4"/>
  <c r="CJ18" i="4"/>
  <c r="CG18" i="4"/>
  <c r="CD18" i="4"/>
  <c r="CA18" i="4"/>
  <c r="CJ17" i="4"/>
  <c r="CG17" i="4"/>
  <c r="CD17" i="4"/>
  <c r="CA17" i="4"/>
  <c r="CJ16" i="4"/>
  <c r="CG16" i="4"/>
  <c r="CD16" i="4"/>
  <c r="CA16" i="4"/>
  <c r="CJ15" i="4"/>
  <c r="CG15" i="4"/>
  <c r="CD15" i="4"/>
  <c r="CA15" i="4"/>
  <c r="CJ14" i="4"/>
  <c r="CG14" i="4"/>
  <c r="CD14" i="4"/>
  <c r="CA14" i="4"/>
  <c r="CJ13" i="4"/>
  <c r="CG13" i="4"/>
  <c r="CD13" i="4"/>
  <c r="CA13" i="4"/>
  <c r="CJ12" i="4"/>
  <c r="CG12" i="4"/>
  <c r="CD12" i="4"/>
  <c r="CA12" i="4"/>
  <c r="CJ11" i="4"/>
  <c r="CG11" i="4"/>
  <c r="CD11" i="4"/>
  <c r="CA11" i="4"/>
  <c r="CJ10" i="4"/>
  <c r="CG10" i="4"/>
  <c r="CD10" i="4"/>
  <c r="CA10" i="4"/>
  <c r="CJ9" i="4"/>
  <c r="CG9" i="4"/>
  <c r="CD9" i="4"/>
  <c r="CA9" i="4"/>
  <c r="CJ8" i="4"/>
  <c r="CG8" i="4"/>
  <c r="CD8" i="4"/>
  <c r="CA8" i="4"/>
  <c r="CJ7" i="4"/>
  <c r="CG7" i="4"/>
  <c r="CD7" i="4"/>
  <c r="CA7" i="4"/>
  <c r="AW100" i="4"/>
  <c r="AW99" i="4"/>
  <c r="AW98" i="4"/>
  <c r="AW97" i="4"/>
  <c r="AW96" i="4"/>
  <c r="AW95" i="4"/>
  <c r="AW94" i="4"/>
  <c r="AW93" i="4"/>
  <c r="AW92" i="4"/>
  <c r="AW91" i="4"/>
  <c r="AW90" i="4"/>
  <c r="AW89" i="4"/>
  <c r="AW88" i="4"/>
  <c r="AW87" i="4"/>
  <c r="AW86" i="4"/>
  <c r="AW85" i="4"/>
  <c r="AW84" i="4"/>
  <c r="AW83" i="4"/>
  <c r="AW82" i="4"/>
  <c r="AW81" i="4"/>
  <c r="AW79" i="4"/>
  <c r="AW78" i="4"/>
  <c r="AW77" i="4"/>
  <c r="AW76" i="4"/>
  <c r="AW75" i="4"/>
  <c r="AW74" i="4"/>
  <c r="AW73" i="4"/>
  <c r="AW72" i="4"/>
  <c r="AW71" i="4"/>
  <c r="AW70" i="4"/>
  <c r="AW68" i="4"/>
  <c r="AW67" i="4"/>
  <c r="AW66" i="4"/>
  <c r="AW65" i="4"/>
  <c r="AW64" i="4"/>
  <c r="AW63" i="4"/>
  <c r="AW62" i="4"/>
  <c r="AW61" i="4"/>
  <c r="AW60" i="4"/>
  <c r="AW59" i="4"/>
  <c r="AW58" i="4"/>
  <c r="AW57" i="4"/>
  <c r="AW56" i="4"/>
  <c r="AW55" i="4"/>
  <c r="AW54" i="4"/>
  <c r="AW53" i="4"/>
  <c r="AW52" i="4"/>
  <c r="AW51" i="4"/>
  <c r="AW50" i="4"/>
  <c r="AW49" i="4"/>
  <c r="AW48" i="4"/>
  <c r="AW47" i="4"/>
  <c r="AW46" i="4"/>
  <c r="AW45" i="4"/>
  <c r="AW44" i="4"/>
  <c r="AW43" i="4"/>
  <c r="AW42" i="4"/>
  <c r="AW41" i="4"/>
  <c r="AW40" i="4"/>
  <c r="AW39" i="4"/>
  <c r="AW32" i="4"/>
  <c r="AW31" i="4"/>
  <c r="AW30" i="4"/>
  <c r="AW29" i="4"/>
  <c r="AW28" i="4"/>
  <c r="AW27" i="4"/>
  <c r="AW26" i="4"/>
  <c r="AW25" i="4"/>
  <c r="AW24" i="4"/>
  <c r="AW23" i="4"/>
  <c r="AW22" i="4"/>
  <c r="AW21" i="4"/>
  <c r="AW20" i="4"/>
  <c r="AW19" i="4"/>
  <c r="AW18" i="4"/>
  <c r="AW17" i="4"/>
  <c r="AW16" i="4"/>
  <c r="AW15" i="4"/>
  <c r="AW14" i="4"/>
  <c r="AW13" i="4"/>
  <c r="AW12" i="4"/>
  <c r="AW11" i="4"/>
  <c r="AW10" i="4"/>
  <c r="AW9" i="4"/>
  <c r="AW8" i="4"/>
  <c r="AW7" i="4"/>
  <c r="BX100" i="4"/>
  <c r="BU100" i="4"/>
  <c r="BR100" i="4"/>
  <c r="BO100" i="4"/>
  <c r="BL100" i="4"/>
  <c r="BI100" i="4"/>
  <c r="BF100" i="4"/>
  <c r="BC100" i="4"/>
  <c r="AZ100" i="4"/>
  <c r="BX99" i="4"/>
  <c r="BU99" i="4"/>
  <c r="BR99" i="4"/>
  <c r="BO99" i="4"/>
  <c r="BL99" i="4"/>
  <c r="BI99" i="4"/>
  <c r="BF99" i="4"/>
  <c r="BC99" i="4"/>
  <c r="AZ99" i="4"/>
  <c r="BX98" i="4"/>
  <c r="BU98" i="4"/>
  <c r="BR98" i="4"/>
  <c r="BO98" i="4"/>
  <c r="BL98" i="4"/>
  <c r="BI98" i="4"/>
  <c r="BF98" i="4"/>
  <c r="BC98" i="4"/>
  <c r="AZ98" i="4"/>
  <c r="BX97" i="4"/>
  <c r="BU97" i="4"/>
  <c r="BR97" i="4"/>
  <c r="BO97" i="4"/>
  <c r="BL97" i="4"/>
  <c r="BI97" i="4"/>
  <c r="BF97" i="4"/>
  <c r="BC97" i="4"/>
  <c r="AZ97" i="4"/>
  <c r="BX96" i="4"/>
  <c r="BU96" i="4"/>
  <c r="BR96" i="4"/>
  <c r="BO96" i="4"/>
  <c r="BL96" i="4"/>
  <c r="BI96" i="4"/>
  <c r="BF96" i="4"/>
  <c r="BC96" i="4"/>
  <c r="AZ96" i="4"/>
  <c r="BX95" i="4"/>
  <c r="BU95" i="4"/>
  <c r="BR95" i="4"/>
  <c r="BO95" i="4"/>
  <c r="BL95" i="4"/>
  <c r="BI95" i="4"/>
  <c r="BF95" i="4"/>
  <c r="BC95" i="4"/>
  <c r="AZ95" i="4"/>
  <c r="BX94" i="4"/>
  <c r="BU94" i="4"/>
  <c r="BR94" i="4"/>
  <c r="BO94" i="4"/>
  <c r="BL94" i="4"/>
  <c r="BI94" i="4"/>
  <c r="BF94" i="4"/>
  <c r="BC94" i="4"/>
  <c r="AZ94" i="4"/>
  <c r="BX93" i="4"/>
  <c r="BU93" i="4"/>
  <c r="BR93" i="4"/>
  <c r="BO93" i="4"/>
  <c r="BL93" i="4"/>
  <c r="BI93" i="4"/>
  <c r="BF93" i="4"/>
  <c r="BC93" i="4"/>
  <c r="AZ93" i="4"/>
  <c r="BX92" i="4"/>
  <c r="BU92" i="4"/>
  <c r="BR92" i="4"/>
  <c r="BO92" i="4"/>
  <c r="BL92" i="4"/>
  <c r="BI92" i="4"/>
  <c r="BF92" i="4"/>
  <c r="BC92" i="4"/>
  <c r="AZ92" i="4"/>
  <c r="BX91" i="4"/>
  <c r="BU91" i="4"/>
  <c r="BR91" i="4"/>
  <c r="BO91" i="4"/>
  <c r="BL91" i="4"/>
  <c r="BI91" i="4"/>
  <c r="BF91" i="4"/>
  <c r="BC91" i="4"/>
  <c r="AZ91" i="4"/>
  <c r="BX90" i="4"/>
  <c r="BU90" i="4"/>
  <c r="BR90" i="4"/>
  <c r="BO90" i="4"/>
  <c r="BL90" i="4"/>
  <c r="BI90" i="4"/>
  <c r="BF90" i="4"/>
  <c r="BC90" i="4"/>
  <c r="AZ90" i="4"/>
  <c r="BX89" i="4"/>
  <c r="BU89" i="4"/>
  <c r="BR89" i="4"/>
  <c r="BO89" i="4"/>
  <c r="BL89" i="4"/>
  <c r="BI89" i="4"/>
  <c r="BF89" i="4"/>
  <c r="BC89" i="4"/>
  <c r="AZ89" i="4"/>
  <c r="BX88" i="4"/>
  <c r="BU88" i="4"/>
  <c r="BR88" i="4"/>
  <c r="BO88" i="4"/>
  <c r="BL88" i="4"/>
  <c r="BI88" i="4"/>
  <c r="BF88" i="4"/>
  <c r="BC88" i="4"/>
  <c r="AZ88" i="4"/>
  <c r="BX87" i="4"/>
  <c r="BU87" i="4"/>
  <c r="BR87" i="4"/>
  <c r="BO87" i="4"/>
  <c r="BL87" i="4"/>
  <c r="BI87" i="4"/>
  <c r="BF87" i="4"/>
  <c r="BC87" i="4"/>
  <c r="AZ87" i="4"/>
  <c r="BX86" i="4"/>
  <c r="BU86" i="4"/>
  <c r="BR86" i="4"/>
  <c r="BO86" i="4"/>
  <c r="BL86" i="4"/>
  <c r="BI86" i="4"/>
  <c r="BF86" i="4"/>
  <c r="BC86" i="4"/>
  <c r="AZ86" i="4"/>
  <c r="BX85" i="4"/>
  <c r="BU85" i="4"/>
  <c r="BR85" i="4"/>
  <c r="BO85" i="4"/>
  <c r="BL85" i="4"/>
  <c r="BI85" i="4"/>
  <c r="BF85" i="4"/>
  <c r="BC85" i="4"/>
  <c r="AZ85" i="4"/>
  <c r="BX84" i="4"/>
  <c r="BU84" i="4"/>
  <c r="BR84" i="4"/>
  <c r="BO84" i="4"/>
  <c r="BL84" i="4"/>
  <c r="BI84" i="4"/>
  <c r="BF84" i="4"/>
  <c r="BC84" i="4"/>
  <c r="AZ84" i="4"/>
  <c r="BX83" i="4"/>
  <c r="BU83" i="4"/>
  <c r="BR83" i="4"/>
  <c r="BO83" i="4"/>
  <c r="BL83" i="4"/>
  <c r="BI83" i="4"/>
  <c r="BF83" i="4"/>
  <c r="BC83" i="4"/>
  <c r="AZ83" i="4"/>
  <c r="BX82" i="4"/>
  <c r="BU82" i="4"/>
  <c r="BR82" i="4"/>
  <c r="BO82" i="4"/>
  <c r="BL82" i="4"/>
  <c r="BI82" i="4"/>
  <c r="BF82" i="4"/>
  <c r="BC82" i="4"/>
  <c r="AZ82" i="4"/>
  <c r="BX81" i="4"/>
  <c r="BU81" i="4"/>
  <c r="BR81" i="4"/>
  <c r="BO81" i="4"/>
  <c r="BL81" i="4"/>
  <c r="BI81" i="4"/>
  <c r="BF81" i="4"/>
  <c r="BC81" i="4"/>
  <c r="AZ81" i="4"/>
  <c r="BX79" i="4"/>
  <c r="BU79" i="4"/>
  <c r="BR79" i="4"/>
  <c r="BO79" i="4"/>
  <c r="BL79" i="4"/>
  <c r="BI79" i="4"/>
  <c r="BF79" i="4"/>
  <c r="BC79" i="4"/>
  <c r="AZ79" i="4"/>
  <c r="BX78" i="4"/>
  <c r="BU78" i="4"/>
  <c r="BR78" i="4"/>
  <c r="BO78" i="4"/>
  <c r="BL78" i="4"/>
  <c r="BI78" i="4"/>
  <c r="BF78" i="4"/>
  <c r="BC78" i="4"/>
  <c r="AZ78" i="4"/>
  <c r="BX77" i="4"/>
  <c r="BU77" i="4"/>
  <c r="BR77" i="4"/>
  <c r="BO77" i="4"/>
  <c r="BL77" i="4"/>
  <c r="BI77" i="4"/>
  <c r="BF77" i="4"/>
  <c r="BC77" i="4"/>
  <c r="AZ77" i="4"/>
  <c r="BX76" i="4"/>
  <c r="BU76" i="4"/>
  <c r="BR76" i="4"/>
  <c r="BO76" i="4"/>
  <c r="BL76" i="4"/>
  <c r="BI76" i="4"/>
  <c r="BF76" i="4"/>
  <c r="BC76" i="4"/>
  <c r="AZ76" i="4"/>
  <c r="BX75" i="4"/>
  <c r="BU75" i="4"/>
  <c r="BR75" i="4"/>
  <c r="BO75" i="4"/>
  <c r="BL75" i="4"/>
  <c r="BI75" i="4"/>
  <c r="BF75" i="4"/>
  <c r="BC75" i="4"/>
  <c r="AZ75" i="4"/>
  <c r="BX74" i="4"/>
  <c r="BU74" i="4"/>
  <c r="BR74" i="4"/>
  <c r="BO74" i="4"/>
  <c r="BL74" i="4"/>
  <c r="BI74" i="4"/>
  <c r="BF74" i="4"/>
  <c r="BC74" i="4"/>
  <c r="AZ74" i="4"/>
  <c r="BX73" i="4"/>
  <c r="BU73" i="4"/>
  <c r="BR73" i="4"/>
  <c r="BO73" i="4"/>
  <c r="BL73" i="4"/>
  <c r="BI73" i="4"/>
  <c r="BF73" i="4"/>
  <c r="BC73" i="4"/>
  <c r="AZ73" i="4"/>
  <c r="BX72" i="4"/>
  <c r="BU72" i="4"/>
  <c r="BR72" i="4"/>
  <c r="BO72" i="4"/>
  <c r="BL72" i="4"/>
  <c r="BI72" i="4"/>
  <c r="BF72" i="4"/>
  <c r="BC72" i="4"/>
  <c r="AZ72" i="4"/>
  <c r="BX71" i="4"/>
  <c r="BU71" i="4"/>
  <c r="BR71" i="4"/>
  <c r="BO71" i="4"/>
  <c r="BL71" i="4"/>
  <c r="BI71" i="4"/>
  <c r="BF71" i="4"/>
  <c r="BC71" i="4"/>
  <c r="AZ71" i="4"/>
  <c r="BX70" i="4"/>
  <c r="BU70" i="4"/>
  <c r="BR70" i="4"/>
  <c r="BO70" i="4"/>
  <c r="BL70" i="4"/>
  <c r="BI70" i="4"/>
  <c r="BF70" i="4"/>
  <c r="BC70" i="4"/>
  <c r="AZ70" i="4"/>
  <c r="BX68" i="4"/>
  <c r="BU68" i="4"/>
  <c r="BR68" i="4"/>
  <c r="BO68" i="4"/>
  <c r="BL68" i="4"/>
  <c r="BI68" i="4"/>
  <c r="BF68" i="4"/>
  <c r="BC68" i="4"/>
  <c r="AZ68" i="4"/>
  <c r="BX67" i="4"/>
  <c r="BU67" i="4"/>
  <c r="BR67" i="4"/>
  <c r="BO67" i="4"/>
  <c r="BL67" i="4"/>
  <c r="BI67" i="4"/>
  <c r="BF67" i="4"/>
  <c r="BC67" i="4"/>
  <c r="AZ67" i="4"/>
  <c r="BX66" i="4"/>
  <c r="BU66" i="4"/>
  <c r="BR66" i="4"/>
  <c r="BO66" i="4"/>
  <c r="BL66" i="4"/>
  <c r="BI66" i="4"/>
  <c r="BF66" i="4"/>
  <c r="BC66" i="4"/>
  <c r="AZ66" i="4"/>
  <c r="BX65" i="4"/>
  <c r="BU65" i="4"/>
  <c r="BR65" i="4"/>
  <c r="BO65" i="4"/>
  <c r="BL65" i="4"/>
  <c r="BI65" i="4"/>
  <c r="BF65" i="4"/>
  <c r="BC65" i="4"/>
  <c r="AZ65" i="4"/>
  <c r="BX64" i="4"/>
  <c r="BU64" i="4"/>
  <c r="BR64" i="4"/>
  <c r="BO64" i="4"/>
  <c r="BL64" i="4"/>
  <c r="BI64" i="4"/>
  <c r="BF64" i="4"/>
  <c r="BC64" i="4"/>
  <c r="AZ64" i="4"/>
  <c r="BX63" i="4"/>
  <c r="BU63" i="4"/>
  <c r="BR63" i="4"/>
  <c r="BO63" i="4"/>
  <c r="BL63" i="4"/>
  <c r="BI63" i="4"/>
  <c r="BF63" i="4"/>
  <c r="BC63" i="4"/>
  <c r="AZ63" i="4"/>
  <c r="BX62" i="4"/>
  <c r="BU62" i="4"/>
  <c r="BR62" i="4"/>
  <c r="BO62" i="4"/>
  <c r="BL62" i="4"/>
  <c r="BI62" i="4"/>
  <c r="BF62" i="4"/>
  <c r="BC62" i="4"/>
  <c r="AZ62" i="4"/>
  <c r="BX61" i="4"/>
  <c r="BU61" i="4"/>
  <c r="BR61" i="4"/>
  <c r="BO61" i="4"/>
  <c r="BL61" i="4"/>
  <c r="BI61" i="4"/>
  <c r="BF61" i="4"/>
  <c r="BC61" i="4"/>
  <c r="AZ61" i="4"/>
  <c r="BX60" i="4"/>
  <c r="BU60" i="4"/>
  <c r="BR60" i="4"/>
  <c r="BO60" i="4"/>
  <c r="BL60" i="4"/>
  <c r="BI60" i="4"/>
  <c r="BF60" i="4"/>
  <c r="BC60" i="4"/>
  <c r="AZ60" i="4"/>
  <c r="BX59" i="4"/>
  <c r="BU59" i="4"/>
  <c r="BR59" i="4"/>
  <c r="BO59" i="4"/>
  <c r="BL59" i="4"/>
  <c r="BI59" i="4"/>
  <c r="BF59" i="4"/>
  <c r="BC59" i="4"/>
  <c r="AZ59" i="4"/>
  <c r="BX58" i="4"/>
  <c r="BU58" i="4"/>
  <c r="BR58" i="4"/>
  <c r="BO58" i="4"/>
  <c r="BL58" i="4"/>
  <c r="BI58" i="4"/>
  <c r="BF58" i="4"/>
  <c r="BC58" i="4"/>
  <c r="AZ58" i="4"/>
  <c r="BX57" i="4"/>
  <c r="BU57" i="4"/>
  <c r="BR57" i="4"/>
  <c r="BO57" i="4"/>
  <c r="BL57" i="4"/>
  <c r="BI57" i="4"/>
  <c r="BF57" i="4"/>
  <c r="BC57" i="4"/>
  <c r="AZ57" i="4"/>
  <c r="BX56" i="4"/>
  <c r="BU56" i="4"/>
  <c r="BR56" i="4"/>
  <c r="BO56" i="4"/>
  <c r="BL56" i="4"/>
  <c r="BI56" i="4"/>
  <c r="BF56" i="4"/>
  <c r="BC56" i="4"/>
  <c r="AZ56" i="4"/>
  <c r="BX55" i="4"/>
  <c r="BU55" i="4"/>
  <c r="BR55" i="4"/>
  <c r="BO55" i="4"/>
  <c r="BL55" i="4"/>
  <c r="BI55" i="4"/>
  <c r="BF55" i="4"/>
  <c r="BC55" i="4"/>
  <c r="AZ55" i="4"/>
  <c r="BX54" i="4"/>
  <c r="BU54" i="4"/>
  <c r="BR54" i="4"/>
  <c r="BO54" i="4"/>
  <c r="BL54" i="4"/>
  <c r="BI54" i="4"/>
  <c r="BF54" i="4"/>
  <c r="BC54" i="4"/>
  <c r="AZ54" i="4"/>
  <c r="BX53" i="4"/>
  <c r="BU53" i="4"/>
  <c r="BR53" i="4"/>
  <c r="BO53" i="4"/>
  <c r="BL53" i="4"/>
  <c r="BI53" i="4"/>
  <c r="BF53" i="4"/>
  <c r="BC53" i="4"/>
  <c r="AZ53" i="4"/>
  <c r="BX52" i="4"/>
  <c r="BU52" i="4"/>
  <c r="BR52" i="4"/>
  <c r="BO52" i="4"/>
  <c r="BL52" i="4"/>
  <c r="BI52" i="4"/>
  <c r="BF52" i="4"/>
  <c r="BC52" i="4"/>
  <c r="AZ52" i="4"/>
  <c r="BX51" i="4"/>
  <c r="BU51" i="4"/>
  <c r="BR51" i="4"/>
  <c r="BO51" i="4"/>
  <c r="BL51" i="4"/>
  <c r="BI51" i="4"/>
  <c r="BF51" i="4"/>
  <c r="BC51" i="4"/>
  <c r="AZ51" i="4"/>
  <c r="BX50" i="4"/>
  <c r="BU50" i="4"/>
  <c r="BR50" i="4"/>
  <c r="BO50" i="4"/>
  <c r="BL50" i="4"/>
  <c r="BI50" i="4"/>
  <c r="BF50" i="4"/>
  <c r="BC50" i="4"/>
  <c r="AZ50" i="4"/>
  <c r="BX49" i="4"/>
  <c r="BU49" i="4"/>
  <c r="BR49" i="4"/>
  <c r="BO49" i="4"/>
  <c r="BL49" i="4"/>
  <c r="BI49" i="4"/>
  <c r="BF49" i="4"/>
  <c r="BC49" i="4"/>
  <c r="AZ49" i="4"/>
  <c r="BX48" i="4"/>
  <c r="BU48" i="4"/>
  <c r="BR48" i="4"/>
  <c r="BO48" i="4"/>
  <c r="BL48" i="4"/>
  <c r="BI48" i="4"/>
  <c r="BF48" i="4"/>
  <c r="BC48" i="4"/>
  <c r="AZ48" i="4"/>
  <c r="BX47" i="4"/>
  <c r="BU47" i="4"/>
  <c r="BR47" i="4"/>
  <c r="BO47" i="4"/>
  <c r="BL47" i="4"/>
  <c r="BI47" i="4"/>
  <c r="BF47" i="4"/>
  <c r="BC47" i="4"/>
  <c r="AZ47" i="4"/>
  <c r="BX46" i="4"/>
  <c r="BU46" i="4"/>
  <c r="BR46" i="4"/>
  <c r="BO46" i="4"/>
  <c r="BL46" i="4"/>
  <c r="BI46" i="4"/>
  <c r="BF46" i="4"/>
  <c r="BC46" i="4"/>
  <c r="AZ46" i="4"/>
  <c r="BX45" i="4"/>
  <c r="BU45" i="4"/>
  <c r="BR45" i="4"/>
  <c r="BO45" i="4"/>
  <c r="BL45" i="4"/>
  <c r="BI45" i="4"/>
  <c r="BF45" i="4"/>
  <c r="BC45" i="4"/>
  <c r="AZ45" i="4"/>
  <c r="BX44" i="4"/>
  <c r="BU44" i="4"/>
  <c r="BR44" i="4"/>
  <c r="BO44" i="4"/>
  <c r="BL44" i="4"/>
  <c r="BI44" i="4"/>
  <c r="BF44" i="4"/>
  <c r="BC44" i="4"/>
  <c r="AZ44" i="4"/>
  <c r="BX43" i="4"/>
  <c r="BU43" i="4"/>
  <c r="BR43" i="4"/>
  <c r="BO43" i="4"/>
  <c r="BL43" i="4"/>
  <c r="BI43" i="4"/>
  <c r="BF43" i="4"/>
  <c r="BC43" i="4"/>
  <c r="AZ43" i="4"/>
  <c r="BX42" i="4"/>
  <c r="BU42" i="4"/>
  <c r="BR42" i="4"/>
  <c r="BO42" i="4"/>
  <c r="BL42" i="4"/>
  <c r="BI42" i="4"/>
  <c r="BF42" i="4"/>
  <c r="BC42" i="4"/>
  <c r="AZ42" i="4"/>
  <c r="BX41" i="4"/>
  <c r="BU41" i="4"/>
  <c r="BR41" i="4"/>
  <c r="BO41" i="4"/>
  <c r="BL41" i="4"/>
  <c r="BI41" i="4"/>
  <c r="BF41" i="4"/>
  <c r="BC41" i="4"/>
  <c r="AZ41" i="4"/>
  <c r="BX40" i="4"/>
  <c r="BU40" i="4"/>
  <c r="BR40" i="4"/>
  <c r="BO40" i="4"/>
  <c r="BL40" i="4"/>
  <c r="BI40" i="4"/>
  <c r="BF40" i="4"/>
  <c r="BC40" i="4"/>
  <c r="AZ40" i="4"/>
  <c r="BX39" i="4"/>
  <c r="BU39" i="4"/>
  <c r="BR39" i="4"/>
  <c r="BO39" i="4"/>
  <c r="BL39" i="4"/>
  <c r="BI39" i="4"/>
  <c r="BF39" i="4"/>
  <c r="BC39" i="4"/>
  <c r="AZ39" i="4"/>
  <c r="BX32" i="4"/>
  <c r="BU32" i="4"/>
  <c r="BR32" i="4"/>
  <c r="BO32" i="4"/>
  <c r="BL32" i="4"/>
  <c r="BI32" i="4"/>
  <c r="BF32" i="4"/>
  <c r="BC32" i="4"/>
  <c r="AZ32" i="4"/>
  <c r="BX31" i="4"/>
  <c r="BU31" i="4"/>
  <c r="BR31" i="4"/>
  <c r="BO31" i="4"/>
  <c r="BL31" i="4"/>
  <c r="BI31" i="4"/>
  <c r="BF31" i="4"/>
  <c r="BC31" i="4"/>
  <c r="AZ31" i="4"/>
  <c r="BX30" i="4"/>
  <c r="BU30" i="4"/>
  <c r="BR30" i="4"/>
  <c r="BO30" i="4"/>
  <c r="BL30" i="4"/>
  <c r="BI30" i="4"/>
  <c r="BF30" i="4"/>
  <c r="BC30" i="4"/>
  <c r="AZ30" i="4"/>
  <c r="BX29" i="4"/>
  <c r="BU29" i="4"/>
  <c r="BR29" i="4"/>
  <c r="BO29" i="4"/>
  <c r="BL29" i="4"/>
  <c r="BI29" i="4"/>
  <c r="BF29" i="4"/>
  <c r="BC29" i="4"/>
  <c r="AZ29" i="4"/>
  <c r="BX28" i="4"/>
  <c r="BU28" i="4"/>
  <c r="BR28" i="4"/>
  <c r="BO28" i="4"/>
  <c r="BL28" i="4"/>
  <c r="BI28" i="4"/>
  <c r="BF28" i="4"/>
  <c r="BC28" i="4"/>
  <c r="AZ28" i="4"/>
  <c r="BX27" i="4"/>
  <c r="BU27" i="4"/>
  <c r="BR27" i="4"/>
  <c r="BO27" i="4"/>
  <c r="BL27" i="4"/>
  <c r="BI27" i="4"/>
  <c r="BF27" i="4"/>
  <c r="BC27" i="4"/>
  <c r="AZ27" i="4"/>
  <c r="BX26" i="4"/>
  <c r="BU26" i="4"/>
  <c r="BR26" i="4"/>
  <c r="BO26" i="4"/>
  <c r="BL26" i="4"/>
  <c r="BI26" i="4"/>
  <c r="BF26" i="4"/>
  <c r="BC26" i="4"/>
  <c r="AZ26" i="4"/>
  <c r="BX25" i="4"/>
  <c r="BU25" i="4"/>
  <c r="BR25" i="4"/>
  <c r="BO25" i="4"/>
  <c r="BL25" i="4"/>
  <c r="BI25" i="4"/>
  <c r="BF25" i="4"/>
  <c r="BC25" i="4"/>
  <c r="AZ25" i="4"/>
  <c r="BX24" i="4"/>
  <c r="BU24" i="4"/>
  <c r="BR24" i="4"/>
  <c r="BO24" i="4"/>
  <c r="BL24" i="4"/>
  <c r="BI24" i="4"/>
  <c r="BF24" i="4"/>
  <c r="BC24" i="4"/>
  <c r="AZ24" i="4"/>
  <c r="BX23" i="4"/>
  <c r="BU23" i="4"/>
  <c r="BR23" i="4"/>
  <c r="BO23" i="4"/>
  <c r="BL23" i="4"/>
  <c r="BI23" i="4"/>
  <c r="BF23" i="4"/>
  <c r="BC23" i="4"/>
  <c r="AZ23" i="4"/>
  <c r="BX22" i="4"/>
  <c r="BU22" i="4"/>
  <c r="BR22" i="4"/>
  <c r="BO22" i="4"/>
  <c r="BL22" i="4"/>
  <c r="BI22" i="4"/>
  <c r="BF22" i="4"/>
  <c r="BC22" i="4"/>
  <c r="AZ22" i="4"/>
  <c r="BX21" i="4"/>
  <c r="BU21" i="4"/>
  <c r="BR21" i="4"/>
  <c r="BO21" i="4"/>
  <c r="BL21" i="4"/>
  <c r="BI21" i="4"/>
  <c r="BF21" i="4"/>
  <c r="BC21" i="4"/>
  <c r="AZ21" i="4"/>
  <c r="BX20" i="4"/>
  <c r="BU20" i="4"/>
  <c r="BR20" i="4"/>
  <c r="BO20" i="4"/>
  <c r="BL20" i="4"/>
  <c r="BI20" i="4"/>
  <c r="BF20" i="4"/>
  <c r="BC20" i="4"/>
  <c r="AZ20" i="4"/>
  <c r="BX19" i="4"/>
  <c r="BU19" i="4"/>
  <c r="BR19" i="4"/>
  <c r="BO19" i="4"/>
  <c r="BL19" i="4"/>
  <c r="BI19" i="4"/>
  <c r="BF19" i="4"/>
  <c r="BC19" i="4"/>
  <c r="AZ19" i="4"/>
  <c r="BX18" i="4"/>
  <c r="BU18" i="4"/>
  <c r="BR18" i="4"/>
  <c r="BO18" i="4"/>
  <c r="BL18" i="4"/>
  <c r="BI18" i="4"/>
  <c r="BF18" i="4"/>
  <c r="BC18" i="4"/>
  <c r="AZ18" i="4"/>
  <c r="BX17" i="4"/>
  <c r="BU17" i="4"/>
  <c r="BR17" i="4"/>
  <c r="BO17" i="4"/>
  <c r="BL17" i="4"/>
  <c r="BI17" i="4"/>
  <c r="BF17" i="4"/>
  <c r="BC17" i="4"/>
  <c r="AZ17" i="4"/>
  <c r="BX16" i="4"/>
  <c r="BU16" i="4"/>
  <c r="BR16" i="4"/>
  <c r="BO16" i="4"/>
  <c r="BL16" i="4"/>
  <c r="BI16" i="4"/>
  <c r="BF16" i="4"/>
  <c r="BC16" i="4"/>
  <c r="AZ16" i="4"/>
  <c r="BX15" i="4"/>
  <c r="BU15" i="4"/>
  <c r="BR15" i="4"/>
  <c r="BO15" i="4"/>
  <c r="BL15" i="4"/>
  <c r="BI15" i="4"/>
  <c r="BF15" i="4"/>
  <c r="BC15" i="4"/>
  <c r="AZ15" i="4"/>
  <c r="BX14" i="4"/>
  <c r="BU14" i="4"/>
  <c r="BR14" i="4"/>
  <c r="BO14" i="4"/>
  <c r="BL14" i="4"/>
  <c r="BI14" i="4"/>
  <c r="BF14" i="4"/>
  <c r="BC14" i="4"/>
  <c r="AZ14" i="4"/>
  <c r="BX13" i="4"/>
  <c r="BU13" i="4"/>
  <c r="BR13" i="4"/>
  <c r="BO13" i="4"/>
  <c r="BL13" i="4"/>
  <c r="BI13" i="4"/>
  <c r="BF13" i="4"/>
  <c r="BC13" i="4"/>
  <c r="AZ13" i="4"/>
  <c r="BX12" i="4"/>
  <c r="BU12" i="4"/>
  <c r="BR12" i="4"/>
  <c r="BO12" i="4"/>
  <c r="BL12" i="4"/>
  <c r="BI12" i="4"/>
  <c r="BF12" i="4"/>
  <c r="BC12" i="4"/>
  <c r="AZ12" i="4"/>
  <c r="BX11" i="4"/>
  <c r="BU11" i="4"/>
  <c r="BR11" i="4"/>
  <c r="BO11" i="4"/>
  <c r="BL11" i="4"/>
  <c r="BI11" i="4"/>
  <c r="BF11" i="4"/>
  <c r="BC11" i="4"/>
  <c r="AZ11" i="4"/>
  <c r="BX10" i="4"/>
  <c r="BU10" i="4"/>
  <c r="BR10" i="4"/>
  <c r="BO10" i="4"/>
  <c r="BL10" i="4"/>
  <c r="BI10" i="4"/>
  <c r="BF10" i="4"/>
  <c r="BC10" i="4"/>
  <c r="AZ10" i="4"/>
  <c r="BX9" i="4"/>
  <c r="BU9" i="4"/>
  <c r="BR9" i="4"/>
  <c r="BO9" i="4"/>
  <c r="BL9" i="4"/>
  <c r="BI9" i="4"/>
  <c r="BF9" i="4"/>
  <c r="BC9" i="4"/>
  <c r="AZ9" i="4"/>
  <c r="BX8" i="4"/>
  <c r="BU8" i="4"/>
  <c r="BR8" i="4"/>
  <c r="BO8" i="4"/>
  <c r="BL8" i="4"/>
  <c r="BI8" i="4"/>
  <c r="BF8" i="4"/>
  <c r="BC8" i="4"/>
  <c r="AZ8" i="4"/>
  <c r="BX7" i="4"/>
  <c r="BU7" i="4"/>
  <c r="BR7" i="4"/>
  <c r="BO7" i="4"/>
  <c r="BL7" i="4"/>
  <c r="BI7" i="4"/>
  <c r="BF7" i="4"/>
  <c r="BC7" i="4"/>
  <c r="AZ7" i="4"/>
  <c r="AT100" i="4"/>
  <c r="AQ100" i="4"/>
  <c r="AT99" i="4"/>
  <c r="AQ99" i="4"/>
  <c r="AT98" i="4"/>
  <c r="AQ98" i="4"/>
  <c r="AT97" i="4"/>
  <c r="AQ97" i="4"/>
  <c r="AT96" i="4"/>
  <c r="AQ96" i="4"/>
  <c r="AT95" i="4"/>
  <c r="AQ95" i="4"/>
  <c r="AT94" i="4"/>
  <c r="AQ94" i="4"/>
  <c r="AT93" i="4"/>
  <c r="AQ93" i="4"/>
  <c r="AT92" i="4"/>
  <c r="AQ92" i="4"/>
  <c r="AT91" i="4"/>
  <c r="AQ91" i="4"/>
  <c r="AT90" i="4"/>
  <c r="AQ90" i="4"/>
  <c r="AT89" i="4"/>
  <c r="AQ89" i="4"/>
  <c r="AT88" i="4"/>
  <c r="AQ88" i="4"/>
  <c r="AT87" i="4"/>
  <c r="AQ87" i="4"/>
  <c r="AT86" i="4"/>
  <c r="AQ86" i="4"/>
  <c r="AT85" i="4"/>
  <c r="AQ85" i="4"/>
  <c r="AT84" i="4"/>
  <c r="AQ84" i="4"/>
  <c r="AT83" i="4"/>
  <c r="AQ83" i="4"/>
  <c r="AT82" i="4"/>
  <c r="AQ82" i="4"/>
  <c r="AT81" i="4"/>
  <c r="AQ81" i="4"/>
  <c r="AT79" i="4"/>
  <c r="AQ79" i="4"/>
  <c r="AT78" i="4"/>
  <c r="AQ78" i="4"/>
  <c r="AT77" i="4"/>
  <c r="AQ77" i="4"/>
  <c r="AT76" i="4"/>
  <c r="AQ76" i="4"/>
  <c r="AT75" i="4"/>
  <c r="AQ75" i="4"/>
  <c r="AT74" i="4"/>
  <c r="AQ74" i="4"/>
  <c r="AT73" i="4"/>
  <c r="AQ73" i="4"/>
  <c r="AT72" i="4"/>
  <c r="AQ72" i="4"/>
  <c r="AT71" i="4"/>
  <c r="AQ71" i="4"/>
  <c r="AT70" i="4"/>
  <c r="AQ70" i="4"/>
  <c r="AT68" i="4"/>
  <c r="AQ68" i="4"/>
  <c r="AT67" i="4"/>
  <c r="AQ67" i="4"/>
  <c r="AT66" i="4"/>
  <c r="AQ66" i="4"/>
  <c r="AT65" i="4"/>
  <c r="AQ65" i="4"/>
  <c r="AT64" i="4"/>
  <c r="AQ64" i="4"/>
  <c r="AT63" i="4"/>
  <c r="AQ63" i="4"/>
  <c r="AT62" i="4"/>
  <c r="AQ62" i="4"/>
  <c r="AT61" i="4"/>
  <c r="AQ61" i="4"/>
  <c r="AT60" i="4"/>
  <c r="AQ60" i="4"/>
  <c r="AT59" i="4"/>
  <c r="AQ59" i="4"/>
  <c r="AT58" i="4"/>
  <c r="AQ58" i="4"/>
  <c r="AT57" i="4"/>
  <c r="AQ57" i="4"/>
  <c r="AT56" i="4"/>
  <c r="AQ56" i="4"/>
  <c r="AT55" i="4"/>
  <c r="AQ55" i="4"/>
  <c r="AT54" i="4"/>
  <c r="AQ54" i="4"/>
  <c r="AT53" i="4"/>
  <c r="AQ53" i="4"/>
  <c r="AT52" i="4"/>
  <c r="AQ52" i="4"/>
  <c r="AT51" i="4"/>
  <c r="AQ51" i="4"/>
  <c r="AT50" i="4"/>
  <c r="AQ50" i="4"/>
  <c r="AT49" i="4"/>
  <c r="AQ49" i="4"/>
  <c r="AT48" i="4"/>
  <c r="AQ48" i="4"/>
  <c r="AT47" i="4"/>
  <c r="AQ47" i="4"/>
  <c r="AT46" i="4"/>
  <c r="AQ46" i="4"/>
  <c r="AT45" i="4"/>
  <c r="AQ45" i="4"/>
  <c r="AT44" i="4"/>
  <c r="AQ44" i="4"/>
  <c r="AT43" i="4"/>
  <c r="AQ43" i="4"/>
  <c r="AT42" i="4"/>
  <c r="AQ42" i="4"/>
  <c r="AT41" i="4"/>
  <c r="AQ41" i="4"/>
  <c r="AT40" i="4"/>
  <c r="AQ40" i="4"/>
  <c r="AT39" i="4"/>
  <c r="AQ39" i="4"/>
  <c r="AT32" i="4"/>
  <c r="AQ32" i="4"/>
  <c r="AT31" i="4"/>
  <c r="AQ31" i="4"/>
  <c r="AT30" i="4"/>
  <c r="AQ30" i="4"/>
  <c r="AT29" i="4"/>
  <c r="AQ29" i="4"/>
  <c r="AT28" i="4"/>
  <c r="AQ28" i="4"/>
  <c r="AT27" i="4"/>
  <c r="AQ27" i="4"/>
  <c r="AT26" i="4"/>
  <c r="AQ26" i="4"/>
  <c r="AT25" i="4"/>
  <c r="AQ25" i="4"/>
  <c r="AT24" i="4"/>
  <c r="AQ24" i="4"/>
  <c r="AT23" i="4"/>
  <c r="AQ23" i="4"/>
  <c r="AT22" i="4"/>
  <c r="AQ22" i="4"/>
  <c r="AT21" i="4"/>
  <c r="AQ21" i="4"/>
  <c r="AT20" i="4"/>
  <c r="AQ20" i="4"/>
  <c r="AT19" i="4"/>
  <c r="AQ19" i="4"/>
  <c r="AT18" i="4"/>
  <c r="AQ18" i="4"/>
  <c r="AT17" i="4"/>
  <c r="AQ17" i="4"/>
  <c r="AT16" i="4"/>
  <c r="AQ16" i="4"/>
  <c r="AT15" i="4"/>
  <c r="AQ15" i="4"/>
  <c r="AT14" i="4"/>
  <c r="AQ14" i="4"/>
  <c r="AT13" i="4"/>
  <c r="AQ13" i="4"/>
  <c r="AT12" i="4"/>
  <c r="AQ12" i="4"/>
  <c r="AT11" i="4"/>
  <c r="AQ11" i="4"/>
  <c r="AT10" i="4"/>
  <c r="AQ10" i="4"/>
  <c r="AT9" i="4"/>
  <c r="AQ9" i="4"/>
  <c r="AT8" i="4"/>
  <c r="AQ8" i="4"/>
  <c r="AT7" i="4"/>
  <c r="AQ7" i="4"/>
  <c r="AN44" i="4" l="1"/>
  <c r="AK44" i="4"/>
  <c r="AH44" i="4"/>
  <c r="AE44" i="4"/>
  <c r="AB44" i="4"/>
  <c r="V44" i="4"/>
  <c r="S44" i="4"/>
  <c r="P44" i="4"/>
  <c r="M44" i="4"/>
  <c r="J44" i="4"/>
  <c r="G44" i="4"/>
  <c r="AN31" i="4"/>
  <c r="AK31" i="4"/>
  <c r="AH31" i="4"/>
  <c r="AE31" i="4"/>
  <c r="AB31" i="4"/>
  <c r="Y31" i="4"/>
  <c r="V31" i="4"/>
  <c r="S31" i="4"/>
  <c r="P31" i="4"/>
  <c r="M31" i="4"/>
  <c r="J31" i="4"/>
  <c r="G31" i="4"/>
  <c r="AN100" i="4"/>
  <c r="AK100" i="4"/>
  <c r="AN99" i="4"/>
  <c r="AK99" i="4"/>
  <c r="AN98" i="4"/>
  <c r="AK98" i="4"/>
  <c r="AN97" i="4"/>
  <c r="AK97" i="4"/>
  <c r="AN96" i="4"/>
  <c r="AK96" i="4"/>
  <c r="AN95" i="4"/>
  <c r="AK95" i="4"/>
  <c r="AN94" i="4"/>
  <c r="AK94" i="4"/>
  <c r="AN93" i="4"/>
  <c r="AK93" i="4"/>
  <c r="AN92" i="4"/>
  <c r="AK92" i="4"/>
  <c r="AN91" i="4"/>
  <c r="AK91" i="4"/>
  <c r="AN90" i="4"/>
  <c r="AK90" i="4"/>
  <c r="AN89" i="4"/>
  <c r="AK89" i="4"/>
  <c r="AN88" i="4"/>
  <c r="AK88" i="4"/>
  <c r="AN87" i="4"/>
  <c r="AK87" i="4"/>
  <c r="AN86" i="4"/>
  <c r="AK86" i="4"/>
  <c r="AN85" i="4"/>
  <c r="AK85" i="4"/>
  <c r="AN84" i="4"/>
  <c r="AK84" i="4"/>
  <c r="AN83" i="4"/>
  <c r="AK83" i="4"/>
  <c r="AN82" i="4"/>
  <c r="AK82" i="4"/>
  <c r="AN81" i="4"/>
  <c r="AK81" i="4"/>
  <c r="AN79" i="4"/>
  <c r="AK79" i="4"/>
  <c r="AN78" i="4"/>
  <c r="AK78" i="4"/>
  <c r="AN77" i="4"/>
  <c r="AK77" i="4"/>
  <c r="AN76" i="4"/>
  <c r="AK76" i="4"/>
  <c r="AN75" i="4"/>
  <c r="AK75" i="4"/>
  <c r="AN74" i="4"/>
  <c r="AK74" i="4"/>
  <c r="AN73" i="4"/>
  <c r="AK73" i="4"/>
  <c r="AN72" i="4"/>
  <c r="AK72" i="4"/>
  <c r="AN71" i="4"/>
  <c r="AK71" i="4"/>
  <c r="AN70" i="4"/>
  <c r="AK70" i="4"/>
  <c r="AN68" i="4"/>
  <c r="AK68" i="4"/>
  <c r="AN67" i="4"/>
  <c r="AK67" i="4"/>
  <c r="AN66" i="4"/>
  <c r="AK66" i="4"/>
  <c r="AN65" i="4"/>
  <c r="AK65" i="4"/>
  <c r="AN64" i="4"/>
  <c r="AK64" i="4"/>
  <c r="AN63" i="4"/>
  <c r="AK63" i="4"/>
  <c r="AN62" i="4"/>
  <c r="AK62" i="4"/>
  <c r="AN61" i="4"/>
  <c r="AK61" i="4"/>
  <c r="AN60" i="4"/>
  <c r="AK60" i="4"/>
  <c r="AN59" i="4"/>
  <c r="AK59" i="4"/>
  <c r="AN58" i="4"/>
  <c r="AK58" i="4"/>
  <c r="AN57" i="4"/>
  <c r="AK57" i="4"/>
  <c r="AN56" i="4"/>
  <c r="AK56" i="4"/>
  <c r="AN55" i="4"/>
  <c r="AK55" i="4"/>
  <c r="AN54" i="4"/>
  <c r="AK54" i="4"/>
  <c r="AN53" i="4"/>
  <c r="AK53" i="4"/>
  <c r="AN52" i="4"/>
  <c r="AK52" i="4"/>
  <c r="AN51" i="4"/>
  <c r="AK51" i="4"/>
  <c r="AN50" i="4"/>
  <c r="AK50" i="4"/>
  <c r="AN49" i="4"/>
  <c r="AK49" i="4"/>
  <c r="AN48" i="4"/>
  <c r="AK48" i="4"/>
  <c r="AN47" i="4"/>
  <c r="AK47" i="4"/>
  <c r="AN46" i="4"/>
  <c r="AK46" i="4"/>
  <c r="AN45" i="4"/>
  <c r="AK45" i="4"/>
  <c r="AN43" i="4"/>
  <c r="AK43" i="4"/>
  <c r="AN42" i="4"/>
  <c r="AK42" i="4"/>
  <c r="AN41" i="4"/>
  <c r="AK41" i="4"/>
  <c r="AN40" i="4"/>
  <c r="AK40" i="4"/>
  <c r="AN39" i="4"/>
  <c r="AK39" i="4"/>
  <c r="AN32" i="4"/>
  <c r="AK32" i="4"/>
  <c r="AN30" i="4"/>
  <c r="AK30" i="4"/>
  <c r="AN29" i="4"/>
  <c r="AK29" i="4"/>
  <c r="AN28" i="4"/>
  <c r="AK28" i="4"/>
  <c r="AN27" i="4"/>
  <c r="AK27" i="4"/>
  <c r="AN26" i="4"/>
  <c r="AK26" i="4"/>
  <c r="AN25" i="4"/>
  <c r="AK25" i="4"/>
  <c r="AN24" i="4"/>
  <c r="AK24" i="4"/>
  <c r="AN23" i="4"/>
  <c r="AK23" i="4"/>
  <c r="AN22" i="4"/>
  <c r="AK22" i="4"/>
  <c r="AN21" i="4"/>
  <c r="AK21" i="4"/>
  <c r="AN20" i="4"/>
  <c r="AK20" i="4"/>
  <c r="AN19" i="4"/>
  <c r="AK19" i="4"/>
  <c r="AN18" i="4"/>
  <c r="AK18" i="4"/>
  <c r="AN17" i="4"/>
  <c r="AK17" i="4"/>
  <c r="AN16" i="4"/>
  <c r="AK16" i="4"/>
  <c r="AN15" i="4"/>
  <c r="AK15" i="4"/>
  <c r="AN14" i="4"/>
  <c r="AK14" i="4"/>
  <c r="AN13" i="4"/>
  <c r="AK13" i="4"/>
  <c r="AN12" i="4"/>
  <c r="AK12" i="4"/>
  <c r="AN11" i="4"/>
  <c r="AK11" i="4"/>
  <c r="AN10" i="4"/>
  <c r="AK10" i="4"/>
  <c r="AN9" i="4"/>
  <c r="AK9" i="4"/>
  <c r="AN8" i="4"/>
  <c r="AK8" i="4"/>
  <c r="AN7" i="4"/>
  <c r="AK7" i="4"/>
  <c r="AH100" i="4"/>
  <c r="AE100" i="4"/>
  <c r="AH99" i="4"/>
  <c r="AE99" i="4"/>
  <c r="AH98" i="4"/>
  <c r="AE98" i="4"/>
  <c r="AH97" i="4"/>
  <c r="AE97" i="4"/>
  <c r="AH96" i="4"/>
  <c r="AE96" i="4"/>
  <c r="AH95" i="4"/>
  <c r="AE95" i="4"/>
  <c r="AH94" i="4"/>
  <c r="AE94" i="4"/>
  <c r="AH93" i="4"/>
  <c r="AE93" i="4"/>
  <c r="AH92" i="4"/>
  <c r="AE92" i="4"/>
  <c r="AH91" i="4"/>
  <c r="AE91" i="4"/>
  <c r="AH90" i="4"/>
  <c r="AE90" i="4"/>
  <c r="AH89" i="4"/>
  <c r="AE89" i="4"/>
  <c r="AH88" i="4"/>
  <c r="AE88" i="4"/>
  <c r="AH87" i="4"/>
  <c r="AE87" i="4"/>
  <c r="AH86" i="4"/>
  <c r="AE86" i="4"/>
  <c r="AH85" i="4"/>
  <c r="AE85" i="4"/>
  <c r="AH84" i="4"/>
  <c r="AE84" i="4"/>
  <c r="AH83" i="4"/>
  <c r="AE83" i="4"/>
  <c r="AH82" i="4"/>
  <c r="AE82" i="4"/>
  <c r="AH81" i="4"/>
  <c r="AE81" i="4"/>
  <c r="AH79" i="4"/>
  <c r="AE79" i="4"/>
  <c r="AH78" i="4"/>
  <c r="AE78" i="4"/>
  <c r="AH77" i="4"/>
  <c r="AE77" i="4"/>
  <c r="AH76" i="4"/>
  <c r="AE76" i="4"/>
  <c r="AH75" i="4"/>
  <c r="AE75" i="4"/>
  <c r="AH74" i="4"/>
  <c r="AE74" i="4"/>
  <c r="AH73" i="4"/>
  <c r="AE73" i="4"/>
  <c r="AH72" i="4"/>
  <c r="AE72" i="4"/>
  <c r="AH71" i="4"/>
  <c r="AE71" i="4"/>
  <c r="AH70" i="4"/>
  <c r="AE70" i="4"/>
  <c r="AH68" i="4"/>
  <c r="AE68" i="4"/>
  <c r="AH67" i="4"/>
  <c r="AE67" i="4"/>
  <c r="AH66" i="4"/>
  <c r="AE66" i="4"/>
  <c r="AH65" i="4"/>
  <c r="AE65" i="4"/>
  <c r="AH64" i="4"/>
  <c r="AE64" i="4"/>
  <c r="AH63" i="4"/>
  <c r="AE63" i="4"/>
  <c r="AH62" i="4"/>
  <c r="AE62" i="4"/>
  <c r="AH61" i="4"/>
  <c r="AE61" i="4"/>
  <c r="AH60" i="4"/>
  <c r="AE60" i="4"/>
  <c r="AH59" i="4"/>
  <c r="AE59" i="4"/>
  <c r="AH58" i="4"/>
  <c r="AE58" i="4"/>
  <c r="AH57" i="4"/>
  <c r="AE57" i="4"/>
  <c r="AH56" i="4"/>
  <c r="AE56" i="4"/>
  <c r="AH55" i="4"/>
  <c r="AE55" i="4"/>
  <c r="AH54" i="4"/>
  <c r="AE54" i="4"/>
  <c r="AH53" i="4"/>
  <c r="AE53" i="4"/>
  <c r="AH52" i="4"/>
  <c r="AE52" i="4"/>
  <c r="AH51" i="4"/>
  <c r="AE51" i="4"/>
  <c r="AH50" i="4"/>
  <c r="AE50" i="4"/>
  <c r="AH49" i="4"/>
  <c r="AE49" i="4"/>
  <c r="AH48" i="4"/>
  <c r="AE48" i="4"/>
  <c r="AH47" i="4"/>
  <c r="AE47" i="4"/>
  <c r="AH46" i="4"/>
  <c r="AE46" i="4"/>
  <c r="AH45" i="4"/>
  <c r="AE45" i="4"/>
  <c r="AH43" i="4"/>
  <c r="AE43" i="4"/>
  <c r="AH42" i="4"/>
  <c r="AE42" i="4"/>
  <c r="AH41" i="4"/>
  <c r="AE41" i="4"/>
  <c r="AH40" i="4"/>
  <c r="AE40" i="4"/>
  <c r="AH39" i="4"/>
  <c r="AE39" i="4"/>
  <c r="AH32" i="4"/>
  <c r="AE32" i="4"/>
  <c r="AH30" i="4"/>
  <c r="AE30" i="4"/>
  <c r="AH29" i="4"/>
  <c r="AE29" i="4"/>
  <c r="AH28" i="4"/>
  <c r="AE28" i="4"/>
  <c r="AH27" i="4"/>
  <c r="AE27" i="4"/>
  <c r="AH26" i="4"/>
  <c r="AE26" i="4"/>
  <c r="AH25" i="4"/>
  <c r="AE25" i="4"/>
  <c r="AH24" i="4"/>
  <c r="AE24" i="4"/>
  <c r="AH23" i="4"/>
  <c r="AE23" i="4"/>
  <c r="AH22" i="4"/>
  <c r="AE22" i="4"/>
  <c r="AH21" i="4"/>
  <c r="AE21" i="4"/>
  <c r="AH20" i="4"/>
  <c r="AE20" i="4"/>
  <c r="AH19" i="4"/>
  <c r="AE19" i="4"/>
  <c r="AH18" i="4"/>
  <c r="AE18" i="4"/>
  <c r="AH17" i="4"/>
  <c r="AE17" i="4"/>
  <c r="AH16" i="4"/>
  <c r="AE16" i="4"/>
  <c r="AH15" i="4"/>
  <c r="AE15" i="4"/>
  <c r="AH14" i="4"/>
  <c r="AE14" i="4"/>
  <c r="AH13" i="4"/>
  <c r="AE13" i="4"/>
  <c r="AH12" i="4"/>
  <c r="AE12" i="4"/>
  <c r="AH11" i="4"/>
  <c r="AE11" i="4"/>
  <c r="AH10" i="4"/>
  <c r="AE10" i="4"/>
  <c r="AH9" i="4"/>
  <c r="AE9" i="4"/>
  <c r="AH8" i="4"/>
  <c r="AE8" i="4"/>
  <c r="AH7" i="4"/>
  <c r="AE7" i="4"/>
  <c r="AB100" i="4"/>
  <c r="AB99" i="4"/>
  <c r="AB98" i="4"/>
  <c r="AB97" i="4"/>
  <c r="AB96" i="4"/>
  <c r="AB95" i="4"/>
  <c r="AB94" i="4"/>
  <c r="AB93" i="4"/>
  <c r="AB92" i="4"/>
  <c r="AB91" i="4"/>
  <c r="AB90" i="4"/>
  <c r="AB89" i="4"/>
  <c r="AB88" i="4"/>
  <c r="AB87" i="4"/>
  <c r="AB86" i="4"/>
  <c r="AB85" i="4"/>
  <c r="AB84" i="4"/>
  <c r="AB83" i="4"/>
  <c r="AB82" i="4"/>
  <c r="AB81" i="4"/>
  <c r="AB79" i="4"/>
  <c r="AB78" i="4"/>
  <c r="AB77" i="4"/>
  <c r="AB76" i="4"/>
  <c r="AB75" i="4"/>
  <c r="AB74" i="4"/>
  <c r="AB73" i="4"/>
  <c r="AB72" i="4"/>
  <c r="AB71" i="4"/>
  <c r="AB70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3" i="4"/>
  <c r="AB42" i="4"/>
  <c r="AB41" i="4"/>
  <c r="AB40" i="4"/>
  <c r="AB39" i="4"/>
  <c r="AB32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Y100" i="4"/>
  <c r="Y99" i="4"/>
  <c r="Y98" i="4"/>
  <c r="Y97" i="4"/>
  <c r="Y96" i="4"/>
  <c r="Y95" i="4"/>
  <c r="Y90" i="4"/>
  <c r="Y89" i="4"/>
  <c r="Y88" i="4"/>
  <c r="Y87" i="4"/>
  <c r="Y86" i="4"/>
  <c r="Y85" i="4"/>
  <c r="Y79" i="4"/>
  <c r="Y78" i="4"/>
  <c r="Y77" i="4"/>
  <c r="Y76" i="4"/>
  <c r="Y75" i="4"/>
  <c r="Y74" i="4"/>
  <c r="Y68" i="4"/>
  <c r="Y67" i="4"/>
  <c r="Y66" i="4"/>
  <c r="Y65" i="4"/>
  <c r="Y64" i="4"/>
  <c r="Y63" i="4"/>
  <c r="Y58" i="4"/>
  <c r="Y57" i="4"/>
  <c r="Y56" i="4"/>
  <c r="Y55" i="4"/>
  <c r="Y54" i="4"/>
  <c r="Y53" i="4"/>
  <c r="Y48" i="4"/>
  <c r="Y47" i="4"/>
  <c r="Y32" i="4"/>
  <c r="Y30" i="4"/>
  <c r="Y29" i="4"/>
  <c r="Y28" i="4"/>
  <c r="Y27" i="4"/>
  <c r="Y22" i="4"/>
  <c r="Y21" i="4"/>
  <c r="Y20" i="4"/>
  <c r="Y19" i="4"/>
  <c r="Y18" i="4"/>
  <c r="Y17" i="4"/>
  <c r="Y12" i="4"/>
  <c r="Y11" i="4"/>
  <c r="Y10" i="4"/>
  <c r="Y9" i="4"/>
  <c r="Y8" i="4"/>
  <c r="Y7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79" i="4"/>
  <c r="V78" i="4"/>
  <c r="V77" i="4"/>
  <c r="V76" i="4"/>
  <c r="V75" i="4"/>
  <c r="V74" i="4"/>
  <c r="V73" i="4"/>
  <c r="V72" i="4"/>
  <c r="V71" i="4"/>
  <c r="V70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3" i="4"/>
  <c r="V42" i="4"/>
  <c r="V41" i="4"/>
  <c r="V40" i="4"/>
  <c r="V39" i="4"/>
  <c r="V32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79" i="4"/>
  <c r="S78" i="4"/>
  <c r="S77" i="4"/>
  <c r="S76" i="4"/>
  <c r="S75" i="4"/>
  <c r="S74" i="4"/>
  <c r="S73" i="4"/>
  <c r="S72" i="4"/>
  <c r="S71" i="4"/>
  <c r="S70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3" i="4"/>
  <c r="S42" i="4"/>
  <c r="S41" i="4"/>
  <c r="S40" i="4"/>
  <c r="S39" i="4"/>
  <c r="S32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79" i="4"/>
  <c r="P78" i="4"/>
  <c r="P77" i="4"/>
  <c r="P76" i="4"/>
  <c r="P75" i="4"/>
  <c r="P74" i="4"/>
  <c r="P73" i="4"/>
  <c r="P72" i="4"/>
  <c r="P71" i="4"/>
  <c r="P70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3" i="4"/>
  <c r="P42" i="4"/>
  <c r="P41" i="4"/>
  <c r="P40" i="4"/>
  <c r="P39" i="4"/>
  <c r="P32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79" i="4"/>
  <c r="M78" i="4"/>
  <c r="M77" i="4"/>
  <c r="M76" i="4"/>
  <c r="M75" i="4"/>
  <c r="M74" i="4"/>
  <c r="M73" i="4"/>
  <c r="M72" i="4"/>
  <c r="M71" i="4"/>
  <c r="M70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3" i="4"/>
  <c r="M42" i="4"/>
  <c r="M41" i="4"/>
  <c r="M40" i="4"/>
  <c r="M39" i="4"/>
  <c r="M32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79" i="4"/>
  <c r="J78" i="4"/>
  <c r="J77" i="4"/>
  <c r="J76" i="4"/>
  <c r="J75" i="4"/>
  <c r="J74" i="4"/>
  <c r="J73" i="4"/>
  <c r="J72" i="4"/>
  <c r="J71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3" i="4"/>
  <c r="J42" i="4"/>
  <c r="J41" i="4"/>
  <c r="J40" i="4"/>
  <c r="J39" i="4"/>
  <c r="J32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79" i="4"/>
  <c r="G78" i="4"/>
  <c r="G77" i="4"/>
  <c r="G76" i="4"/>
  <c r="G75" i="4"/>
  <c r="G74" i="4"/>
  <c r="G73" i="4"/>
  <c r="G72" i="4"/>
  <c r="G71" i="4"/>
  <c r="G70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3" i="4"/>
  <c r="G42" i="4"/>
  <c r="G41" i="4"/>
  <c r="G40" i="4"/>
  <c r="G39" i="4"/>
  <c r="G32" i="4"/>
  <c r="G30" i="4"/>
  <c r="G29" i="4"/>
  <c r="G28" i="4"/>
  <c r="G27" i="4"/>
  <c r="G25" i="4"/>
  <c r="G26" i="4"/>
  <c r="G24" i="4"/>
  <c r="G23" i="4"/>
  <c r="G22" i="4"/>
  <c r="G21" i="4"/>
  <c r="G20" i="4"/>
  <c r="G19" i="4"/>
  <c r="G18" i="4"/>
  <c r="G17" i="4"/>
  <c r="G16" i="4"/>
  <c r="G15" i="4"/>
  <c r="G14" i="4"/>
  <c r="G12" i="4"/>
  <c r="G11" i="4"/>
  <c r="G10" i="4"/>
  <c r="G9" i="4"/>
  <c r="G8" i="4"/>
  <c r="G7" i="4"/>
  <c r="O4" i="8" l="1"/>
  <c r="O5" i="8"/>
  <c r="O6" i="8"/>
  <c r="O7" i="8"/>
  <c r="O8" i="8"/>
  <c r="O9" i="8"/>
  <c r="O10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3" i="8"/>
  <c r="S71" i="8"/>
  <c r="S72" i="8"/>
  <c r="S73" i="8"/>
  <c r="S74" i="8"/>
  <c r="S75" i="8"/>
  <c r="S76" i="8"/>
  <c r="S77" i="8"/>
  <c r="S78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3" i="8"/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G163" i="8"/>
  <c r="I163" i="8" s="1"/>
  <c r="G3" i="8"/>
  <c r="I3" i="8" s="1"/>
  <c r="L141" i="2" l="1"/>
  <c r="I141" i="2"/>
  <c r="I136" i="2"/>
  <c r="I132" i="2"/>
  <c r="L140" i="2"/>
  <c r="I139" i="2"/>
  <c r="I128" i="2"/>
  <c r="L10" i="2"/>
  <c r="I7" i="2"/>
  <c r="I6" i="2"/>
  <c r="I5" i="2"/>
  <c r="I4" i="2"/>
  <c r="I3" i="2"/>
</calcChain>
</file>

<file path=xl/comments1.xml><?xml version="1.0" encoding="utf-8"?>
<comments xmlns="http://schemas.openxmlformats.org/spreadsheetml/2006/main">
  <authors>
    <author>作者</author>
  </authors>
  <commentList>
    <comment ref="L12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设备急停、机器人启动、停止、程序复位、故障复位、目标位X</t>
        </r>
      </text>
    </comment>
    <comment ref="L13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设备急停、机器人启动、停止、程序复位、故障复位、目标位X</t>
        </r>
      </text>
    </comment>
    <comment ref="L13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设备急停、机器人启动、停止、程序复位、故障复位、目标位X</t>
        </r>
      </text>
    </comment>
  </commentList>
</comments>
</file>

<file path=xl/sharedStrings.xml><?xml version="1.0" encoding="utf-8"?>
<sst xmlns="http://schemas.openxmlformats.org/spreadsheetml/2006/main" count="20850" uniqueCount="16121">
  <si>
    <t>序号</t>
  </si>
  <si>
    <t>名称</t>
  </si>
  <si>
    <t>型号</t>
  </si>
  <si>
    <t>数量</t>
  </si>
  <si>
    <t>品牌</t>
  </si>
  <si>
    <r>
      <t>D</t>
    </r>
    <r>
      <rPr>
        <sz val="12"/>
        <rFont val="宋体"/>
        <family val="3"/>
        <charset val="134"/>
      </rPr>
      <t>I</t>
    </r>
  </si>
  <si>
    <t>P</t>
  </si>
  <si>
    <t>DO</t>
  </si>
  <si>
    <t>作用</t>
  </si>
  <si>
    <t>伺服电机</t>
    <phoneticPr fontId="6" type="noConversion"/>
  </si>
  <si>
    <r>
      <t>感应器数量/</t>
    </r>
    <r>
      <rPr>
        <sz val="12"/>
        <rFont val="宋体"/>
        <family val="3"/>
        <charset val="134"/>
      </rPr>
      <t>Pcs</t>
    </r>
    <phoneticPr fontId="6" type="noConversion"/>
  </si>
  <si>
    <t>电磁阀数量/Pcs</t>
    <phoneticPr fontId="6" type="noConversion"/>
  </si>
  <si>
    <t>调速电机</t>
    <phoneticPr fontId="6" type="noConversion"/>
  </si>
  <si>
    <r>
      <t>O</t>
    </r>
    <r>
      <rPr>
        <sz val="12"/>
        <rFont val="宋体"/>
        <family val="3"/>
        <charset val="134"/>
      </rPr>
      <t>MRON</t>
    </r>
    <phoneticPr fontId="6" type="noConversion"/>
  </si>
  <si>
    <t>OMRON</t>
    <phoneticPr fontId="6" type="noConversion"/>
  </si>
  <si>
    <t>手/自动选择</t>
    <phoneticPr fontId="6" type="noConversion"/>
  </si>
  <si>
    <t>启动按钮</t>
    <phoneticPr fontId="6" type="noConversion"/>
  </si>
  <si>
    <t>停止按钮</t>
    <phoneticPr fontId="6" type="noConversion"/>
  </si>
  <si>
    <t>复位按钮</t>
    <phoneticPr fontId="6" type="noConversion"/>
  </si>
  <si>
    <t>急停按钮</t>
    <phoneticPr fontId="6" type="noConversion"/>
  </si>
  <si>
    <t>门磁</t>
    <phoneticPr fontId="6" type="noConversion"/>
  </si>
  <si>
    <t>三色灯/蜂鸣器</t>
    <phoneticPr fontId="6" type="noConversion"/>
  </si>
  <si>
    <t>对接信号</t>
    <phoneticPr fontId="6" type="noConversion"/>
  </si>
  <si>
    <t>实际需求点</t>
    <phoneticPr fontId="6" type="noConversion"/>
  </si>
  <si>
    <r>
      <t>D</t>
    </r>
    <r>
      <rPr>
        <sz val="12"/>
        <color indexed="10"/>
        <rFont val="宋体"/>
        <family val="3"/>
        <charset val="134"/>
      </rPr>
      <t>I</t>
    </r>
    <phoneticPr fontId="6" type="noConversion"/>
  </si>
  <si>
    <r>
      <t>D</t>
    </r>
    <r>
      <rPr>
        <sz val="12"/>
        <color indexed="10"/>
        <rFont val="宋体"/>
        <family val="3"/>
        <charset val="134"/>
      </rPr>
      <t>O</t>
    </r>
    <phoneticPr fontId="6" type="noConversion"/>
  </si>
  <si>
    <r>
      <t>A</t>
    </r>
    <r>
      <rPr>
        <sz val="12"/>
        <rFont val="宋体"/>
        <family val="3"/>
        <charset val="134"/>
      </rPr>
      <t>D</t>
    </r>
    <phoneticPr fontId="6" type="noConversion"/>
  </si>
  <si>
    <t>DA</t>
    <phoneticPr fontId="6" type="noConversion"/>
  </si>
  <si>
    <t>轴控</t>
    <phoneticPr fontId="6" type="noConversion"/>
  </si>
  <si>
    <r>
      <t>A</t>
    </r>
    <r>
      <rPr>
        <sz val="12"/>
        <color indexed="10"/>
        <rFont val="宋体"/>
        <family val="3"/>
        <charset val="134"/>
      </rPr>
      <t>D</t>
    </r>
    <phoneticPr fontId="6" type="noConversion"/>
  </si>
  <si>
    <r>
      <t>D</t>
    </r>
    <r>
      <rPr>
        <sz val="12"/>
        <color indexed="10"/>
        <rFont val="宋体"/>
        <family val="3"/>
        <charset val="134"/>
      </rPr>
      <t>A</t>
    </r>
    <phoneticPr fontId="6" type="noConversion"/>
  </si>
  <si>
    <t>继电器</t>
    <phoneticPr fontId="6" type="noConversion"/>
  </si>
  <si>
    <r>
      <t xml:space="preserve">01 </t>
    </r>
    <r>
      <rPr>
        <sz val="12"/>
        <rFont val="宋体"/>
        <family val="3"/>
        <charset val="134"/>
      </rPr>
      <t>机架机罩</t>
    </r>
    <phoneticPr fontId="6" type="noConversion"/>
  </si>
  <si>
    <t>可取料信号</t>
    <phoneticPr fontId="6" type="noConversion"/>
  </si>
  <si>
    <t>可放料信号</t>
    <phoneticPr fontId="6" type="noConversion"/>
  </si>
  <si>
    <t>？</t>
    <phoneticPr fontId="6" type="noConversion"/>
  </si>
  <si>
    <t>07 NG缓存机构</t>
    <phoneticPr fontId="6" type="noConversion"/>
  </si>
  <si>
    <r>
      <t>N</t>
    </r>
    <r>
      <rPr>
        <sz val="12"/>
        <rFont val="宋体"/>
        <family val="3"/>
        <charset val="134"/>
      </rPr>
      <t>G满料，提醒人工取</t>
    </r>
    <r>
      <rPr>
        <sz val="12"/>
        <rFont val="宋体"/>
        <family val="3"/>
        <charset val="134"/>
      </rPr>
      <t>料</t>
    </r>
    <phoneticPr fontId="6" type="noConversion"/>
  </si>
  <si>
    <t>夹紧气缸</t>
    <phoneticPr fontId="6" type="noConversion"/>
  </si>
  <si>
    <t>亚德客</t>
  </si>
  <si>
    <t>夹紧电芯</t>
    <phoneticPr fontId="6" type="noConversion"/>
  </si>
  <si>
    <t>下压气缸</t>
    <phoneticPr fontId="6" type="noConversion"/>
  </si>
  <si>
    <t>反射光电</t>
    <phoneticPr fontId="6" type="noConversion"/>
  </si>
  <si>
    <t>有料感应</t>
    <phoneticPr fontId="6" type="noConversion"/>
  </si>
  <si>
    <t>汇川</t>
  </si>
  <si>
    <t>两极限位，原点位</t>
    <phoneticPr fontId="6" type="noConversion"/>
  </si>
  <si>
    <t>上料电芯水平转移</t>
    <phoneticPr fontId="6" type="noConversion"/>
  </si>
  <si>
    <t>左右定位气缸</t>
    <phoneticPr fontId="6" type="noConversion"/>
  </si>
  <si>
    <t>电芯宽度定位</t>
    <phoneticPr fontId="6" type="noConversion"/>
  </si>
  <si>
    <t>前后定位气缸</t>
    <phoneticPr fontId="6" type="noConversion"/>
  </si>
  <si>
    <t>电芯高度定位</t>
    <phoneticPr fontId="6" type="noConversion"/>
  </si>
  <si>
    <t>对射光电</t>
    <phoneticPr fontId="6" type="noConversion"/>
  </si>
  <si>
    <t>两边下压气缸</t>
    <phoneticPr fontId="6" type="noConversion"/>
  </si>
  <si>
    <t>中间下压气缸</t>
    <phoneticPr fontId="6" type="noConversion"/>
  </si>
  <si>
    <t>两边下压电芯</t>
    <phoneticPr fontId="6" type="noConversion"/>
  </si>
  <si>
    <t>中间下压电芯</t>
    <phoneticPr fontId="6" type="noConversion"/>
  </si>
  <si>
    <t>HI-POT测试仪</t>
    <phoneticPr fontId="6" type="noConversion"/>
  </si>
  <si>
    <t>电芯电阻绝缘测试</t>
    <phoneticPr fontId="6" type="noConversion"/>
  </si>
  <si>
    <t>02 上料机构</t>
    <phoneticPr fontId="6" type="noConversion"/>
  </si>
  <si>
    <t>03 二次定位机构</t>
    <phoneticPr fontId="6" type="noConversion"/>
  </si>
  <si>
    <t>06 下料机构</t>
    <phoneticPr fontId="6" type="noConversion"/>
  </si>
  <si>
    <t>一级机构</t>
    <phoneticPr fontId="6" type="noConversion"/>
  </si>
  <si>
    <t>二级机构</t>
    <phoneticPr fontId="6" type="noConversion"/>
  </si>
  <si>
    <t>N2/E4热压机电控需求表（任务单号：SCRW180807）</t>
    <phoneticPr fontId="6" type="noConversion"/>
  </si>
  <si>
    <t>安全光栅</t>
    <phoneticPr fontId="6" type="noConversion"/>
  </si>
  <si>
    <r>
      <t>02-02</t>
    </r>
    <r>
      <rPr>
        <sz val="12"/>
        <rFont val="宋体"/>
        <family val="3"/>
        <charset val="134"/>
      </rPr>
      <t xml:space="preserve">                           上料转移机构</t>
    </r>
    <r>
      <rPr>
        <sz val="12"/>
        <rFont val="宋体"/>
        <family val="3"/>
        <charset val="134"/>
      </rPr>
      <t xml:space="preserve">               </t>
    </r>
    <r>
      <rPr>
        <sz val="12"/>
        <rFont val="宋体"/>
        <family val="3"/>
        <charset val="134"/>
      </rPr>
      <t>（上料机器人）</t>
    </r>
    <phoneticPr fontId="6" type="noConversion"/>
  </si>
  <si>
    <t>PB12-40SU</t>
    <phoneticPr fontId="6" type="noConversion"/>
  </si>
  <si>
    <t>夹紧电芯,两个气缸同时动作</t>
    <phoneticPr fontId="6" type="noConversion"/>
  </si>
  <si>
    <t>MGPM12-40Z</t>
    <phoneticPr fontId="6" type="noConversion"/>
  </si>
  <si>
    <t>下压电芯,两个气缸同时动作</t>
    <phoneticPr fontId="6" type="noConversion"/>
  </si>
  <si>
    <t xml:space="preserve">E3ZG-D61-S </t>
    <phoneticPr fontId="6" type="noConversion"/>
  </si>
  <si>
    <r>
      <t>S</t>
    </r>
    <r>
      <rPr>
        <sz val="12"/>
        <rFont val="宋体"/>
        <family val="3"/>
        <charset val="134"/>
      </rPr>
      <t>MC</t>
    </r>
    <phoneticPr fontId="14" type="noConversion"/>
  </si>
  <si>
    <r>
      <t>06-01</t>
    </r>
    <r>
      <rPr>
        <sz val="12"/>
        <rFont val="宋体"/>
        <family val="3"/>
        <charset val="134"/>
      </rPr>
      <t xml:space="preserve">                         下料转移机构</t>
    </r>
    <r>
      <rPr>
        <sz val="12"/>
        <rFont val="宋体"/>
        <family val="3"/>
        <charset val="134"/>
      </rPr>
      <t xml:space="preserve">               </t>
    </r>
    <r>
      <rPr>
        <sz val="12"/>
        <rFont val="宋体"/>
        <family val="3"/>
        <charset val="134"/>
      </rPr>
      <t>（下料机器人）</t>
    </r>
    <phoneticPr fontId="6" type="noConversion"/>
  </si>
  <si>
    <r>
      <t>02-0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扫码机构</t>
    </r>
    <r>
      <rPr>
        <sz val="12"/>
        <rFont val="宋体"/>
        <family val="3"/>
        <charset val="134"/>
      </rPr>
      <t xml:space="preserve">               </t>
    </r>
    <phoneticPr fontId="6" type="noConversion"/>
  </si>
  <si>
    <t>扫码枪</t>
    <phoneticPr fontId="6" type="noConversion"/>
  </si>
  <si>
    <t>槽型光电开关</t>
    <phoneticPr fontId="14" type="noConversion"/>
  </si>
  <si>
    <t>KEYENCE</t>
    <phoneticPr fontId="6" type="noConversion"/>
  </si>
  <si>
    <t>SR-710</t>
    <phoneticPr fontId="6" type="noConversion"/>
  </si>
  <si>
    <t>来料扫码</t>
    <phoneticPr fontId="6" type="noConversion"/>
  </si>
  <si>
    <r>
      <t>02-03</t>
    </r>
    <r>
      <rPr>
        <sz val="12"/>
        <rFont val="宋体"/>
        <family val="3"/>
        <charset val="134"/>
      </rPr>
      <t xml:space="preserve">                        接料机构</t>
    </r>
    <phoneticPr fontId="6" type="noConversion"/>
  </si>
  <si>
    <t xml:space="preserve">MS1H4-75B30CB-A331Z </t>
    <phoneticPr fontId="6" type="noConversion"/>
  </si>
  <si>
    <t>EE-SX672-WR-1M</t>
    <phoneticPr fontId="14" type="noConversion"/>
  </si>
  <si>
    <t>E3ZG-D61-S</t>
    <phoneticPr fontId="6" type="noConversion"/>
  </si>
  <si>
    <t>控制治具拉带运动</t>
    <phoneticPr fontId="6" type="noConversion"/>
  </si>
  <si>
    <t>GPG</t>
    <phoneticPr fontId="6" type="noConversion"/>
  </si>
  <si>
    <t>40W5IK40RGN-C</t>
    <phoneticPr fontId="6" type="noConversion"/>
  </si>
  <si>
    <t>接近传感器</t>
    <phoneticPr fontId="6" type="noConversion"/>
  </si>
  <si>
    <t>E2E-X4MD1-Z-2M</t>
    <phoneticPr fontId="6" type="noConversion"/>
  </si>
  <si>
    <t>原点感应器</t>
    <phoneticPr fontId="6" type="noConversion"/>
  </si>
  <si>
    <t>07-01 NG缓存机构1 （扫码NG）</t>
    <phoneticPr fontId="6" type="noConversion"/>
  </si>
  <si>
    <t>上料机器人</t>
    <phoneticPr fontId="6" type="noConversion"/>
  </si>
  <si>
    <t>YK1200X-400</t>
    <phoneticPr fontId="6" type="noConversion"/>
  </si>
  <si>
    <t>雅马哈</t>
    <phoneticPr fontId="6" type="noConversion"/>
  </si>
  <si>
    <t>上料转移机器人</t>
    <phoneticPr fontId="6" type="noConversion"/>
  </si>
  <si>
    <t>下料机器人</t>
    <phoneticPr fontId="6" type="noConversion"/>
  </si>
  <si>
    <t>下料转移机器人</t>
    <phoneticPr fontId="6" type="noConversion"/>
  </si>
  <si>
    <t>07-02 NG缓存机构2 （HI-POT NG）</t>
    <phoneticPr fontId="6" type="noConversion"/>
  </si>
  <si>
    <t>07-02 NG缓存机构2 （工艺 NG）</t>
    <phoneticPr fontId="6" type="noConversion"/>
  </si>
  <si>
    <t>03-01                           上料二次定位机构1</t>
    <phoneticPr fontId="6" type="noConversion"/>
  </si>
  <si>
    <t>MHF2-12D1</t>
    <phoneticPr fontId="6" type="noConversion"/>
  </si>
  <si>
    <t>MGPM12-10Z</t>
    <phoneticPr fontId="6" type="noConversion"/>
  </si>
  <si>
    <t>极耳吹气（预留）</t>
    <phoneticPr fontId="6" type="noConversion"/>
  </si>
  <si>
    <t>反射光电</t>
    <phoneticPr fontId="6" type="noConversion"/>
  </si>
  <si>
    <t>MGC63-200SCB</t>
    <phoneticPr fontId="14" type="noConversion"/>
  </si>
  <si>
    <t>转换气缸</t>
    <phoneticPr fontId="14" type="noConversion"/>
  </si>
  <si>
    <t>水平垂直状态转换</t>
    <phoneticPr fontId="6" type="noConversion"/>
  </si>
  <si>
    <t>对射光电（预留）</t>
    <phoneticPr fontId="6" type="noConversion"/>
  </si>
  <si>
    <t>检测是否水平到位（预留）</t>
    <phoneticPr fontId="6" type="noConversion"/>
  </si>
  <si>
    <t>03-01                           上料二次定位机构2</t>
    <phoneticPr fontId="6" type="noConversion"/>
  </si>
  <si>
    <t>03-02                           下料二次定位机构1</t>
    <phoneticPr fontId="6" type="noConversion"/>
  </si>
  <si>
    <t>升降气缸</t>
    <phoneticPr fontId="14" type="noConversion"/>
  </si>
  <si>
    <t>MARU50-500S</t>
    <phoneticPr fontId="14" type="noConversion"/>
  </si>
  <si>
    <t>定位平台升降</t>
    <phoneticPr fontId="6" type="noConversion"/>
  </si>
  <si>
    <t>03-02                           下料二次定位机构2</t>
    <phoneticPr fontId="6" type="noConversion"/>
  </si>
  <si>
    <t>MS1H3-18C15CD-A331Z-S</t>
    <phoneticPr fontId="6" type="noConversion"/>
  </si>
  <si>
    <t>MS1H4-75B30CB-A331Z</t>
    <phoneticPr fontId="6" type="noConversion"/>
  </si>
  <si>
    <t>夹手X轴转移</t>
    <phoneticPr fontId="6" type="noConversion"/>
  </si>
  <si>
    <t>夹手Y轴转移</t>
    <phoneticPr fontId="6" type="noConversion"/>
  </si>
  <si>
    <t>MARU63-50S</t>
    <phoneticPr fontId="6" type="noConversion"/>
  </si>
  <si>
    <t>剪刀手变距</t>
    <phoneticPr fontId="14" type="noConversion"/>
  </si>
  <si>
    <t>整体升降气缸</t>
    <phoneticPr fontId="14" type="noConversion"/>
  </si>
  <si>
    <t>MARU50-100S</t>
  </si>
  <si>
    <t xml:space="preserve"> 夹手升降气缸</t>
    <phoneticPr fontId="14" type="noConversion"/>
  </si>
  <si>
    <t>夹手整体升降</t>
    <phoneticPr fontId="14" type="noConversion"/>
  </si>
  <si>
    <t>MHF2-20D2</t>
    <phoneticPr fontId="14" type="noConversion"/>
  </si>
  <si>
    <t>MHF2-16D1</t>
    <phoneticPr fontId="14" type="noConversion"/>
  </si>
  <si>
    <t>MPG12-25S</t>
    <phoneticPr fontId="6" type="noConversion"/>
  </si>
  <si>
    <t>托取气缸</t>
    <phoneticPr fontId="6" type="noConversion"/>
  </si>
  <si>
    <t>旋转托取电芯</t>
    <phoneticPr fontId="6" type="noConversion"/>
  </si>
  <si>
    <t>真空吸盘</t>
    <phoneticPr fontId="6" type="noConversion"/>
  </si>
  <si>
    <r>
      <t>M</t>
    </r>
    <r>
      <rPr>
        <sz val="12"/>
        <rFont val="宋体"/>
        <family val="3"/>
        <charset val="134"/>
      </rPr>
      <t>ISUMI</t>
    </r>
    <phoneticPr fontId="14" type="noConversion"/>
  </si>
  <si>
    <t>出料真空吸取电芯</t>
    <phoneticPr fontId="6" type="noConversion"/>
  </si>
  <si>
    <t>旋转毛刷除尘</t>
    <phoneticPr fontId="6" type="noConversion"/>
  </si>
  <si>
    <t>2IK10GN-CF</t>
    <phoneticPr fontId="6" type="noConversion"/>
  </si>
  <si>
    <t>04-01                           进料转移机构1</t>
    <phoneticPr fontId="6" type="noConversion"/>
  </si>
  <si>
    <t>04-02                           出料转移机构1</t>
    <phoneticPr fontId="6" type="noConversion"/>
  </si>
  <si>
    <t>04-02除尘机构1</t>
    <phoneticPr fontId="6" type="noConversion"/>
  </si>
  <si>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4夹手平移1</t>
    </r>
    <phoneticPr fontId="6" type="noConversion"/>
  </si>
  <si>
    <r>
      <t>04-04</t>
    </r>
    <r>
      <rPr>
        <sz val="12"/>
        <rFont val="宋体"/>
        <family val="3"/>
        <charset val="134"/>
      </rPr>
      <t xml:space="preserve">                        </t>
    </r>
    <r>
      <rPr>
        <sz val="12"/>
        <rFont val="宋体"/>
        <family val="3"/>
        <charset val="134"/>
      </rPr>
      <t>210皮带</t>
    </r>
    <r>
      <rPr>
        <sz val="12"/>
        <rFont val="宋体"/>
        <family val="3"/>
        <charset val="134"/>
      </rPr>
      <t>模组</t>
    </r>
    <r>
      <rPr>
        <sz val="12"/>
        <rFont val="宋体"/>
        <family val="3"/>
        <charset val="134"/>
      </rPr>
      <t>1</t>
    </r>
    <phoneticPr fontId="6" type="noConversion"/>
  </si>
  <si>
    <r>
      <t>04进出料转移机构</t>
    </r>
    <r>
      <rPr>
        <sz val="12"/>
        <rFont val="宋体"/>
        <family val="3"/>
        <charset val="134"/>
      </rPr>
      <t>1</t>
    </r>
    <phoneticPr fontId="6" type="noConversion"/>
  </si>
  <si>
    <r>
      <t>04进出料转移机构</t>
    </r>
    <r>
      <rPr>
        <sz val="12"/>
        <rFont val="宋体"/>
        <family val="3"/>
        <charset val="134"/>
      </rPr>
      <t>2</t>
    </r>
    <phoneticPr fontId="6" type="noConversion"/>
  </si>
  <si>
    <t>04-01                           进料转移机构2</t>
    <phoneticPr fontId="6" type="noConversion"/>
  </si>
  <si>
    <t>04-02                           出料转移机构2</t>
    <phoneticPr fontId="6" type="noConversion"/>
  </si>
  <si>
    <t>04-02除尘机构2</t>
    <phoneticPr fontId="6" type="noConversion"/>
  </si>
  <si>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4夹手平移2</t>
    </r>
    <phoneticPr fontId="6" type="noConversion"/>
  </si>
  <si>
    <r>
      <t>04-04</t>
    </r>
    <r>
      <rPr>
        <sz val="12"/>
        <rFont val="宋体"/>
        <family val="3"/>
        <charset val="134"/>
      </rPr>
      <t xml:space="preserve">                        </t>
    </r>
    <r>
      <rPr>
        <sz val="12"/>
        <rFont val="宋体"/>
        <family val="3"/>
        <charset val="134"/>
      </rPr>
      <t>210皮带</t>
    </r>
    <r>
      <rPr>
        <sz val="12"/>
        <rFont val="宋体"/>
        <family val="3"/>
        <charset val="134"/>
      </rPr>
      <t>模组</t>
    </r>
    <r>
      <rPr>
        <sz val="12"/>
        <rFont val="宋体"/>
        <family val="3"/>
        <charset val="134"/>
      </rPr>
      <t>2</t>
    </r>
    <phoneticPr fontId="6" type="noConversion"/>
  </si>
  <si>
    <r>
      <t>S</t>
    </r>
    <r>
      <rPr>
        <sz val="12"/>
        <rFont val="宋体"/>
        <family val="3"/>
        <charset val="134"/>
      </rPr>
      <t>T5520</t>
    </r>
    <phoneticPr fontId="14" type="noConversion"/>
  </si>
  <si>
    <r>
      <t>H</t>
    </r>
    <r>
      <rPr>
        <sz val="12"/>
        <rFont val="宋体"/>
        <family val="3"/>
        <charset val="134"/>
      </rPr>
      <t>IOKI</t>
    </r>
    <phoneticPr fontId="14" type="noConversion"/>
  </si>
  <si>
    <t>1FL6096-1AC61-2AB1</t>
    <phoneticPr fontId="6" type="noConversion"/>
  </si>
  <si>
    <t>SIEMENS</t>
  </si>
  <si>
    <r>
      <t>7</t>
    </r>
    <r>
      <rPr>
        <sz val="12"/>
        <rFont val="宋体"/>
        <family val="3"/>
        <charset val="134"/>
      </rPr>
      <t>KW,正压电机</t>
    </r>
    <phoneticPr fontId="6" type="noConversion"/>
  </si>
  <si>
    <t>ISMH3-18C15CD-U231Y</t>
    <phoneticPr fontId="6" type="noConversion"/>
  </si>
  <si>
    <t>1.8KW,下压板平移电机</t>
    <phoneticPr fontId="6" type="noConversion"/>
  </si>
  <si>
    <r>
      <t>两极限位（4层x2）</t>
    </r>
    <r>
      <rPr>
        <sz val="12"/>
        <rFont val="宋体"/>
        <family val="3"/>
        <charset val="134"/>
      </rPr>
      <t>，原点位</t>
    </r>
    <r>
      <rPr>
        <sz val="12"/>
        <rFont val="宋体"/>
        <family val="3"/>
        <charset val="134"/>
      </rPr>
      <t>x1</t>
    </r>
    <phoneticPr fontId="6" type="noConversion"/>
  </si>
  <si>
    <t>CDU32-50D</t>
    <phoneticPr fontId="14" type="noConversion"/>
  </si>
  <si>
    <r>
      <t>S</t>
    </r>
    <r>
      <rPr>
        <sz val="12"/>
        <rFont val="宋体"/>
        <family val="3"/>
        <charset val="134"/>
      </rPr>
      <t>MC</t>
    </r>
    <phoneticPr fontId="14" type="noConversion"/>
  </si>
  <si>
    <t>预压平移气缸上</t>
    <phoneticPr fontId="14" type="noConversion"/>
  </si>
  <si>
    <t>预压平移气缸下</t>
    <phoneticPr fontId="14" type="noConversion"/>
  </si>
  <si>
    <t>预压抬升机构平移气缸上</t>
    <phoneticPr fontId="6" type="noConversion"/>
  </si>
  <si>
    <t>预压抬升机构平移气缸下</t>
    <phoneticPr fontId="6" type="noConversion"/>
  </si>
  <si>
    <t>TR20-40S</t>
  </si>
  <si>
    <t>垫高平移气缸</t>
    <phoneticPr fontId="14" type="noConversion"/>
  </si>
  <si>
    <t>MI25-250SU</t>
  </si>
  <si>
    <t>丝杆垫高机构平移气缸</t>
    <phoneticPr fontId="6" type="noConversion"/>
  </si>
  <si>
    <t>测试气缸</t>
    <phoneticPr fontId="6" type="noConversion"/>
  </si>
  <si>
    <t>MGPM16-20Z</t>
    <phoneticPr fontId="14" type="noConversion"/>
  </si>
  <si>
    <r>
      <t>H</t>
    </r>
    <r>
      <rPr>
        <sz val="12"/>
        <rFont val="宋体"/>
        <family val="3"/>
        <charset val="134"/>
      </rPr>
      <t>I-POT测试下压气缸</t>
    </r>
    <phoneticPr fontId="6" type="noConversion"/>
  </si>
  <si>
    <t>ACQ100-50SB</t>
    <phoneticPr fontId="14" type="noConversion"/>
  </si>
  <si>
    <t>上模座1顶升气缸</t>
    <phoneticPr fontId="6" type="noConversion"/>
  </si>
  <si>
    <t>顶升气缸1</t>
    <phoneticPr fontId="6" type="noConversion"/>
  </si>
  <si>
    <t>顶升气缸2</t>
    <phoneticPr fontId="6" type="noConversion"/>
  </si>
  <si>
    <t>ACQ125-50S</t>
    <phoneticPr fontId="14" type="noConversion"/>
  </si>
  <si>
    <t>上模座2顶升气缸，,两个气缸同时动作</t>
    <phoneticPr fontId="6" type="noConversion"/>
  </si>
  <si>
    <t>顶升气缸3</t>
    <phoneticPr fontId="6" type="noConversion"/>
  </si>
  <si>
    <t>ACQ140-50S</t>
    <phoneticPr fontId="14" type="noConversion"/>
  </si>
  <si>
    <t>上模座3顶升气缸，,两个气缸同时动作</t>
    <phoneticPr fontId="6" type="noConversion"/>
  </si>
  <si>
    <t>顶升气缸4</t>
    <phoneticPr fontId="6" type="noConversion"/>
  </si>
  <si>
    <t>ACQ160-50SB</t>
  </si>
  <si>
    <t>上模座4顶升气缸，,两个气缸同时动作</t>
    <phoneticPr fontId="6" type="noConversion"/>
  </si>
  <si>
    <t>吹气1</t>
    <phoneticPr fontId="6" type="noConversion"/>
  </si>
  <si>
    <t>下压板1电芯防粘吹气</t>
    <phoneticPr fontId="6" type="noConversion"/>
  </si>
  <si>
    <t>上压板电芯防粘吹气</t>
    <phoneticPr fontId="6" type="noConversion"/>
  </si>
  <si>
    <t>吹气2</t>
    <phoneticPr fontId="6" type="noConversion"/>
  </si>
  <si>
    <t>吹气3</t>
    <phoneticPr fontId="6" type="noConversion"/>
  </si>
  <si>
    <t>下压板2电芯防粘吹气</t>
    <phoneticPr fontId="6" type="noConversion"/>
  </si>
  <si>
    <t>MS1H1-75B30CB-A331Z</t>
    <phoneticPr fontId="6" type="noConversion"/>
  </si>
  <si>
    <r>
      <t>0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-0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 xml:space="preserve">                         左侧压机构</t>
    </r>
    <phoneticPr fontId="14" type="noConversion"/>
  </si>
  <si>
    <r>
      <t>05</t>
    </r>
    <r>
      <rPr>
        <sz val="12"/>
        <rFont val="宋体"/>
        <family val="3"/>
        <charset val="134"/>
      </rPr>
      <t>-0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 xml:space="preserve">                         右侧压机构</t>
    </r>
    <phoneticPr fontId="14" type="noConversion"/>
  </si>
  <si>
    <t>05 热压模组1               （四层）</t>
    <phoneticPr fontId="6" type="noConversion"/>
  </si>
  <si>
    <r>
      <t>0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-0</t>
    </r>
    <r>
      <rPr>
        <sz val="12"/>
        <rFont val="宋体"/>
        <family val="3"/>
        <charset val="134"/>
      </rPr>
      <t>1正压</t>
    </r>
    <r>
      <rPr>
        <sz val="12"/>
        <rFont val="宋体"/>
        <family val="3"/>
        <charset val="134"/>
      </rPr>
      <t>机构</t>
    </r>
    <phoneticPr fontId="14" type="noConversion"/>
  </si>
  <si>
    <r>
      <t>05</t>
    </r>
    <r>
      <rPr>
        <sz val="12"/>
        <rFont val="宋体"/>
        <family val="3"/>
        <charset val="134"/>
      </rPr>
      <t>-0</t>
    </r>
    <r>
      <rPr>
        <sz val="12"/>
        <rFont val="宋体"/>
        <family val="3"/>
        <charset val="134"/>
      </rPr>
      <t>1下压板平移</t>
    </r>
    <r>
      <rPr>
        <sz val="12"/>
        <rFont val="宋体"/>
        <family val="3"/>
        <charset val="134"/>
      </rPr>
      <t>机构</t>
    </r>
    <phoneticPr fontId="14" type="noConversion"/>
  </si>
  <si>
    <r>
      <t>05</t>
    </r>
    <r>
      <rPr>
        <sz val="12"/>
        <rFont val="宋体"/>
        <family val="3"/>
        <charset val="134"/>
      </rPr>
      <t>-0</t>
    </r>
    <r>
      <rPr>
        <sz val="12"/>
        <rFont val="宋体"/>
        <family val="3"/>
        <charset val="134"/>
      </rPr>
      <t>1预压抬升</t>
    </r>
    <r>
      <rPr>
        <sz val="12"/>
        <rFont val="宋体"/>
        <family val="3"/>
        <charset val="134"/>
      </rPr>
      <t>机构</t>
    </r>
    <phoneticPr fontId="14" type="noConversion"/>
  </si>
  <si>
    <t>05-01垫高机构</t>
    <phoneticPr fontId="14" type="noConversion"/>
  </si>
  <si>
    <t>05-01测试机构</t>
    <phoneticPr fontId="14" type="noConversion"/>
  </si>
  <si>
    <t>05-01抬升机构</t>
    <phoneticPr fontId="14" type="noConversion"/>
  </si>
  <si>
    <t>05-01吹气机构</t>
    <phoneticPr fontId="14" type="noConversion"/>
  </si>
  <si>
    <t>05 热压模组2              （四层）</t>
    <phoneticPr fontId="6" type="noConversion"/>
  </si>
  <si>
    <t>0.75KW,下压板平移电机,4层</t>
    <phoneticPr fontId="6" type="noConversion"/>
  </si>
  <si>
    <r>
      <t>两极限位</t>
    </r>
    <r>
      <rPr>
        <sz val="12"/>
        <rFont val="宋体"/>
        <family val="3"/>
        <charset val="134"/>
      </rPr>
      <t>，原点位,4层</t>
    </r>
    <phoneticPr fontId="6" type="noConversion"/>
  </si>
  <si>
    <t>槽型光电开关</t>
    <phoneticPr fontId="14" type="noConversion"/>
  </si>
  <si>
    <t>光电开关 柔性报警</t>
    <phoneticPr fontId="14" type="noConversion"/>
  </si>
  <si>
    <t>槽型光电开关 位置检测</t>
    <phoneticPr fontId="14" type="noConversion"/>
  </si>
  <si>
    <r>
      <t>EE-SX672-WR-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M</t>
    </r>
    <phoneticPr fontId="14" type="noConversion"/>
  </si>
  <si>
    <t>左右夹紧电芯,两个气缸同时动作</t>
    <phoneticPr fontId="6" type="noConversion"/>
  </si>
  <si>
    <t>左右下压电芯,两个气缸同时动作</t>
    <phoneticPr fontId="6" type="noConversion"/>
  </si>
  <si>
    <r>
      <t>6</t>
    </r>
    <r>
      <rPr>
        <sz val="12"/>
        <rFont val="宋体"/>
        <family val="3"/>
        <charset val="134"/>
      </rPr>
      <t>4*7</t>
    </r>
    <phoneticPr fontId="14" type="noConversion"/>
  </si>
  <si>
    <t>移动屏使用中</t>
    <phoneticPr fontId="18" type="noConversion"/>
  </si>
  <si>
    <t>下料定位A1前后左右松开</t>
  </si>
  <si>
    <t>下料定位A1前后左右夹紧</t>
  </si>
  <si>
    <t>下料定位A2前后左右松开</t>
  </si>
  <si>
    <t>下料定位A2前后左右夹紧</t>
  </si>
  <si>
    <t>下料定位A3前后左右松开</t>
  </si>
  <si>
    <t>下料定位A3前后左右夹紧</t>
  </si>
  <si>
    <t>下料定位A4前后左右松开</t>
  </si>
  <si>
    <t>下料定位A4前后左右夹紧</t>
  </si>
  <si>
    <t>下料定位平台A吹气</t>
  </si>
  <si>
    <t>下料定位B0度翻转</t>
  </si>
  <si>
    <t>下料定位B90度翻转</t>
  </si>
  <si>
    <t>下料定位B1前后左右松开</t>
  </si>
  <si>
    <t>下料定位B1前后左右夹紧</t>
  </si>
  <si>
    <t>下料定位B2前后左右松开</t>
  </si>
  <si>
    <t>下料定位B2前后左右夹紧</t>
  </si>
  <si>
    <t>下料定位B3前后左右松开</t>
  </si>
  <si>
    <t>下料定位B3前后左右夹紧</t>
  </si>
  <si>
    <t>下料定位B4前后左右松开</t>
  </si>
  <si>
    <t>下料定位B4前后左右夹紧</t>
  </si>
  <si>
    <t>下料定位平台B吹气</t>
  </si>
  <si>
    <t>下料定位B下降</t>
    <phoneticPr fontId="18" type="noConversion"/>
  </si>
  <si>
    <t>下料定位B上升</t>
    <phoneticPr fontId="18" type="noConversion"/>
  </si>
  <si>
    <t>下料定位A90度翻转</t>
    <phoneticPr fontId="18" type="noConversion"/>
  </si>
  <si>
    <t>下料定位A下降</t>
    <phoneticPr fontId="18" type="noConversion"/>
  </si>
  <si>
    <t>下料定位A上升</t>
    <phoneticPr fontId="18" type="noConversion"/>
  </si>
  <si>
    <t>1.8KW</t>
    <phoneticPr fontId="18" type="noConversion"/>
  </si>
  <si>
    <t>进出料横移伺服A</t>
    <phoneticPr fontId="18" type="noConversion"/>
  </si>
  <si>
    <t>进出料伸缩伺服A</t>
    <phoneticPr fontId="18" type="noConversion"/>
  </si>
  <si>
    <t>进出料横移伺服B</t>
    <phoneticPr fontId="18" type="noConversion"/>
  </si>
  <si>
    <t>进出料伸缩伺服B</t>
    <phoneticPr fontId="18" type="noConversion"/>
  </si>
  <si>
    <t>压板平移伺服</t>
    <phoneticPr fontId="18" type="noConversion"/>
  </si>
  <si>
    <t>正压伺服</t>
    <phoneticPr fontId="18" type="noConversion"/>
  </si>
  <si>
    <t>7KW带刹车</t>
    <phoneticPr fontId="18" type="noConversion"/>
  </si>
  <si>
    <t>侧压伺服</t>
    <phoneticPr fontId="18" type="noConversion"/>
  </si>
  <si>
    <t>热压B垫高气缸移出</t>
  </si>
  <si>
    <t>热压B垫高气缸热压</t>
  </si>
  <si>
    <t>热压B垫高气缸移出位</t>
  </si>
  <si>
    <t>热压B垫高气缸热压位</t>
  </si>
  <si>
    <t>下料定位A5前后左右松开</t>
  </si>
  <si>
    <t>下料定位A5前后左右夹紧</t>
  </si>
  <si>
    <t>下料定位B5前后左右松开</t>
  </si>
  <si>
    <t>下料定位B5前后左右夹紧</t>
  </si>
  <si>
    <t>I2.01</t>
  </si>
  <si>
    <t>I2.02</t>
  </si>
  <si>
    <t>I2.03</t>
  </si>
  <si>
    <t>I2.04</t>
  </si>
  <si>
    <t>I2.05</t>
  </si>
  <si>
    <t>I2.06</t>
  </si>
  <si>
    <t>I2.07</t>
  </si>
  <si>
    <t>I2.08</t>
  </si>
  <si>
    <t>I2.09</t>
  </si>
  <si>
    <t>I2.10</t>
  </si>
  <si>
    <t>I2.11</t>
  </si>
  <si>
    <t>I2.12</t>
  </si>
  <si>
    <t>I2.13</t>
  </si>
  <si>
    <t>I2.14</t>
  </si>
  <si>
    <t>I2.15</t>
  </si>
  <si>
    <t>轴1</t>
    <phoneticPr fontId="18" type="noConversion"/>
  </si>
  <si>
    <t>轴2</t>
  </si>
  <si>
    <t>轴3</t>
  </si>
  <si>
    <t>轴4</t>
  </si>
  <si>
    <t>侧压A1右伺服</t>
    <phoneticPr fontId="18" type="noConversion"/>
  </si>
  <si>
    <t>侧压A2左伺服</t>
  </si>
  <si>
    <t>侧压A2右伺服</t>
  </si>
  <si>
    <t>侧压A3左伺服</t>
  </si>
  <si>
    <t>侧压A3右伺服</t>
  </si>
  <si>
    <t>侧压A4左伺服</t>
  </si>
  <si>
    <t>侧压A4右伺服</t>
  </si>
  <si>
    <t>正压伺服B</t>
    <phoneticPr fontId="18" type="noConversion"/>
  </si>
  <si>
    <t>侧压B1左伺服</t>
    <phoneticPr fontId="18" type="noConversion"/>
  </si>
  <si>
    <t>侧压B1右伺服</t>
    <phoneticPr fontId="18" type="noConversion"/>
  </si>
  <si>
    <t>侧压B2左伺服</t>
    <phoneticPr fontId="18" type="noConversion"/>
  </si>
  <si>
    <t>侧压B2右伺服</t>
    <phoneticPr fontId="18" type="noConversion"/>
  </si>
  <si>
    <t>侧压B3左伺服</t>
    <phoneticPr fontId="18" type="noConversion"/>
  </si>
  <si>
    <t>侧压B3右伺服</t>
    <phoneticPr fontId="18" type="noConversion"/>
  </si>
  <si>
    <t>侧压B4左伺服</t>
    <phoneticPr fontId="18" type="noConversion"/>
  </si>
  <si>
    <t>侧压B4右伺服</t>
    <phoneticPr fontId="18" type="noConversion"/>
  </si>
  <si>
    <t>轴5</t>
  </si>
  <si>
    <t>轴6</t>
  </si>
  <si>
    <t>轴7</t>
  </si>
  <si>
    <t>轴8</t>
  </si>
  <si>
    <t>轴9</t>
  </si>
  <si>
    <t>轴10</t>
  </si>
  <si>
    <t>轴11</t>
  </si>
  <si>
    <t>轴12</t>
  </si>
  <si>
    <t>轴13</t>
  </si>
  <si>
    <t>轴14</t>
  </si>
  <si>
    <t>轴15</t>
  </si>
  <si>
    <t>轴16</t>
  </si>
  <si>
    <t>轴17</t>
  </si>
  <si>
    <t>轴18</t>
  </si>
  <si>
    <t>轴19</t>
  </si>
  <si>
    <t>轴20</t>
  </si>
  <si>
    <t>轴21</t>
  </si>
  <si>
    <t>轴22</t>
  </si>
  <si>
    <t>压板平移伺服A</t>
    <phoneticPr fontId="18" type="noConversion"/>
  </si>
  <si>
    <t>压板平移伺服B</t>
    <phoneticPr fontId="18" type="noConversion"/>
  </si>
  <si>
    <t>轴23</t>
  </si>
  <si>
    <t>轴24</t>
  </si>
  <si>
    <t>轴25</t>
  </si>
  <si>
    <t>轴26</t>
  </si>
  <si>
    <t>轴27</t>
  </si>
  <si>
    <t>轴28</t>
  </si>
  <si>
    <r>
      <t>接料伺服0</t>
    </r>
    <r>
      <rPr>
        <sz val="12"/>
        <rFont val="宋体"/>
        <family val="3"/>
        <charset val="134"/>
      </rPr>
      <t>.75KW</t>
    </r>
    <phoneticPr fontId="18" type="noConversion"/>
  </si>
  <si>
    <t>接料伺服</t>
  </si>
  <si>
    <t>停止按钮</t>
    <phoneticPr fontId="6" type="noConversion"/>
  </si>
  <si>
    <t>复位按钮</t>
    <phoneticPr fontId="6" type="noConversion"/>
  </si>
  <si>
    <t>延时</t>
    <phoneticPr fontId="6" type="noConversion"/>
  </si>
  <si>
    <t>中间输出</t>
    <phoneticPr fontId="6" type="noConversion"/>
  </si>
  <si>
    <t>手动</t>
    <phoneticPr fontId="6" type="noConversion"/>
  </si>
  <si>
    <t>手动输出</t>
    <phoneticPr fontId="6" type="noConversion"/>
  </si>
  <si>
    <t>自动输出</t>
    <phoneticPr fontId="6" type="noConversion"/>
  </si>
  <si>
    <t>W140.01</t>
  </si>
  <si>
    <t>W140.02</t>
  </si>
  <si>
    <t>W140.03</t>
  </si>
  <si>
    <t>W140.04</t>
  </si>
  <si>
    <t>W140.05</t>
  </si>
  <si>
    <t>W140.06</t>
  </si>
  <si>
    <t>W140.07</t>
  </si>
  <si>
    <t>W140.08</t>
  </si>
  <si>
    <t>W140.09</t>
  </si>
  <si>
    <t>W140.10</t>
  </si>
  <si>
    <t>W140.11</t>
  </si>
  <si>
    <t>W140.12</t>
  </si>
  <si>
    <t>W140.13</t>
  </si>
  <si>
    <t>W140.14</t>
  </si>
  <si>
    <t>W140.15</t>
  </si>
  <si>
    <t>W180.00</t>
    <phoneticPr fontId="6" type="noConversion"/>
  </si>
  <si>
    <t>W141.00</t>
    <phoneticPr fontId="6" type="noConversion"/>
  </si>
  <si>
    <t>W141.01</t>
  </si>
  <si>
    <t>W141.02</t>
  </si>
  <si>
    <t>W141.03</t>
  </si>
  <si>
    <t>W141.04</t>
  </si>
  <si>
    <t>W141.05</t>
  </si>
  <si>
    <t>W141.06</t>
  </si>
  <si>
    <t>W141.07</t>
  </si>
  <si>
    <t>W141.08</t>
  </si>
  <si>
    <t>W141.09</t>
  </si>
  <si>
    <t>W141.10</t>
  </si>
  <si>
    <t>W141.11</t>
  </si>
  <si>
    <t>W141.12</t>
  </si>
  <si>
    <t>W141.13</t>
  </si>
  <si>
    <t>W141.14</t>
  </si>
  <si>
    <t>W141.15</t>
  </si>
  <si>
    <t>W143.00</t>
    <phoneticPr fontId="6" type="noConversion"/>
  </si>
  <si>
    <t>W143.01</t>
  </si>
  <si>
    <t>W143.02</t>
  </si>
  <si>
    <t>W143.03</t>
  </si>
  <si>
    <t>W143.04</t>
  </si>
  <si>
    <t>W143.05</t>
  </si>
  <si>
    <t>W143.06</t>
  </si>
  <si>
    <t>W143.07</t>
  </si>
  <si>
    <t>W143.08</t>
  </si>
  <si>
    <t>W143.09</t>
  </si>
  <si>
    <t>W143.10</t>
  </si>
  <si>
    <t>W143.11</t>
  </si>
  <si>
    <t>W143.12</t>
  </si>
  <si>
    <t>W143.13</t>
  </si>
  <si>
    <t>W143.14</t>
  </si>
  <si>
    <t>W143.15</t>
  </si>
  <si>
    <t>W144.00</t>
    <phoneticPr fontId="6" type="noConversion"/>
  </si>
  <si>
    <t>W144.01</t>
  </si>
  <si>
    <t>W144.02</t>
  </si>
  <si>
    <t>W144.03</t>
  </si>
  <si>
    <t>W144.04</t>
  </si>
  <si>
    <t>W144.05</t>
  </si>
  <si>
    <t>W144.06</t>
  </si>
  <si>
    <t>W144.07</t>
  </si>
  <si>
    <t>W144.08</t>
  </si>
  <si>
    <t>W144.09</t>
  </si>
  <si>
    <t>W145.00</t>
    <phoneticPr fontId="6" type="noConversion"/>
  </si>
  <si>
    <t>W145.01</t>
  </si>
  <si>
    <t>W145.02</t>
  </si>
  <si>
    <t>W145.03</t>
  </si>
  <si>
    <t>W145.04</t>
  </si>
  <si>
    <t>W145.05</t>
  </si>
  <si>
    <t>W145.06</t>
  </si>
  <si>
    <t>W145.07</t>
  </si>
  <si>
    <t>W145.08</t>
  </si>
  <si>
    <t>W145.09</t>
  </si>
  <si>
    <t>W145.10</t>
  </si>
  <si>
    <t>W145.11</t>
  </si>
  <si>
    <t>W145.12</t>
  </si>
  <si>
    <t>W145.13</t>
  </si>
  <si>
    <t>W145.14</t>
  </si>
  <si>
    <t>W145.15</t>
  </si>
  <si>
    <t>W146.00</t>
    <phoneticPr fontId="6" type="noConversion"/>
  </si>
  <si>
    <t>W146.01</t>
  </si>
  <si>
    <t>W146.02</t>
  </si>
  <si>
    <t>W146.03</t>
  </si>
  <si>
    <t>W146.04</t>
  </si>
  <si>
    <t>W146.05</t>
  </si>
  <si>
    <t>W146.06</t>
  </si>
  <si>
    <t>W146.07</t>
  </si>
  <si>
    <t>W146.08</t>
  </si>
  <si>
    <t>W146.09</t>
  </si>
  <si>
    <t>W146.10</t>
  </si>
  <si>
    <t>W146.11</t>
  </si>
  <si>
    <t>W146.12</t>
  </si>
  <si>
    <t>W147.00</t>
    <phoneticPr fontId="6" type="noConversion"/>
  </si>
  <si>
    <t>W147.01</t>
  </si>
  <si>
    <t>W147.02</t>
  </si>
  <si>
    <t>W147.03</t>
  </si>
  <si>
    <t>W147.04</t>
  </si>
  <si>
    <t>W147.05</t>
  </si>
  <si>
    <t>W147.06</t>
  </si>
  <si>
    <t>W147.07</t>
  </si>
  <si>
    <t>W147.08</t>
  </si>
  <si>
    <t>W147.09</t>
  </si>
  <si>
    <t>W147.10</t>
  </si>
  <si>
    <t>W147.11</t>
  </si>
  <si>
    <t>W147.12</t>
  </si>
  <si>
    <t>W147.13</t>
  </si>
  <si>
    <t>W147.14</t>
  </si>
  <si>
    <t>W147.15</t>
  </si>
  <si>
    <t>W148.00</t>
    <phoneticPr fontId="6" type="noConversion"/>
  </si>
  <si>
    <t>W148.01</t>
  </si>
  <si>
    <t>W148.02</t>
  </si>
  <si>
    <t>W148.03</t>
  </si>
  <si>
    <t>W148.04</t>
  </si>
  <si>
    <t>W148.05</t>
  </si>
  <si>
    <t>W148.06</t>
  </si>
  <si>
    <t>W148.07</t>
  </si>
  <si>
    <t>W148.08</t>
  </si>
  <si>
    <t>W148.09</t>
  </si>
  <si>
    <t>W148.10</t>
  </si>
  <si>
    <t>W148.11</t>
  </si>
  <si>
    <t>W148.12</t>
  </si>
  <si>
    <t>W150.00</t>
    <phoneticPr fontId="6" type="noConversion"/>
  </si>
  <si>
    <t>W150.01</t>
  </si>
  <si>
    <t>W150.02</t>
  </si>
  <si>
    <t>W150.03</t>
  </si>
  <si>
    <t>W150.04</t>
  </si>
  <si>
    <t>W150.05</t>
  </si>
  <si>
    <t>W150.06</t>
  </si>
  <si>
    <t>W150.07</t>
  </si>
  <si>
    <t>W150.08</t>
  </si>
  <si>
    <t>W150.09</t>
  </si>
  <si>
    <t>W150.10</t>
  </si>
  <si>
    <t>W150.11</t>
  </si>
  <si>
    <t>W150.12</t>
  </si>
  <si>
    <t>W150.13</t>
  </si>
  <si>
    <t>W150.14</t>
  </si>
  <si>
    <t>W150.15</t>
  </si>
  <si>
    <t>W151.00</t>
    <phoneticPr fontId="6" type="noConversion"/>
  </si>
  <si>
    <t>W151.01</t>
  </si>
  <si>
    <t>W151.02</t>
  </si>
  <si>
    <t>W151.03</t>
  </si>
  <si>
    <t>W151.04</t>
  </si>
  <si>
    <t>W151.05</t>
  </si>
  <si>
    <t>W151.06</t>
  </si>
  <si>
    <t>W151.07</t>
  </si>
  <si>
    <t>W151.08</t>
  </si>
  <si>
    <t>W151.09</t>
  </si>
  <si>
    <t>W151.10</t>
  </si>
  <si>
    <t>W151.11</t>
  </si>
  <si>
    <t>W151.12</t>
  </si>
  <si>
    <t>W152.01</t>
  </si>
  <si>
    <t>W152.02</t>
  </si>
  <si>
    <t>W152.03</t>
  </si>
  <si>
    <t>W152.04</t>
  </si>
  <si>
    <t>W153.01</t>
  </si>
  <si>
    <t>W153.02</t>
  </si>
  <si>
    <t>W153.03</t>
  </si>
  <si>
    <t>W153.04</t>
  </si>
  <si>
    <t>W153.05</t>
  </si>
  <si>
    <t>W153.06</t>
  </si>
  <si>
    <t>W153.07</t>
  </si>
  <si>
    <t>W153.08</t>
  </si>
  <si>
    <t>W153.09</t>
  </si>
  <si>
    <t>W153.10</t>
  </si>
  <si>
    <t>W153.11</t>
  </si>
  <si>
    <t>W153.12</t>
  </si>
  <si>
    <t>W155.01</t>
  </si>
  <si>
    <t>W155.02</t>
  </si>
  <si>
    <t>W155.03</t>
  </si>
  <si>
    <t>W155.04</t>
  </si>
  <si>
    <t>W156.00</t>
    <phoneticPr fontId="6" type="noConversion"/>
  </si>
  <si>
    <t>W156.01</t>
  </si>
  <si>
    <t>W156.02</t>
  </si>
  <si>
    <t>W156.03</t>
  </si>
  <si>
    <t>W156.04</t>
  </si>
  <si>
    <t>W156.05</t>
  </si>
  <si>
    <t>W156.06</t>
  </si>
  <si>
    <t>W156.07</t>
  </si>
  <si>
    <t>W156.08</t>
  </si>
  <si>
    <t>W156.09</t>
  </si>
  <si>
    <t>W156.10</t>
  </si>
  <si>
    <t>W156.11</t>
  </si>
  <si>
    <t>W156.12</t>
  </si>
  <si>
    <t>W156.13</t>
  </si>
  <si>
    <t>W156.14</t>
  </si>
  <si>
    <t>W156.15</t>
  </si>
  <si>
    <t>W157.00</t>
    <phoneticPr fontId="6" type="noConversion"/>
  </si>
  <si>
    <t>W158.01</t>
  </si>
  <si>
    <t>W158.02</t>
  </si>
  <si>
    <t>W158.03</t>
  </si>
  <si>
    <t>W159.01</t>
  </si>
  <si>
    <t>W159.02</t>
  </si>
  <si>
    <t>W159.03</t>
  </si>
  <si>
    <t>W159.04</t>
  </si>
  <si>
    <t>W159.05</t>
  </si>
  <si>
    <t>W159.06</t>
  </si>
  <si>
    <t>W159.07</t>
  </si>
  <si>
    <t>W159.08</t>
  </si>
  <si>
    <t>W159.09</t>
  </si>
  <si>
    <t>W159.10</t>
  </si>
  <si>
    <t>W159.11</t>
  </si>
  <si>
    <t>W159.12</t>
  </si>
  <si>
    <t>W159.13</t>
  </si>
  <si>
    <t>W159.14</t>
  </si>
  <si>
    <t>W159.15</t>
  </si>
  <si>
    <t>W160.01</t>
  </si>
  <si>
    <t>W180.01</t>
  </si>
  <si>
    <t>W180.02</t>
  </si>
  <si>
    <t>W180.03</t>
  </si>
  <si>
    <t>W180.04</t>
  </si>
  <si>
    <t>W180.05</t>
  </si>
  <si>
    <t>W180.06</t>
  </si>
  <si>
    <t>W180.07</t>
  </si>
  <si>
    <t>W180.08</t>
  </si>
  <si>
    <t>W180.09</t>
  </si>
  <si>
    <t>W180.10</t>
  </si>
  <si>
    <t>W180.11</t>
  </si>
  <si>
    <t>W180.12</t>
  </si>
  <si>
    <t>W180.13</t>
  </si>
  <si>
    <t>W180.14</t>
  </si>
  <si>
    <t>W180.15</t>
  </si>
  <si>
    <t>W181.00</t>
    <phoneticPr fontId="6" type="noConversion"/>
  </si>
  <si>
    <t>W181.01</t>
  </si>
  <si>
    <t>W181.02</t>
  </si>
  <si>
    <t>W181.03</t>
  </si>
  <si>
    <t>W181.04</t>
  </si>
  <si>
    <t>W181.05</t>
  </si>
  <si>
    <t>W181.06</t>
  </si>
  <si>
    <t>W181.07</t>
  </si>
  <si>
    <t>W181.08</t>
  </si>
  <si>
    <t>W181.09</t>
  </si>
  <si>
    <t>W181.10</t>
  </si>
  <si>
    <t>W181.11</t>
  </si>
  <si>
    <t>W181.12</t>
  </si>
  <si>
    <t>W181.13</t>
  </si>
  <si>
    <t>W181.14</t>
  </si>
  <si>
    <t>W181.15</t>
  </si>
  <si>
    <t>W183.00</t>
    <phoneticPr fontId="6" type="noConversion"/>
  </si>
  <si>
    <t>W183.01</t>
  </si>
  <si>
    <t>W183.02</t>
  </si>
  <si>
    <t>W183.03</t>
  </si>
  <si>
    <t>W183.04</t>
  </si>
  <si>
    <t>W183.05</t>
  </si>
  <si>
    <t>W183.06</t>
  </si>
  <si>
    <t>W183.07</t>
  </si>
  <si>
    <t>W183.08</t>
  </si>
  <si>
    <t>W183.09</t>
  </si>
  <si>
    <t>W183.10</t>
  </si>
  <si>
    <t>W183.11</t>
  </si>
  <si>
    <t>W183.12</t>
  </si>
  <si>
    <t>W183.13</t>
  </si>
  <si>
    <t>W183.14</t>
  </si>
  <si>
    <t>W183.15</t>
  </si>
  <si>
    <t>W184.00</t>
    <phoneticPr fontId="6" type="noConversion"/>
  </si>
  <si>
    <t>W184.01</t>
  </si>
  <si>
    <t>W184.02</t>
  </si>
  <si>
    <t>W184.03</t>
  </si>
  <si>
    <t>W184.04</t>
  </si>
  <si>
    <t>W184.05</t>
  </si>
  <si>
    <t>W184.06</t>
  </si>
  <si>
    <t>W184.07</t>
  </si>
  <si>
    <t>W184.08</t>
  </si>
  <si>
    <t>W184.09</t>
  </si>
  <si>
    <t>W185.00</t>
    <phoneticPr fontId="6" type="noConversion"/>
  </si>
  <si>
    <t>W185.01</t>
  </si>
  <si>
    <t>W185.02</t>
  </si>
  <si>
    <t>W185.03</t>
  </si>
  <si>
    <t>W185.04</t>
  </si>
  <si>
    <t>W185.05</t>
  </si>
  <si>
    <t>W185.06</t>
  </si>
  <si>
    <t>W185.07</t>
  </si>
  <si>
    <t>W185.08</t>
  </si>
  <si>
    <t>W185.09</t>
  </si>
  <si>
    <t>W185.10</t>
  </si>
  <si>
    <t>W185.11</t>
  </si>
  <si>
    <t>W185.12</t>
  </si>
  <si>
    <t>W185.13</t>
  </si>
  <si>
    <t>W185.14</t>
  </si>
  <si>
    <t>W185.15</t>
  </si>
  <si>
    <t>W186.00</t>
    <phoneticPr fontId="6" type="noConversion"/>
  </si>
  <si>
    <t>W186.01</t>
  </si>
  <si>
    <t>W186.02</t>
  </si>
  <si>
    <t>W186.03</t>
  </si>
  <si>
    <t>W186.04</t>
  </si>
  <si>
    <t>W186.05</t>
  </si>
  <si>
    <t>W186.06</t>
  </si>
  <si>
    <t>W186.07</t>
  </si>
  <si>
    <t>W186.08</t>
  </si>
  <si>
    <t>W186.09</t>
  </si>
  <si>
    <t>W186.10</t>
  </si>
  <si>
    <t>W186.11</t>
  </si>
  <si>
    <t>W186.12</t>
  </si>
  <si>
    <t>W187.00</t>
    <phoneticPr fontId="6" type="noConversion"/>
  </si>
  <si>
    <t>W187.01</t>
  </si>
  <si>
    <t>W187.02</t>
  </si>
  <si>
    <t>W187.03</t>
  </si>
  <si>
    <t>W187.04</t>
  </si>
  <si>
    <t>W187.05</t>
  </si>
  <si>
    <t>W187.06</t>
  </si>
  <si>
    <t>W187.07</t>
  </si>
  <si>
    <t>W187.08</t>
  </si>
  <si>
    <t>W187.09</t>
  </si>
  <si>
    <t>W187.10</t>
  </si>
  <si>
    <t>W187.11</t>
  </si>
  <si>
    <t>W187.12</t>
  </si>
  <si>
    <t>W187.13</t>
  </si>
  <si>
    <t>W187.14</t>
  </si>
  <si>
    <t>W187.15</t>
    <phoneticPr fontId="6" type="noConversion"/>
  </si>
  <si>
    <t>W188.00</t>
    <phoneticPr fontId="6" type="noConversion"/>
  </si>
  <si>
    <t>W188.01</t>
  </si>
  <si>
    <t>W188.02</t>
  </si>
  <si>
    <t>W188.03</t>
  </si>
  <si>
    <t>W188.04</t>
  </si>
  <si>
    <t>W188.05</t>
  </si>
  <si>
    <t>W188.06</t>
  </si>
  <si>
    <t>W188.07</t>
  </si>
  <si>
    <t>W188.08</t>
  </si>
  <si>
    <t>W188.09</t>
  </si>
  <si>
    <t>W188.10</t>
  </si>
  <si>
    <t>W188.11</t>
  </si>
  <si>
    <t>W188.12</t>
  </si>
  <si>
    <t>W190.00</t>
    <phoneticPr fontId="6" type="noConversion"/>
  </si>
  <si>
    <t>W190.01</t>
  </si>
  <si>
    <t>W190.02</t>
  </si>
  <si>
    <t>W190.03</t>
  </si>
  <si>
    <t>W190.04</t>
  </si>
  <si>
    <t>W190.05</t>
  </si>
  <si>
    <t>W190.06</t>
  </si>
  <si>
    <t>W190.07</t>
  </si>
  <si>
    <t>W190.08</t>
  </si>
  <si>
    <t>W190.09</t>
  </si>
  <si>
    <t>W190.10</t>
  </si>
  <si>
    <t>W190.11</t>
  </si>
  <si>
    <t>W190.12</t>
  </si>
  <si>
    <t>W190.13</t>
  </si>
  <si>
    <t>W190.14</t>
  </si>
  <si>
    <t>W190.15</t>
  </si>
  <si>
    <t>W191.00</t>
    <phoneticPr fontId="6" type="noConversion"/>
  </si>
  <si>
    <t>W191.01</t>
  </si>
  <si>
    <t>W191.02</t>
  </si>
  <si>
    <t>W191.03</t>
  </si>
  <si>
    <t>W191.04</t>
  </si>
  <si>
    <t>W191.05</t>
  </si>
  <si>
    <t>W191.06</t>
  </si>
  <si>
    <t>W191.07</t>
  </si>
  <si>
    <t>W191.08</t>
  </si>
  <si>
    <t>W191.09</t>
  </si>
  <si>
    <t>W191.10</t>
  </si>
  <si>
    <t>W191.11</t>
  </si>
  <si>
    <t>W191.12</t>
  </si>
  <si>
    <t>W192.00</t>
    <phoneticPr fontId="6" type="noConversion"/>
  </si>
  <si>
    <t>W192.01</t>
  </si>
  <si>
    <t>W192.02</t>
  </si>
  <si>
    <t>W192.03</t>
  </si>
  <si>
    <t>W192.04</t>
  </si>
  <si>
    <t>W193.01</t>
  </si>
  <si>
    <t>W193.02</t>
  </si>
  <si>
    <t>W193.03</t>
  </si>
  <si>
    <t>W193.04</t>
  </si>
  <si>
    <t>W193.05</t>
  </si>
  <si>
    <t>W193.06</t>
  </si>
  <si>
    <t>W193.07</t>
  </si>
  <si>
    <t>W193.08</t>
  </si>
  <si>
    <t>W193.09</t>
  </si>
  <si>
    <t>W193.10</t>
  </si>
  <si>
    <t>W193.11</t>
  </si>
  <si>
    <t>W193.12</t>
  </si>
  <si>
    <t>W195.01</t>
  </si>
  <si>
    <t>W195.02</t>
  </si>
  <si>
    <t>W195.03</t>
  </si>
  <si>
    <t>W195.04</t>
  </si>
  <si>
    <t>W196.01</t>
  </si>
  <si>
    <t>W196.02</t>
  </si>
  <si>
    <t>W196.03</t>
  </si>
  <si>
    <t>W196.04</t>
  </si>
  <si>
    <t>W196.05</t>
  </si>
  <si>
    <t>W196.06</t>
  </si>
  <si>
    <t>W196.07</t>
  </si>
  <si>
    <t>W196.08</t>
  </si>
  <si>
    <t>W196.09</t>
  </si>
  <si>
    <t>W196.10</t>
  </si>
  <si>
    <t>W196.11</t>
  </si>
  <si>
    <t>W196.12</t>
  </si>
  <si>
    <t>W196.13</t>
  </si>
  <si>
    <t>W196.14</t>
  </si>
  <si>
    <t>W196.15</t>
  </si>
  <si>
    <t>W197.00</t>
    <phoneticPr fontId="6" type="noConversion"/>
  </si>
  <si>
    <t>W198.01</t>
  </si>
  <si>
    <t>W198.02</t>
  </si>
  <si>
    <t>W198.03</t>
  </si>
  <si>
    <t>W199.01</t>
  </si>
  <si>
    <t>W199.02</t>
  </si>
  <si>
    <t>W199.03</t>
  </si>
  <si>
    <t>W199.04</t>
  </si>
  <si>
    <t>W199.05</t>
  </si>
  <si>
    <t>W199.06</t>
  </si>
  <si>
    <t>W199.07</t>
  </si>
  <si>
    <t>W199.08</t>
  </si>
  <si>
    <t>W199.09</t>
  </si>
  <si>
    <t>W199.10</t>
  </si>
  <si>
    <t>W199.11</t>
  </si>
  <si>
    <t>W199.12</t>
  </si>
  <si>
    <t>W199.13</t>
  </si>
  <si>
    <t>W199.14</t>
  </si>
  <si>
    <t>W199.15</t>
  </si>
  <si>
    <t>W200.01</t>
  </si>
  <si>
    <t>W200.02</t>
  </si>
  <si>
    <t>W200.03</t>
  </si>
  <si>
    <t>W200.04</t>
  </si>
  <si>
    <t>W200.05</t>
  </si>
  <si>
    <t>W200.06</t>
  </si>
  <si>
    <t>W200.07</t>
  </si>
  <si>
    <t>103.00</t>
    <phoneticPr fontId="6" type="noConversion"/>
  </si>
  <si>
    <t>103.01</t>
  </si>
  <si>
    <t>103.02</t>
  </si>
  <si>
    <t>103.03</t>
  </si>
  <si>
    <t>103.04</t>
  </si>
  <si>
    <t>103.05</t>
  </si>
  <si>
    <t>103.06</t>
  </si>
  <si>
    <t>103.07</t>
  </si>
  <si>
    <t>103.08</t>
  </si>
  <si>
    <t>103.09</t>
  </si>
  <si>
    <t>103.10</t>
  </si>
  <si>
    <t>103.11</t>
  </si>
  <si>
    <t>103.12</t>
  </si>
  <si>
    <t>103.13</t>
  </si>
  <si>
    <t>103.14</t>
  </si>
  <si>
    <t>103.15</t>
  </si>
  <si>
    <t>104.00</t>
    <phoneticPr fontId="6" type="noConversion"/>
  </si>
  <si>
    <t>104.01</t>
  </si>
  <si>
    <t>104.02</t>
  </si>
  <si>
    <t>104.03</t>
  </si>
  <si>
    <t>104.04</t>
  </si>
  <si>
    <t>104.05</t>
  </si>
  <si>
    <t>104.06</t>
  </si>
  <si>
    <t>104.07</t>
  </si>
  <si>
    <t>104.08</t>
  </si>
  <si>
    <t>104.09</t>
  </si>
  <si>
    <t>105.00</t>
    <phoneticPr fontId="6" type="noConversion"/>
  </si>
  <si>
    <t>105.01</t>
  </si>
  <si>
    <t>105.02</t>
  </si>
  <si>
    <t>105.03</t>
  </si>
  <si>
    <t>105.04</t>
  </si>
  <si>
    <t>105.05</t>
  </si>
  <si>
    <t>105.06</t>
  </si>
  <si>
    <t>105.07</t>
  </si>
  <si>
    <t>105.08</t>
  </si>
  <si>
    <t>105.09</t>
  </si>
  <si>
    <t>105.10</t>
  </si>
  <si>
    <t>105.11</t>
  </si>
  <si>
    <t>105.12</t>
  </si>
  <si>
    <t>105.13</t>
  </si>
  <si>
    <t>105.14</t>
  </si>
  <si>
    <t>105.15</t>
  </si>
  <si>
    <t>位置1</t>
    <phoneticPr fontId="18" type="noConversion"/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</si>
  <si>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</si>
  <si>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</si>
  <si>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</si>
  <si>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</si>
  <si>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</si>
  <si>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</si>
  <si>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</si>
  <si>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</si>
  <si>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位置10</t>
  </si>
  <si>
    <t>T1000</t>
    <phoneticPr fontId="18" type="noConversion"/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</si>
  <si>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</si>
  <si>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</si>
  <si>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</si>
  <si>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</si>
  <si>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</si>
  <si>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</si>
  <si>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</si>
  <si>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</si>
  <si>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</si>
  <si>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T1500</t>
    <phoneticPr fontId="18" type="noConversion"/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</si>
  <si>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</si>
  <si>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</si>
  <si>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</si>
  <si>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</si>
  <si>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</si>
  <si>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</si>
  <si>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</si>
  <si>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</si>
  <si>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</si>
  <si>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进出料横移伺服A</t>
    <phoneticPr fontId="18" type="noConversion"/>
  </si>
  <si>
    <t>正压伺服A</t>
  </si>
  <si>
    <r>
      <t>1</t>
    </r>
    <r>
      <rPr>
        <sz val="12"/>
        <rFont val="宋体"/>
        <family val="3"/>
        <charset val="134"/>
      </rPr>
      <t>#</t>
    </r>
    <phoneticPr fontId="18" type="noConversion"/>
  </si>
  <si>
    <r>
      <t>2#</t>
    </r>
    <r>
      <rPr>
        <sz val="12"/>
        <rFont val="宋体"/>
        <family val="3"/>
        <charset val="134"/>
      </rPr>
      <t/>
    </r>
  </si>
  <si>
    <t>T1010</t>
    <phoneticPr fontId="18" type="noConversion"/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</si>
  <si>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</si>
  <si>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</si>
  <si>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</si>
  <si>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</si>
  <si>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</si>
  <si>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</si>
  <si>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</si>
  <si>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</si>
  <si>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</si>
  <si>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T1510</t>
    <phoneticPr fontId="18" type="noConversion"/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</si>
  <si>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</si>
  <si>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</si>
  <si>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</si>
  <si>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</si>
  <si>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</si>
  <si>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</si>
  <si>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</si>
  <si>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</si>
  <si>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</si>
  <si>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3#</t>
    <phoneticPr fontId="18" type="noConversion"/>
  </si>
  <si>
    <t>T1020</t>
    <phoneticPr fontId="18" type="noConversion"/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</si>
  <si>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</si>
  <si>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</si>
  <si>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</si>
  <si>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</si>
  <si>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</si>
  <si>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</si>
  <si>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</si>
  <si>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</si>
  <si>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</si>
  <si>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T1520</t>
    <phoneticPr fontId="18" type="noConversion"/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</si>
  <si>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</si>
  <si>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</si>
  <si>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</si>
  <si>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</si>
  <si>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</si>
  <si>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</si>
  <si>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</si>
  <si>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</si>
  <si>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</si>
  <si>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4#</t>
    <phoneticPr fontId="18" type="noConversion"/>
  </si>
  <si>
    <t>T1030</t>
    <phoneticPr fontId="18" type="noConversion"/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</si>
  <si>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</si>
  <si>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</si>
  <si>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</si>
  <si>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</si>
  <si>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</si>
  <si>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</si>
  <si>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</si>
  <si>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</si>
  <si>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</si>
  <si>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T1530</t>
    <phoneticPr fontId="18" type="noConversion"/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</si>
  <si>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</si>
  <si>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</si>
  <si>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</si>
  <si>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</si>
  <si>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</si>
  <si>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</si>
  <si>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</si>
  <si>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</si>
  <si>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</si>
  <si>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5#</t>
    <phoneticPr fontId="18" type="noConversion"/>
  </si>
  <si>
    <t>正压伺服A</t>
    <phoneticPr fontId="18" type="noConversion"/>
  </si>
  <si>
    <t>W218.01</t>
  </si>
  <si>
    <t>W218.02</t>
  </si>
  <si>
    <t>W218.03</t>
  </si>
  <si>
    <t>W218.04</t>
  </si>
  <si>
    <t>W218.05</t>
  </si>
  <si>
    <t>W218.06</t>
  </si>
  <si>
    <t>W218.07</t>
  </si>
  <si>
    <t>W218.08</t>
  </si>
  <si>
    <t>W218.09</t>
  </si>
  <si>
    <t>W218.10</t>
  </si>
  <si>
    <t>W218.11</t>
  </si>
  <si>
    <t>W218.12</t>
  </si>
  <si>
    <t>W218.13</t>
  </si>
  <si>
    <t>W218.14</t>
  </si>
  <si>
    <t>W218.15</t>
  </si>
  <si>
    <t>W219.01</t>
  </si>
  <si>
    <t>W219.02</t>
  </si>
  <si>
    <t>W219.03</t>
  </si>
  <si>
    <t>W219.04</t>
  </si>
  <si>
    <t>W219.05</t>
  </si>
  <si>
    <t>W219.06</t>
  </si>
  <si>
    <t>W219.07</t>
  </si>
  <si>
    <t>W219.08</t>
  </si>
  <si>
    <t>W219.09</t>
  </si>
  <si>
    <t>T1040</t>
    <phoneticPr fontId="18" type="noConversion"/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</si>
  <si>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</si>
  <si>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</si>
  <si>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</si>
  <si>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</si>
  <si>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</si>
  <si>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</si>
  <si>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</si>
  <si>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</si>
  <si>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</si>
  <si>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T1540</t>
    <phoneticPr fontId="18" type="noConversion"/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</si>
  <si>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</si>
  <si>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</si>
  <si>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</si>
  <si>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</si>
  <si>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</si>
  <si>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</si>
  <si>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</si>
  <si>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</si>
  <si>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</si>
  <si>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6#</t>
    <phoneticPr fontId="18" type="noConversion"/>
  </si>
  <si>
    <t>压板平移伺服A</t>
    <phoneticPr fontId="18" type="noConversion"/>
  </si>
  <si>
    <t>W220.00</t>
    <phoneticPr fontId="6" type="noConversion"/>
  </si>
  <si>
    <t>W220.01</t>
  </si>
  <si>
    <t>W220.02</t>
  </si>
  <si>
    <t>W220.03</t>
  </si>
  <si>
    <t>W220.04</t>
  </si>
  <si>
    <t>W220.05</t>
  </si>
  <si>
    <t>W220.06</t>
  </si>
  <si>
    <t>W220.07</t>
  </si>
  <si>
    <t>W220.08</t>
  </si>
  <si>
    <t>W220.09</t>
  </si>
  <si>
    <t>W220.10</t>
  </si>
  <si>
    <t>W220.11</t>
  </si>
  <si>
    <t>W220.12</t>
  </si>
  <si>
    <t>W220.13</t>
  </si>
  <si>
    <t>W220.15</t>
  </si>
  <si>
    <t>W221.01</t>
  </si>
  <si>
    <t>W221.02</t>
  </si>
  <si>
    <t>W221.03</t>
  </si>
  <si>
    <t>W221.04</t>
  </si>
  <si>
    <t>W221.05</t>
  </si>
  <si>
    <t>W221.06</t>
  </si>
  <si>
    <t>W221.07</t>
  </si>
  <si>
    <t>W221.08</t>
  </si>
  <si>
    <t>W221.09</t>
  </si>
  <si>
    <t>221.01</t>
  </si>
  <si>
    <t>221.02</t>
  </si>
  <si>
    <t>221.03</t>
  </si>
  <si>
    <t>221.04</t>
  </si>
  <si>
    <t>221.05</t>
  </si>
  <si>
    <t>221.06</t>
  </si>
  <si>
    <t>221.07</t>
  </si>
  <si>
    <t>221.08</t>
  </si>
  <si>
    <t>221.09</t>
  </si>
  <si>
    <t>321.00</t>
    <phoneticPr fontId="18" type="noConversion"/>
  </si>
  <si>
    <t>321.01</t>
  </si>
  <si>
    <t>321.02</t>
  </si>
  <si>
    <t>321.03</t>
  </si>
  <si>
    <t>321.04</t>
  </si>
  <si>
    <t>321.05</t>
  </si>
  <si>
    <t>321.06</t>
  </si>
  <si>
    <t>321.07</t>
  </si>
  <si>
    <t>321.08</t>
  </si>
  <si>
    <t>321.09</t>
  </si>
  <si>
    <t>T1050</t>
    <phoneticPr fontId="18" type="noConversion"/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</si>
  <si>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</si>
  <si>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</si>
  <si>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</si>
  <si>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</si>
  <si>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</si>
  <si>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</si>
  <si>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</si>
  <si>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</si>
  <si>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</si>
  <si>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T1550</t>
    <phoneticPr fontId="18" type="noConversion"/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</si>
  <si>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</si>
  <si>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</si>
  <si>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</si>
  <si>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</si>
  <si>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</si>
  <si>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</si>
  <si>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</si>
  <si>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</si>
  <si>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</si>
  <si>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侧压A1左伺服</t>
    <phoneticPr fontId="18" type="noConversion"/>
  </si>
  <si>
    <t>7#</t>
    <phoneticPr fontId="18" type="noConversion"/>
  </si>
  <si>
    <t>A1左伺服</t>
    <phoneticPr fontId="18" type="noConversion"/>
  </si>
  <si>
    <t>W222.01</t>
  </si>
  <si>
    <t>W222.02</t>
  </si>
  <si>
    <t>W222.03</t>
  </si>
  <si>
    <t>W222.04</t>
  </si>
  <si>
    <t>W222.05</t>
  </si>
  <si>
    <t>W222.06</t>
  </si>
  <si>
    <t>W222.07</t>
  </si>
  <si>
    <t>W222.08</t>
  </si>
  <si>
    <t>W222.09</t>
  </si>
  <si>
    <t>W222.10</t>
  </si>
  <si>
    <t>W222.11</t>
  </si>
  <si>
    <t>W222.12</t>
  </si>
  <si>
    <t>W222.13</t>
  </si>
  <si>
    <t>W222.14</t>
  </si>
  <si>
    <t>W222.15</t>
  </si>
  <si>
    <t>W223.01</t>
  </si>
  <si>
    <t>W223.02</t>
  </si>
  <si>
    <t>W223.03</t>
  </si>
  <si>
    <t>W223.04</t>
  </si>
  <si>
    <t>W223.05</t>
  </si>
  <si>
    <t>W223.06</t>
  </si>
  <si>
    <t>W223.07</t>
  </si>
  <si>
    <t>W223.08</t>
  </si>
  <si>
    <t>W223.09</t>
  </si>
  <si>
    <t>223.01</t>
  </si>
  <si>
    <t>223.02</t>
  </si>
  <si>
    <t>223.03</t>
  </si>
  <si>
    <t>223.04</t>
  </si>
  <si>
    <t>223.05</t>
  </si>
  <si>
    <t>223.06</t>
  </si>
  <si>
    <t>223.07</t>
  </si>
  <si>
    <t>223.08</t>
  </si>
  <si>
    <t>223.09</t>
  </si>
  <si>
    <t>323.01</t>
  </si>
  <si>
    <t>323.02</t>
  </si>
  <si>
    <t>323.03</t>
  </si>
  <si>
    <t>323.04</t>
  </si>
  <si>
    <t>323.05</t>
  </si>
  <si>
    <t>323.06</t>
  </si>
  <si>
    <t>323.07</t>
  </si>
  <si>
    <t>323.08</t>
  </si>
  <si>
    <t>323.09</t>
  </si>
  <si>
    <t>T1060</t>
    <phoneticPr fontId="18" type="noConversion"/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</si>
  <si>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</si>
  <si>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</si>
  <si>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</si>
  <si>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</si>
  <si>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</si>
  <si>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</si>
  <si>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</si>
  <si>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</si>
  <si>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</si>
  <si>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T1560</t>
    <phoneticPr fontId="18" type="noConversion"/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</si>
  <si>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</si>
  <si>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</si>
  <si>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</si>
  <si>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</si>
  <si>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</si>
  <si>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</si>
  <si>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</si>
  <si>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</si>
  <si>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</si>
  <si>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8#</t>
    <phoneticPr fontId="18" type="noConversion"/>
  </si>
  <si>
    <t>W224.00</t>
    <phoneticPr fontId="6" type="noConversion"/>
  </si>
  <si>
    <t>W224.01</t>
  </si>
  <si>
    <t>W224.02</t>
  </si>
  <si>
    <t>W224.03</t>
  </si>
  <si>
    <t>W224.04</t>
  </si>
  <si>
    <t>W224.05</t>
  </si>
  <si>
    <t>W224.06</t>
  </si>
  <si>
    <t>W224.07</t>
  </si>
  <si>
    <t>W224.08</t>
  </si>
  <si>
    <t>W224.09</t>
  </si>
  <si>
    <t>W224.10</t>
  </si>
  <si>
    <t>W224.11</t>
  </si>
  <si>
    <t>W224.12</t>
  </si>
  <si>
    <t>W224.13</t>
  </si>
  <si>
    <t>W224.14</t>
  </si>
  <si>
    <t>W224.15</t>
  </si>
  <si>
    <t>W225.00</t>
    <phoneticPr fontId="6" type="noConversion"/>
  </si>
  <si>
    <t>W225.01</t>
  </si>
  <si>
    <t>W225.02</t>
  </si>
  <si>
    <t>W225.03</t>
  </si>
  <si>
    <t>W225.04</t>
  </si>
  <si>
    <t>W225.05</t>
  </si>
  <si>
    <t>W225.06</t>
  </si>
  <si>
    <t>W225.07</t>
  </si>
  <si>
    <t>W225.08</t>
  </si>
  <si>
    <t>W225.09</t>
  </si>
  <si>
    <t>225.00</t>
    <phoneticPr fontId="18" type="noConversion"/>
  </si>
  <si>
    <t>225.01</t>
  </si>
  <si>
    <t>225.02</t>
  </si>
  <si>
    <t>225.03</t>
  </si>
  <si>
    <t>225.04</t>
  </si>
  <si>
    <t>225.05</t>
  </si>
  <si>
    <t>225.06</t>
  </si>
  <si>
    <t>225.07</t>
  </si>
  <si>
    <t>225.08</t>
  </si>
  <si>
    <t>225.09</t>
  </si>
  <si>
    <t>325.00</t>
    <phoneticPr fontId="18" type="noConversion"/>
  </si>
  <si>
    <t>325.01</t>
  </si>
  <si>
    <t>325.02</t>
  </si>
  <si>
    <t>325.03</t>
  </si>
  <si>
    <t>325.04</t>
  </si>
  <si>
    <t>325.05</t>
  </si>
  <si>
    <t>325.06</t>
  </si>
  <si>
    <t>325.07</t>
  </si>
  <si>
    <t>325.08</t>
  </si>
  <si>
    <t>325.09</t>
  </si>
  <si>
    <t>T1070</t>
    <phoneticPr fontId="18" type="noConversion"/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</si>
  <si>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</si>
  <si>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</si>
  <si>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</si>
  <si>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</si>
  <si>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</si>
  <si>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</si>
  <si>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</si>
  <si>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</si>
  <si>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</si>
  <si>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T1570</t>
    <phoneticPr fontId="18" type="noConversion"/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</si>
  <si>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</si>
  <si>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</si>
  <si>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</si>
  <si>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</si>
  <si>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</si>
  <si>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</si>
  <si>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</si>
  <si>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</si>
  <si>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</si>
  <si>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A1右伺服</t>
    <phoneticPr fontId="18" type="noConversion"/>
  </si>
  <si>
    <t>9#</t>
    <phoneticPr fontId="18" type="noConversion"/>
  </si>
  <si>
    <t>10#</t>
    <phoneticPr fontId="18" type="noConversion"/>
  </si>
  <si>
    <t>A2左伺服</t>
    <phoneticPr fontId="18" type="noConversion"/>
  </si>
  <si>
    <t>A2右伺服</t>
    <phoneticPr fontId="18" type="noConversion"/>
  </si>
  <si>
    <t>W226.01</t>
  </si>
  <si>
    <t>W226.02</t>
  </si>
  <si>
    <t>W226.03</t>
  </si>
  <si>
    <t>W226.04</t>
  </si>
  <si>
    <t>W226.05</t>
  </si>
  <si>
    <t>W226.06</t>
  </si>
  <si>
    <t>W226.07</t>
  </si>
  <si>
    <t>W226.08</t>
  </si>
  <si>
    <t>W226.09</t>
  </si>
  <si>
    <t>W226.10</t>
  </si>
  <si>
    <t>W226.11</t>
  </si>
  <si>
    <t>W226.12</t>
  </si>
  <si>
    <t>W226.13</t>
  </si>
  <si>
    <t>W226.14</t>
  </si>
  <si>
    <t>W226.15</t>
  </si>
  <si>
    <t>W227.00</t>
    <phoneticPr fontId="6" type="noConversion"/>
  </si>
  <si>
    <t>W227.01</t>
  </si>
  <si>
    <t>W227.02</t>
  </si>
  <si>
    <t>W227.03</t>
  </si>
  <si>
    <t>W227.04</t>
  </si>
  <si>
    <t>W227.05</t>
  </si>
  <si>
    <t>W227.06</t>
  </si>
  <si>
    <t>W227.07</t>
  </si>
  <si>
    <t>W227.08</t>
  </si>
  <si>
    <t>W227.09</t>
  </si>
  <si>
    <t>227.01</t>
  </si>
  <si>
    <t>227.02</t>
  </si>
  <si>
    <t>227.03</t>
  </si>
  <si>
    <t>227.04</t>
  </si>
  <si>
    <t>227.05</t>
  </si>
  <si>
    <t>227.06</t>
  </si>
  <si>
    <t>227.07</t>
  </si>
  <si>
    <t>227.08</t>
  </si>
  <si>
    <t>227.09</t>
  </si>
  <si>
    <t>327.01</t>
  </si>
  <si>
    <t>327.02</t>
  </si>
  <si>
    <t>327.03</t>
  </si>
  <si>
    <t>327.04</t>
  </si>
  <si>
    <t>327.05</t>
  </si>
  <si>
    <t>327.06</t>
  </si>
  <si>
    <t>327.07</t>
  </si>
  <si>
    <t>327.08</t>
  </si>
  <si>
    <t>327.09</t>
  </si>
  <si>
    <t>T1080</t>
    <phoneticPr fontId="18" type="noConversion"/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</si>
  <si>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</si>
  <si>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</si>
  <si>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</si>
  <si>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</si>
  <si>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</si>
  <si>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</si>
  <si>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</si>
  <si>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</si>
  <si>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</si>
  <si>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T1580</t>
    <phoneticPr fontId="18" type="noConversion"/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</si>
  <si>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</si>
  <si>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</si>
  <si>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</si>
  <si>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</si>
  <si>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</si>
  <si>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</si>
  <si>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</si>
  <si>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</si>
  <si>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</si>
  <si>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W228.00</t>
    <phoneticPr fontId="6" type="noConversion"/>
  </si>
  <si>
    <t>W228.01</t>
  </si>
  <si>
    <t>W228.02</t>
  </si>
  <si>
    <t>W228.03</t>
  </si>
  <si>
    <t>W228.04</t>
  </si>
  <si>
    <t>W228.05</t>
  </si>
  <si>
    <t>W228.06</t>
  </si>
  <si>
    <t>W228.07</t>
  </si>
  <si>
    <t>W228.08</t>
  </si>
  <si>
    <t>W228.09</t>
  </si>
  <si>
    <t>W228.10</t>
  </si>
  <si>
    <t>W228.11</t>
  </si>
  <si>
    <t>W228.12</t>
  </si>
  <si>
    <t>W228.13</t>
  </si>
  <si>
    <t>W228.14</t>
  </si>
  <si>
    <t>W228.15</t>
  </si>
  <si>
    <t>W229.00</t>
    <phoneticPr fontId="6" type="noConversion"/>
  </si>
  <si>
    <t>W229.01</t>
  </si>
  <si>
    <t>W229.02</t>
  </si>
  <si>
    <t>W229.03</t>
  </si>
  <si>
    <t>W229.04</t>
  </si>
  <si>
    <t>W229.05</t>
  </si>
  <si>
    <t>W229.06</t>
  </si>
  <si>
    <t>W229.07</t>
  </si>
  <si>
    <t>W229.08</t>
  </si>
  <si>
    <t>W229.09</t>
  </si>
  <si>
    <t>229.00</t>
    <phoneticPr fontId="18" type="noConversion"/>
  </si>
  <si>
    <t>229.01</t>
  </si>
  <si>
    <t>229.02</t>
  </si>
  <si>
    <t>229.03</t>
  </si>
  <si>
    <t>229.04</t>
  </si>
  <si>
    <t>229.05</t>
  </si>
  <si>
    <t>229.06</t>
  </si>
  <si>
    <t>229.07</t>
  </si>
  <si>
    <t>229.08</t>
  </si>
  <si>
    <t>229.09</t>
  </si>
  <si>
    <t>329.01</t>
  </si>
  <si>
    <t>329.02</t>
  </si>
  <si>
    <t>329.03</t>
  </si>
  <si>
    <t>329.04</t>
  </si>
  <si>
    <t>329.05</t>
  </si>
  <si>
    <t>329.06</t>
  </si>
  <si>
    <t>329.07</t>
  </si>
  <si>
    <t>329.08</t>
  </si>
  <si>
    <t>329.09</t>
  </si>
  <si>
    <t>T1090</t>
    <phoneticPr fontId="18" type="noConversion"/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</si>
  <si>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</si>
  <si>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</si>
  <si>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</si>
  <si>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</si>
  <si>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</si>
  <si>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</si>
  <si>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</si>
  <si>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</si>
  <si>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</si>
  <si>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T1590</t>
    <phoneticPr fontId="18" type="noConversion"/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</si>
  <si>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</si>
  <si>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</si>
  <si>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</si>
  <si>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</si>
  <si>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</si>
  <si>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</si>
  <si>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</si>
  <si>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</si>
  <si>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</si>
  <si>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11#</t>
    <phoneticPr fontId="18" type="noConversion"/>
  </si>
  <si>
    <t>12#</t>
    <phoneticPr fontId="18" type="noConversion"/>
  </si>
  <si>
    <t>A3左伺服</t>
    <phoneticPr fontId="18" type="noConversion"/>
  </si>
  <si>
    <t>A3右伺服</t>
    <phoneticPr fontId="18" type="noConversion"/>
  </si>
  <si>
    <t>W230.01</t>
  </si>
  <si>
    <t>W230.02</t>
  </si>
  <si>
    <t>W230.03</t>
  </si>
  <si>
    <t>W230.04</t>
  </si>
  <si>
    <t>W230.05</t>
  </si>
  <si>
    <t>W230.06</t>
  </si>
  <si>
    <t>W230.07</t>
  </si>
  <si>
    <t>W230.08</t>
  </si>
  <si>
    <t>W230.09</t>
  </si>
  <si>
    <t>W230.10</t>
  </si>
  <si>
    <t>W230.11</t>
  </si>
  <si>
    <t>W230.12</t>
  </si>
  <si>
    <t>W230.13</t>
  </si>
  <si>
    <t>W230.14</t>
  </si>
  <si>
    <t>W230.15</t>
  </si>
  <si>
    <t>W231.01</t>
  </si>
  <si>
    <t>W231.02</t>
  </si>
  <si>
    <t>W231.03</t>
  </si>
  <si>
    <t>W231.04</t>
  </si>
  <si>
    <t>W231.05</t>
  </si>
  <si>
    <t>W231.06</t>
  </si>
  <si>
    <t>W231.07</t>
  </si>
  <si>
    <t>W231.08</t>
  </si>
  <si>
    <t>W231.09</t>
  </si>
  <si>
    <t>231.01</t>
  </si>
  <si>
    <t>231.02</t>
  </si>
  <si>
    <t>231.03</t>
  </si>
  <si>
    <t>231.04</t>
  </si>
  <si>
    <t>231.05</t>
  </si>
  <si>
    <t>231.06</t>
  </si>
  <si>
    <t>231.07</t>
  </si>
  <si>
    <t>231.08</t>
  </si>
  <si>
    <t>231.09</t>
  </si>
  <si>
    <t>331.01</t>
  </si>
  <si>
    <t>331.02</t>
  </si>
  <si>
    <t>331.03</t>
  </si>
  <si>
    <t>331.04</t>
  </si>
  <si>
    <t>331.05</t>
  </si>
  <si>
    <t>331.06</t>
  </si>
  <si>
    <t>331.07</t>
  </si>
  <si>
    <t>331.08</t>
  </si>
  <si>
    <t>331.09</t>
  </si>
  <si>
    <t>333.00</t>
    <phoneticPr fontId="18" type="noConversion"/>
  </si>
  <si>
    <t>333.01</t>
  </si>
  <si>
    <t>333.02</t>
  </si>
  <si>
    <t>333.03</t>
  </si>
  <si>
    <t>333.04</t>
  </si>
  <si>
    <t>333.05</t>
  </si>
  <si>
    <t>333.06</t>
  </si>
  <si>
    <t>333.07</t>
  </si>
  <si>
    <t>333.08</t>
  </si>
  <si>
    <t>333.09</t>
  </si>
  <si>
    <t>222.01</t>
  </si>
  <si>
    <t>222.02</t>
  </si>
  <si>
    <t>222.03</t>
  </si>
  <si>
    <t>222.04</t>
  </si>
  <si>
    <t>222.05</t>
  </si>
  <si>
    <t>222.06</t>
  </si>
  <si>
    <t>222.07</t>
  </si>
  <si>
    <t>222.08</t>
  </si>
  <si>
    <t>222.09</t>
  </si>
  <si>
    <t>322.00</t>
    <phoneticPr fontId="18" type="noConversion"/>
  </si>
  <si>
    <t>322.01</t>
  </si>
  <si>
    <t>322.02</t>
  </si>
  <si>
    <t>322.03</t>
  </si>
  <si>
    <t>322.04</t>
  </si>
  <si>
    <t>322.05</t>
  </si>
  <si>
    <t>322.06</t>
  </si>
  <si>
    <t>322.07</t>
  </si>
  <si>
    <t>322.08</t>
  </si>
  <si>
    <t>322.09</t>
  </si>
  <si>
    <t>224.07</t>
  </si>
  <si>
    <t>224.00</t>
    <phoneticPr fontId="18" type="noConversion"/>
  </si>
  <si>
    <t>224.01</t>
  </si>
  <si>
    <t>224.02</t>
  </si>
  <si>
    <t>224.03</t>
  </si>
  <si>
    <t>224.04</t>
  </si>
  <si>
    <t>224.05</t>
  </si>
  <si>
    <t>224.06</t>
  </si>
  <si>
    <t>224.08</t>
  </si>
  <si>
    <t>224.09</t>
  </si>
  <si>
    <t>324.00</t>
    <phoneticPr fontId="18" type="noConversion"/>
  </si>
  <si>
    <t>324.01</t>
  </si>
  <si>
    <t>324.02</t>
  </si>
  <si>
    <t>324.03</t>
  </si>
  <si>
    <t>324.04</t>
  </si>
  <si>
    <t>324.05</t>
  </si>
  <si>
    <t>324.06</t>
  </si>
  <si>
    <t>324.07</t>
  </si>
  <si>
    <t>324.08</t>
  </si>
  <si>
    <t>324.09</t>
  </si>
  <si>
    <t>226.00</t>
    <phoneticPr fontId="18" type="noConversion"/>
  </si>
  <si>
    <t>226.01</t>
  </si>
  <si>
    <t>226.02</t>
  </si>
  <si>
    <t>226.03</t>
  </si>
  <si>
    <t>226.04</t>
  </si>
  <si>
    <t>226.05</t>
  </si>
  <si>
    <t>226.06</t>
  </si>
  <si>
    <t>226.07</t>
  </si>
  <si>
    <t>226.08</t>
  </si>
  <si>
    <t>226.09</t>
  </si>
  <si>
    <t>326.00</t>
    <phoneticPr fontId="18" type="noConversion"/>
  </si>
  <si>
    <t>326.01</t>
  </si>
  <si>
    <t>326.02</t>
  </si>
  <si>
    <t>326.03</t>
  </si>
  <si>
    <t>326.04</t>
  </si>
  <si>
    <t>326.05</t>
  </si>
  <si>
    <t>326.06</t>
  </si>
  <si>
    <t>326.07</t>
  </si>
  <si>
    <t>326.08</t>
  </si>
  <si>
    <t>326.09</t>
  </si>
  <si>
    <t>328.00</t>
    <phoneticPr fontId="18" type="noConversion"/>
  </si>
  <si>
    <t>328.01</t>
  </si>
  <si>
    <t>328.02</t>
  </si>
  <si>
    <t>328.03</t>
  </si>
  <si>
    <t>328.04</t>
  </si>
  <si>
    <t>328.05</t>
  </si>
  <si>
    <t>328.06</t>
  </si>
  <si>
    <t>328.07</t>
  </si>
  <si>
    <t>328.08</t>
  </si>
  <si>
    <t>328.09</t>
  </si>
  <si>
    <t>228.00</t>
    <phoneticPr fontId="18" type="noConversion"/>
  </si>
  <si>
    <t>228.01</t>
  </si>
  <si>
    <t>228.02</t>
  </si>
  <si>
    <t>228.03</t>
  </si>
  <si>
    <t>228.04</t>
  </si>
  <si>
    <t>228.05</t>
  </si>
  <si>
    <t>228.06</t>
  </si>
  <si>
    <t>228.07</t>
  </si>
  <si>
    <t>228.08</t>
  </si>
  <si>
    <t>228.09</t>
  </si>
  <si>
    <t>230.00</t>
    <phoneticPr fontId="18" type="noConversion"/>
  </si>
  <si>
    <t>230.01</t>
  </si>
  <si>
    <t>230.02</t>
  </si>
  <si>
    <t>230.03</t>
  </si>
  <si>
    <t>230.04</t>
  </si>
  <si>
    <t>230.05</t>
  </si>
  <si>
    <t>230.06</t>
  </si>
  <si>
    <t>230.07</t>
  </si>
  <si>
    <t>230.08</t>
  </si>
  <si>
    <t>230.09</t>
  </si>
  <si>
    <t>330.00</t>
    <phoneticPr fontId="18" type="noConversion"/>
  </si>
  <si>
    <t>330.01</t>
  </si>
  <si>
    <t>330.02</t>
  </si>
  <si>
    <t>330.03</t>
  </si>
  <si>
    <t>330.04</t>
  </si>
  <si>
    <t>330.05</t>
  </si>
  <si>
    <t>330.06</t>
  </si>
  <si>
    <t>330.07</t>
  </si>
  <si>
    <t>330.08</t>
  </si>
  <si>
    <t>330.09</t>
  </si>
  <si>
    <t>232.01</t>
  </si>
  <si>
    <t>232.02</t>
  </si>
  <si>
    <t>232.03</t>
  </si>
  <si>
    <t>232.04</t>
  </si>
  <si>
    <t>232.05</t>
  </si>
  <si>
    <t>232.06</t>
  </si>
  <si>
    <t>232.07</t>
  </si>
  <si>
    <t>232.08</t>
  </si>
  <si>
    <t>232.09</t>
  </si>
  <si>
    <t>W232.01</t>
  </si>
  <si>
    <t>W232.02</t>
  </si>
  <si>
    <t>W232.03</t>
  </si>
  <si>
    <t>W232.04</t>
  </si>
  <si>
    <t>W232.05</t>
  </si>
  <si>
    <t>W232.06</t>
  </si>
  <si>
    <t>W232.07</t>
  </si>
  <si>
    <t>W232.08</t>
  </si>
  <si>
    <t>W232.09</t>
  </si>
  <si>
    <t>W232.10</t>
  </si>
  <si>
    <t>W232.11</t>
  </si>
  <si>
    <t>W232.12</t>
  </si>
  <si>
    <t>W232.13</t>
  </si>
  <si>
    <t>W232.14</t>
  </si>
  <si>
    <t>W232.15</t>
  </si>
  <si>
    <t>W233.01</t>
  </si>
  <si>
    <t>W233.02</t>
  </si>
  <si>
    <t>W233.03</t>
  </si>
  <si>
    <t>W233.04</t>
  </si>
  <si>
    <t>W233.05</t>
  </si>
  <si>
    <t>W233.06</t>
  </si>
  <si>
    <t>W233.07</t>
  </si>
  <si>
    <t>W233.08</t>
  </si>
  <si>
    <t>W233.09</t>
  </si>
  <si>
    <t>233.00</t>
    <phoneticPr fontId="18" type="noConversion"/>
  </si>
  <si>
    <t>233.01</t>
  </si>
  <si>
    <t>233.02</t>
  </si>
  <si>
    <t>233.03</t>
  </si>
  <si>
    <t>233.04</t>
  </si>
  <si>
    <t>233.05</t>
  </si>
  <si>
    <t>233.06</t>
  </si>
  <si>
    <t>233.07</t>
  </si>
  <si>
    <t>233.08</t>
  </si>
  <si>
    <t>233.09</t>
  </si>
  <si>
    <t>234.02</t>
  </si>
  <si>
    <t>234.03</t>
  </si>
  <si>
    <t>234.04</t>
  </si>
  <si>
    <t>234.05</t>
  </si>
  <si>
    <t>234.06</t>
  </si>
  <si>
    <t>234.07</t>
  </si>
  <si>
    <t>234.08</t>
  </si>
  <si>
    <t>234.09</t>
  </si>
  <si>
    <t>332.00</t>
    <phoneticPr fontId="18" type="noConversion"/>
  </si>
  <si>
    <t>332.01</t>
  </si>
  <si>
    <t>332.02</t>
  </si>
  <si>
    <t>332.03</t>
  </si>
  <si>
    <t>332.04</t>
  </si>
  <si>
    <t>332.05</t>
  </si>
  <si>
    <t>332.06</t>
  </si>
  <si>
    <t>332.07</t>
  </si>
  <si>
    <t>332.08</t>
  </si>
  <si>
    <t>332.09</t>
  </si>
  <si>
    <t>334.00</t>
    <phoneticPr fontId="18" type="noConversion"/>
  </si>
  <si>
    <t>334.01</t>
  </si>
  <si>
    <t>334.02</t>
  </si>
  <si>
    <t>334.03</t>
  </si>
  <si>
    <t>334.04</t>
  </si>
  <si>
    <t>334.05</t>
  </si>
  <si>
    <t>334.06</t>
  </si>
  <si>
    <t>334.07</t>
  </si>
  <si>
    <t>334.08</t>
  </si>
  <si>
    <t>334.09</t>
  </si>
  <si>
    <t>T1100</t>
    <phoneticPr fontId="18" type="noConversion"/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</si>
  <si>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</si>
  <si>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</si>
  <si>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</si>
  <si>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</si>
  <si>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</si>
  <si>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</si>
  <si>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</si>
  <si>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</si>
  <si>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</si>
  <si>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T1600</t>
    <phoneticPr fontId="18" type="noConversion"/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</si>
  <si>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</si>
  <si>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</si>
  <si>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</si>
  <si>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</si>
  <si>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</si>
  <si>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</si>
  <si>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</si>
  <si>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</si>
  <si>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</si>
  <si>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T1110</t>
    <phoneticPr fontId="18" type="noConversion"/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</si>
  <si>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</si>
  <si>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</si>
  <si>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</si>
  <si>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</si>
  <si>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</si>
  <si>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</si>
  <si>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</si>
  <si>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</si>
  <si>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</si>
  <si>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T1610</t>
    <phoneticPr fontId="18" type="noConversion"/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</si>
  <si>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</si>
  <si>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</si>
  <si>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</si>
  <si>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</si>
  <si>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</si>
  <si>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</si>
  <si>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</si>
  <si>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</si>
  <si>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</si>
  <si>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13#</t>
    <phoneticPr fontId="18" type="noConversion"/>
  </si>
  <si>
    <t>14#</t>
    <phoneticPr fontId="18" type="noConversion"/>
  </si>
  <si>
    <t>A4左伺服</t>
    <phoneticPr fontId="18" type="noConversion"/>
  </si>
  <si>
    <t>A4右伺服</t>
    <phoneticPr fontId="18" type="noConversion"/>
  </si>
  <si>
    <t>W234.01</t>
  </si>
  <si>
    <t>W234.02</t>
  </si>
  <si>
    <t>W234.03</t>
  </si>
  <si>
    <t>W234.04</t>
  </si>
  <si>
    <t>W234.05</t>
  </si>
  <si>
    <t>W234.06</t>
  </si>
  <si>
    <t>W234.07</t>
  </si>
  <si>
    <t>W234.08</t>
  </si>
  <si>
    <t>W234.09</t>
  </si>
  <si>
    <t>W234.10</t>
  </si>
  <si>
    <t>W234.11</t>
  </si>
  <si>
    <t>W234.12</t>
  </si>
  <si>
    <t>W234.13</t>
  </si>
  <si>
    <t>W234.14</t>
  </si>
  <si>
    <t>W234.15</t>
  </si>
  <si>
    <t>W235.01</t>
  </si>
  <si>
    <t>W235.02</t>
  </si>
  <si>
    <t>W235.03</t>
  </si>
  <si>
    <t>W235.04</t>
  </si>
  <si>
    <t>W235.05</t>
  </si>
  <si>
    <t>W235.06</t>
  </si>
  <si>
    <t>W235.07</t>
  </si>
  <si>
    <t>W235.08</t>
  </si>
  <si>
    <t>W235.09</t>
  </si>
  <si>
    <t>235.00</t>
    <phoneticPr fontId="18" type="noConversion"/>
  </si>
  <si>
    <t>235.01</t>
  </si>
  <si>
    <t>235.02</t>
  </si>
  <si>
    <t>235.03</t>
  </si>
  <si>
    <t>235.04</t>
  </si>
  <si>
    <t>235.05</t>
  </si>
  <si>
    <t>235.06</t>
  </si>
  <si>
    <t>235.07</t>
  </si>
  <si>
    <t>235.08</t>
  </si>
  <si>
    <t>235.09</t>
  </si>
  <si>
    <t>236.00</t>
    <phoneticPr fontId="18" type="noConversion"/>
  </si>
  <si>
    <t>236.01</t>
  </si>
  <si>
    <t>236.02</t>
  </si>
  <si>
    <t>236.03</t>
  </si>
  <si>
    <t>236.04</t>
  </si>
  <si>
    <t>236.05</t>
  </si>
  <si>
    <t>236.06</t>
  </si>
  <si>
    <t>236.07</t>
  </si>
  <si>
    <t>236.08</t>
  </si>
  <si>
    <t>236.09</t>
  </si>
  <si>
    <t>335.00</t>
    <phoneticPr fontId="18" type="noConversion"/>
  </si>
  <si>
    <t>335.01</t>
  </si>
  <si>
    <t>335.02</t>
  </si>
  <si>
    <t>335.03</t>
  </si>
  <si>
    <t>335.04</t>
  </si>
  <si>
    <t>335.05</t>
  </si>
  <si>
    <t>335.06</t>
  </si>
  <si>
    <t>335.07</t>
  </si>
  <si>
    <t>335.08</t>
  </si>
  <si>
    <t>335.09</t>
  </si>
  <si>
    <t>336.00</t>
    <phoneticPr fontId="18" type="noConversion"/>
  </si>
  <si>
    <t>336.01</t>
  </si>
  <si>
    <t>336.02</t>
  </si>
  <si>
    <t>336.03</t>
  </si>
  <si>
    <t>336.04</t>
  </si>
  <si>
    <t>336.05</t>
  </si>
  <si>
    <t>336.06</t>
  </si>
  <si>
    <t>336.07</t>
  </si>
  <si>
    <t>336.08</t>
  </si>
  <si>
    <t>336.09</t>
  </si>
  <si>
    <t>T1120</t>
    <phoneticPr fontId="18" type="noConversion"/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</si>
  <si>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</si>
  <si>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</si>
  <si>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</si>
  <si>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</si>
  <si>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</si>
  <si>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</si>
  <si>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</si>
  <si>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</si>
  <si>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</si>
  <si>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T1620</t>
    <phoneticPr fontId="18" type="noConversion"/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</si>
  <si>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</si>
  <si>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</si>
  <si>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</si>
  <si>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</si>
  <si>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</si>
  <si>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</si>
  <si>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</si>
  <si>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</si>
  <si>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</si>
  <si>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W236.01</t>
  </si>
  <si>
    <t>W236.02</t>
  </si>
  <si>
    <t>W236.03</t>
  </si>
  <si>
    <t>W236.04</t>
  </si>
  <si>
    <t>W236.05</t>
  </si>
  <si>
    <t>W236.06</t>
  </si>
  <si>
    <t>W236.07</t>
  </si>
  <si>
    <t>W236.08</t>
  </si>
  <si>
    <t>W236.09</t>
  </si>
  <si>
    <t>W236.10</t>
  </si>
  <si>
    <t>W236.11</t>
  </si>
  <si>
    <t>W236.12</t>
  </si>
  <si>
    <t>W236.13</t>
  </si>
  <si>
    <t>W236.14</t>
  </si>
  <si>
    <t>W236.15</t>
  </si>
  <si>
    <t>W237.01</t>
  </si>
  <si>
    <t>W237.02</t>
  </si>
  <si>
    <t>W237.03</t>
  </si>
  <si>
    <t>W237.04</t>
  </si>
  <si>
    <t>W237.05</t>
  </si>
  <si>
    <t>W237.06</t>
  </si>
  <si>
    <t>W237.07</t>
  </si>
  <si>
    <t>W237.08</t>
  </si>
  <si>
    <t>W237.09</t>
  </si>
  <si>
    <t>237.00</t>
    <phoneticPr fontId="18" type="noConversion"/>
  </si>
  <si>
    <t>237.01</t>
  </si>
  <si>
    <t>237.02</t>
  </si>
  <si>
    <t>237.03</t>
  </si>
  <si>
    <t>237.04</t>
  </si>
  <si>
    <t>237.05</t>
  </si>
  <si>
    <t>237.06</t>
  </si>
  <si>
    <t>237.07</t>
  </si>
  <si>
    <t>237.08</t>
  </si>
  <si>
    <t>237.09</t>
  </si>
  <si>
    <t>238.01</t>
  </si>
  <si>
    <t>238.00</t>
    <phoneticPr fontId="18" type="noConversion"/>
  </si>
  <si>
    <t>238.02</t>
  </si>
  <si>
    <t>238.03</t>
  </si>
  <si>
    <t>238.04</t>
  </si>
  <si>
    <t>238.05</t>
  </si>
  <si>
    <t>238.06</t>
  </si>
  <si>
    <t>238.07</t>
  </si>
  <si>
    <t>238.08</t>
  </si>
  <si>
    <t>238.09</t>
  </si>
  <si>
    <t>337.00</t>
    <phoneticPr fontId="18" type="noConversion"/>
  </si>
  <si>
    <t>337.01</t>
  </si>
  <si>
    <t>337.02</t>
  </si>
  <si>
    <t>337.03</t>
  </si>
  <si>
    <t>337.04</t>
  </si>
  <si>
    <t>337.05</t>
  </si>
  <si>
    <t>337.06</t>
  </si>
  <si>
    <t>337.07</t>
  </si>
  <si>
    <t>337.08</t>
  </si>
  <si>
    <t>337.09</t>
  </si>
  <si>
    <t>338.00</t>
    <phoneticPr fontId="18" type="noConversion"/>
  </si>
  <si>
    <t>338.01</t>
  </si>
  <si>
    <t>338.02</t>
  </si>
  <si>
    <t>338.03</t>
  </si>
  <si>
    <t>338.04</t>
  </si>
  <si>
    <t>338.05</t>
  </si>
  <si>
    <t>338.06</t>
  </si>
  <si>
    <t>338.07</t>
  </si>
  <si>
    <t>338.08</t>
  </si>
  <si>
    <t>338.09</t>
  </si>
  <si>
    <t>T1130</t>
    <phoneticPr fontId="18" type="noConversion"/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</si>
  <si>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</si>
  <si>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</si>
  <si>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</si>
  <si>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</si>
  <si>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</si>
  <si>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</si>
  <si>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</si>
  <si>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</si>
  <si>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</si>
  <si>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T1630</t>
    <phoneticPr fontId="18" type="noConversion"/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</si>
  <si>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</si>
  <si>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</si>
  <si>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</si>
  <si>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</si>
  <si>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</si>
  <si>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</si>
  <si>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</si>
  <si>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</si>
  <si>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</si>
  <si>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15#</t>
    <phoneticPr fontId="18" type="noConversion"/>
  </si>
  <si>
    <t>16#</t>
    <phoneticPr fontId="18" type="noConversion"/>
  </si>
  <si>
    <t>17#</t>
    <phoneticPr fontId="18" type="noConversion"/>
  </si>
  <si>
    <t>18#</t>
    <phoneticPr fontId="18" type="noConversion"/>
  </si>
  <si>
    <t>19#</t>
    <phoneticPr fontId="18" type="noConversion"/>
  </si>
  <si>
    <t>20#</t>
    <phoneticPr fontId="18" type="noConversion"/>
  </si>
  <si>
    <t>21#</t>
    <phoneticPr fontId="18" type="noConversion"/>
  </si>
  <si>
    <t>22#</t>
    <phoneticPr fontId="18" type="noConversion"/>
  </si>
  <si>
    <t>23#</t>
    <phoneticPr fontId="18" type="noConversion"/>
  </si>
  <si>
    <t>24#</t>
    <phoneticPr fontId="18" type="noConversion"/>
  </si>
  <si>
    <t>B4右伺服</t>
    <phoneticPr fontId="18" type="noConversion"/>
  </si>
  <si>
    <t>B4左伺服</t>
    <phoneticPr fontId="18" type="noConversion"/>
  </si>
  <si>
    <t>B3右伺服</t>
    <phoneticPr fontId="18" type="noConversion"/>
  </si>
  <si>
    <t>B3左伺服</t>
    <phoneticPr fontId="18" type="noConversion"/>
  </si>
  <si>
    <t>B2右伺服</t>
    <phoneticPr fontId="18" type="noConversion"/>
  </si>
  <si>
    <t>B2左伺服</t>
    <phoneticPr fontId="18" type="noConversion"/>
  </si>
  <si>
    <t>B1右伺服</t>
    <phoneticPr fontId="18" type="noConversion"/>
  </si>
  <si>
    <t>B1左伺服</t>
    <phoneticPr fontId="18" type="noConversion"/>
  </si>
  <si>
    <t>压板平移伺服B</t>
    <phoneticPr fontId="18" type="noConversion"/>
  </si>
  <si>
    <t>正压伺服B</t>
    <phoneticPr fontId="18" type="noConversion"/>
  </si>
  <si>
    <t>W238.01</t>
  </si>
  <si>
    <t>W238.02</t>
  </si>
  <si>
    <t>W238.03</t>
  </si>
  <si>
    <t>W238.04</t>
  </si>
  <si>
    <t>W238.05</t>
  </si>
  <si>
    <t>W238.06</t>
  </si>
  <si>
    <t>W238.07</t>
  </si>
  <si>
    <t>W238.08</t>
  </si>
  <si>
    <t>W238.09</t>
  </si>
  <si>
    <t>W238.10</t>
  </si>
  <si>
    <t>W238.11</t>
  </si>
  <si>
    <t>W238.12</t>
  </si>
  <si>
    <t>W238.13</t>
  </si>
  <si>
    <t>W238.14</t>
  </si>
  <si>
    <t>W238.15</t>
  </si>
  <si>
    <t>W239.01</t>
  </si>
  <si>
    <t>W239.02</t>
  </si>
  <si>
    <t>W239.03</t>
  </si>
  <si>
    <t>W239.04</t>
  </si>
  <si>
    <t>W239.05</t>
  </si>
  <si>
    <t>W239.06</t>
  </si>
  <si>
    <t>W239.07</t>
  </si>
  <si>
    <t>W239.08</t>
  </si>
  <si>
    <t>W239.09</t>
  </si>
  <si>
    <t>239.00</t>
    <phoneticPr fontId="18" type="noConversion"/>
  </si>
  <si>
    <t>239.01</t>
  </si>
  <si>
    <t>239.02</t>
  </si>
  <si>
    <t>239.03</t>
  </si>
  <si>
    <t>239.04</t>
  </si>
  <si>
    <t>239.05</t>
  </si>
  <si>
    <t>239.06</t>
  </si>
  <si>
    <t>239.07</t>
  </si>
  <si>
    <t>239.08</t>
  </si>
  <si>
    <t>239.09</t>
  </si>
  <si>
    <t>240.01</t>
  </si>
  <si>
    <t>240.00</t>
    <phoneticPr fontId="18" type="noConversion"/>
  </si>
  <si>
    <t>240.02</t>
  </si>
  <si>
    <t>240.03</t>
  </si>
  <si>
    <t>240.04</t>
  </si>
  <si>
    <t>240.05</t>
  </si>
  <si>
    <t>240.06</t>
  </si>
  <si>
    <t>240.07</t>
  </si>
  <si>
    <t>240.08</t>
  </si>
  <si>
    <t>240.09</t>
  </si>
  <si>
    <t>339.00</t>
    <phoneticPr fontId="18" type="noConversion"/>
  </si>
  <si>
    <t>339.01</t>
  </si>
  <si>
    <t>339.02</t>
  </si>
  <si>
    <t>339.03</t>
  </si>
  <si>
    <t>339.04</t>
  </si>
  <si>
    <t>339.05</t>
  </si>
  <si>
    <t>339.06</t>
  </si>
  <si>
    <t>339.07</t>
  </si>
  <si>
    <t>339.08</t>
  </si>
  <si>
    <t>339.09</t>
  </si>
  <si>
    <t>340.00</t>
    <phoneticPr fontId="18" type="noConversion"/>
  </si>
  <si>
    <t>340.01</t>
  </si>
  <si>
    <t>340.02</t>
  </si>
  <si>
    <t>340.03</t>
  </si>
  <si>
    <t>340.04</t>
  </si>
  <si>
    <t>340.05</t>
  </si>
  <si>
    <t>340.06</t>
  </si>
  <si>
    <t>340.07</t>
  </si>
  <si>
    <t>340.08</t>
  </si>
  <si>
    <t>340.09</t>
  </si>
  <si>
    <t>T1140</t>
    <phoneticPr fontId="18" type="noConversion"/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</si>
  <si>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</si>
  <si>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</si>
  <si>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</si>
  <si>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</si>
  <si>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</si>
  <si>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</si>
  <si>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</si>
  <si>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</si>
  <si>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</si>
  <si>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T1640</t>
    <phoneticPr fontId="18" type="noConversion"/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</si>
  <si>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</si>
  <si>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</si>
  <si>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</si>
  <si>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</si>
  <si>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</si>
  <si>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</si>
  <si>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</si>
  <si>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</si>
  <si>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</si>
  <si>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W240.01</t>
  </si>
  <si>
    <t>W240.02</t>
  </si>
  <si>
    <t>W240.03</t>
  </si>
  <si>
    <t>W240.04</t>
  </si>
  <si>
    <t>W240.05</t>
  </si>
  <si>
    <t>W240.06</t>
  </si>
  <si>
    <t>W240.07</t>
  </si>
  <si>
    <t>W240.08</t>
  </si>
  <si>
    <t>W240.09</t>
  </si>
  <si>
    <t>W240.10</t>
  </si>
  <si>
    <t>W240.11</t>
  </si>
  <si>
    <t>W240.12</t>
  </si>
  <si>
    <t>W240.13</t>
  </si>
  <si>
    <t>W240.14</t>
  </si>
  <si>
    <t>W240.15</t>
  </si>
  <si>
    <t>W241.01</t>
  </si>
  <si>
    <t>W241.02</t>
  </si>
  <si>
    <t>W241.03</t>
  </si>
  <si>
    <t>W241.04</t>
  </si>
  <si>
    <t>W241.05</t>
  </si>
  <si>
    <t>W241.06</t>
  </si>
  <si>
    <t>W241.07</t>
  </si>
  <si>
    <t>W241.08</t>
  </si>
  <si>
    <t>W241.09</t>
  </si>
  <si>
    <t>241.00</t>
    <phoneticPr fontId="18" type="noConversion"/>
  </si>
  <si>
    <t>241.01</t>
  </si>
  <si>
    <t>241.02</t>
  </si>
  <si>
    <t>241.03</t>
  </si>
  <si>
    <t>241.04</t>
  </si>
  <si>
    <t>241.05</t>
  </si>
  <si>
    <t>241.06</t>
  </si>
  <si>
    <t>241.07</t>
  </si>
  <si>
    <t>241.08</t>
  </si>
  <si>
    <t>241.09</t>
  </si>
  <si>
    <t>242.00</t>
    <phoneticPr fontId="18" type="noConversion"/>
  </si>
  <si>
    <t>242.01</t>
  </si>
  <si>
    <t>242.02</t>
  </si>
  <si>
    <t>242.03</t>
  </si>
  <si>
    <t>242.04</t>
  </si>
  <si>
    <t>242.05</t>
  </si>
  <si>
    <t>242.06</t>
  </si>
  <si>
    <t>242.07</t>
  </si>
  <si>
    <t>242.08</t>
  </si>
  <si>
    <t>242.09</t>
  </si>
  <si>
    <t>341.00</t>
    <phoneticPr fontId="18" type="noConversion"/>
  </si>
  <si>
    <t>341.01</t>
  </si>
  <si>
    <t>341.02</t>
  </si>
  <si>
    <t>341.03</t>
  </si>
  <si>
    <t>341.04</t>
  </si>
  <si>
    <t>341.05</t>
  </si>
  <si>
    <t>341.06</t>
  </si>
  <si>
    <t>341.07</t>
  </si>
  <si>
    <t>341.08</t>
  </si>
  <si>
    <t>341.09</t>
  </si>
  <si>
    <t>342.00</t>
    <phoneticPr fontId="18" type="noConversion"/>
  </si>
  <si>
    <t>342.01</t>
  </si>
  <si>
    <t>342.02</t>
  </si>
  <si>
    <t>342.03</t>
  </si>
  <si>
    <t>342.04</t>
  </si>
  <si>
    <t>342.05</t>
  </si>
  <si>
    <t>342.06</t>
  </si>
  <si>
    <t>342.07</t>
  </si>
  <si>
    <t>342.08</t>
  </si>
  <si>
    <t>342.09</t>
  </si>
  <si>
    <t>T1150</t>
    <phoneticPr fontId="18" type="noConversion"/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</si>
  <si>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</si>
  <si>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</si>
  <si>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</si>
  <si>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</si>
  <si>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</si>
  <si>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</si>
  <si>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</si>
  <si>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</si>
  <si>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</si>
  <si>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T1650</t>
    <phoneticPr fontId="18" type="noConversion"/>
  </si>
  <si>
    <t>T1651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</si>
  <si>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</si>
  <si>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</si>
  <si>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</si>
  <si>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</si>
  <si>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</si>
  <si>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</si>
  <si>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</si>
  <si>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</si>
  <si>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W242.01</t>
  </si>
  <si>
    <t>W242.02</t>
  </si>
  <si>
    <t>W242.03</t>
  </si>
  <si>
    <t>W242.04</t>
  </si>
  <si>
    <t>W242.05</t>
  </si>
  <si>
    <t>W242.06</t>
  </si>
  <si>
    <t>W242.07</t>
  </si>
  <si>
    <t>W242.08</t>
  </si>
  <si>
    <t>W242.09</t>
  </si>
  <si>
    <t>W242.10</t>
  </si>
  <si>
    <t>W242.11</t>
  </si>
  <si>
    <t>W242.12</t>
  </si>
  <si>
    <t>W242.13</t>
  </si>
  <si>
    <t>W242.14</t>
  </si>
  <si>
    <t>W242.15</t>
  </si>
  <si>
    <t>W243.01</t>
  </si>
  <si>
    <t>W243.02</t>
  </si>
  <si>
    <t>W243.03</t>
  </si>
  <si>
    <t>W243.04</t>
  </si>
  <si>
    <t>W243.05</t>
  </si>
  <si>
    <t>W243.06</t>
  </si>
  <si>
    <t>W243.07</t>
  </si>
  <si>
    <t>W243.08</t>
  </si>
  <si>
    <t>W243.09</t>
  </si>
  <si>
    <t>243.00</t>
    <phoneticPr fontId="18" type="noConversion"/>
  </si>
  <si>
    <t>243.01</t>
  </si>
  <si>
    <t>243.02</t>
  </si>
  <si>
    <t>243.03</t>
  </si>
  <si>
    <t>243.04</t>
  </si>
  <si>
    <t>243.05</t>
  </si>
  <si>
    <t>243.06</t>
  </si>
  <si>
    <t>243.07</t>
  </si>
  <si>
    <t>243.08</t>
  </si>
  <si>
    <t>243.09</t>
  </si>
  <si>
    <t>343.00</t>
    <phoneticPr fontId="18" type="noConversion"/>
  </si>
  <si>
    <t>343.01</t>
  </si>
  <si>
    <t>343.02</t>
  </si>
  <si>
    <t>343.03</t>
  </si>
  <si>
    <t>343.04</t>
  </si>
  <si>
    <t>343.05</t>
  </si>
  <si>
    <t>343.06</t>
  </si>
  <si>
    <t>343.07</t>
  </si>
  <si>
    <t>343.08</t>
  </si>
  <si>
    <t>343.09</t>
  </si>
  <si>
    <t>344.00</t>
    <phoneticPr fontId="18" type="noConversion"/>
  </si>
  <si>
    <t>344.01</t>
  </si>
  <si>
    <t>344.02</t>
  </si>
  <si>
    <t>344.03</t>
  </si>
  <si>
    <t>344.04</t>
  </si>
  <si>
    <t>344.05</t>
  </si>
  <si>
    <t>344.06</t>
  </si>
  <si>
    <t>344.07</t>
  </si>
  <si>
    <t>344.08</t>
  </si>
  <si>
    <t>344.09</t>
  </si>
  <si>
    <t>T1160</t>
    <phoneticPr fontId="18" type="noConversion"/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</si>
  <si>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</si>
  <si>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</si>
  <si>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</si>
  <si>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</si>
  <si>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</si>
  <si>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</si>
  <si>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</si>
  <si>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</si>
  <si>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</si>
  <si>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T1660</t>
    <phoneticPr fontId="18" type="noConversion"/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</si>
  <si>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</si>
  <si>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</si>
  <si>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</si>
  <si>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</si>
  <si>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</si>
  <si>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</si>
  <si>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</si>
  <si>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</si>
  <si>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</si>
  <si>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W244.01</t>
  </si>
  <si>
    <t>W244.02</t>
  </si>
  <si>
    <t>W244.03</t>
  </si>
  <si>
    <t>W244.04</t>
  </si>
  <si>
    <t>W244.05</t>
  </si>
  <si>
    <t>W244.06</t>
  </si>
  <si>
    <t>W244.07</t>
  </si>
  <si>
    <t>W244.08</t>
  </si>
  <si>
    <t>W244.09</t>
  </si>
  <si>
    <t>W244.10</t>
  </si>
  <si>
    <t>W244.11</t>
  </si>
  <si>
    <t>W244.12</t>
  </si>
  <si>
    <t>W244.13</t>
  </si>
  <si>
    <t>W244.14</t>
  </si>
  <si>
    <t>W244.15</t>
  </si>
  <si>
    <t>W245.01</t>
  </si>
  <si>
    <t>W245.02</t>
  </si>
  <si>
    <t>W245.03</t>
  </si>
  <si>
    <t>W245.04</t>
  </si>
  <si>
    <t>W245.05</t>
  </si>
  <si>
    <t>W245.06</t>
  </si>
  <si>
    <t>W245.07</t>
  </si>
  <si>
    <t>W245.08</t>
  </si>
  <si>
    <t>W245.09</t>
  </si>
  <si>
    <t>245.00</t>
    <phoneticPr fontId="18" type="noConversion"/>
  </si>
  <si>
    <t>245.01</t>
  </si>
  <si>
    <t>245.02</t>
  </si>
  <si>
    <t>245.03</t>
  </si>
  <si>
    <t>245.04</t>
  </si>
  <si>
    <t>245.05</t>
  </si>
  <si>
    <t>245.06</t>
  </si>
  <si>
    <t>245.07</t>
  </si>
  <si>
    <t>245.08</t>
  </si>
  <si>
    <t>245.09</t>
  </si>
  <si>
    <t>246.00</t>
    <phoneticPr fontId="18" type="noConversion"/>
  </si>
  <si>
    <t>246.01</t>
  </si>
  <si>
    <t>246.02</t>
  </si>
  <si>
    <t>246.03</t>
  </si>
  <si>
    <t>246.04</t>
  </si>
  <si>
    <t>246.05</t>
  </si>
  <si>
    <t>246.06</t>
  </si>
  <si>
    <t>246.07</t>
  </si>
  <si>
    <t>246.08</t>
  </si>
  <si>
    <t>246.09</t>
  </si>
  <si>
    <t>345.00</t>
    <phoneticPr fontId="18" type="noConversion"/>
  </si>
  <si>
    <t>345.01</t>
  </si>
  <si>
    <t>345.02</t>
  </si>
  <si>
    <t>345.03</t>
  </si>
  <si>
    <t>345.04</t>
  </si>
  <si>
    <t>345.05</t>
  </si>
  <si>
    <t>345.06</t>
  </si>
  <si>
    <t>345.07</t>
  </si>
  <si>
    <t>345.08</t>
  </si>
  <si>
    <t>345.09</t>
  </si>
  <si>
    <t>346.00</t>
    <phoneticPr fontId="18" type="noConversion"/>
  </si>
  <si>
    <t>346.01</t>
  </si>
  <si>
    <t>346.02</t>
  </si>
  <si>
    <t>346.03</t>
  </si>
  <si>
    <t>346.04</t>
  </si>
  <si>
    <t>346.05</t>
  </si>
  <si>
    <t>346.06</t>
  </si>
  <si>
    <t>346.07</t>
  </si>
  <si>
    <t>346.08</t>
  </si>
  <si>
    <t>346.09</t>
  </si>
  <si>
    <t>T1170</t>
    <phoneticPr fontId="18" type="noConversion"/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</si>
  <si>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</si>
  <si>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</si>
  <si>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</si>
  <si>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</si>
  <si>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</si>
  <si>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</si>
  <si>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</si>
  <si>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</si>
  <si>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</si>
  <si>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T1670</t>
    <phoneticPr fontId="18" type="noConversion"/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</si>
  <si>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</si>
  <si>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</si>
  <si>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</si>
  <si>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</si>
  <si>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</si>
  <si>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</si>
  <si>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</si>
  <si>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</si>
  <si>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</si>
  <si>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W246.01</t>
  </si>
  <si>
    <t>W246.02</t>
  </si>
  <si>
    <t>W246.03</t>
  </si>
  <si>
    <t>W246.04</t>
  </si>
  <si>
    <t>W246.05</t>
  </si>
  <si>
    <t>W246.06</t>
  </si>
  <si>
    <t>W246.07</t>
  </si>
  <si>
    <t>W246.08</t>
  </si>
  <si>
    <t>W246.09</t>
  </si>
  <si>
    <t>W246.10</t>
  </si>
  <si>
    <t>W246.11</t>
  </si>
  <si>
    <t>W246.12</t>
  </si>
  <si>
    <t>W246.13</t>
  </si>
  <si>
    <t>W246.14</t>
  </si>
  <si>
    <t>W246.15</t>
  </si>
  <si>
    <t>W247.01</t>
  </si>
  <si>
    <t>W247.02</t>
  </si>
  <si>
    <t>W247.03</t>
  </si>
  <si>
    <t>W247.04</t>
  </si>
  <si>
    <t>W247.05</t>
  </si>
  <si>
    <t>W247.06</t>
  </si>
  <si>
    <t>W247.07</t>
  </si>
  <si>
    <t>W247.08</t>
  </si>
  <si>
    <t>W247.09</t>
  </si>
  <si>
    <t>247.00</t>
    <phoneticPr fontId="18" type="noConversion"/>
  </si>
  <si>
    <t>247.01</t>
  </si>
  <si>
    <t>247.02</t>
  </si>
  <si>
    <t>247.03</t>
  </si>
  <si>
    <t>247.04</t>
  </si>
  <si>
    <t>247.05</t>
  </si>
  <si>
    <t>247.06</t>
  </si>
  <si>
    <t>247.07</t>
  </si>
  <si>
    <t>247.08</t>
  </si>
  <si>
    <t>247.09</t>
  </si>
  <si>
    <t>248.00</t>
    <phoneticPr fontId="18" type="noConversion"/>
  </si>
  <si>
    <t>248.01</t>
  </si>
  <si>
    <t>248.02</t>
  </si>
  <si>
    <t>248.03</t>
  </si>
  <si>
    <t>248.04</t>
  </si>
  <si>
    <t>248.05</t>
  </si>
  <si>
    <t>248.06</t>
  </si>
  <si>
    <t>248.07</t>
  </si>
  <si>
    <t>248.08</t>
  </si>
  <si>
    <t>248.09</t>
  </si>
  <si>
    <t>347.00</t>
    <phoneticPr fontId="18" type="noConversion"/>
  </si>
  <si>
    <t>347.01</t>
  </si>
  <si>
    <t>347.02</t>
  </si>
  <si>
    <t>347.03</t>
  </si>
  <si>
    <t>347.04</t>
  </si>
  <si>
    <t>347.05</t>
  </si>
  <si>
    <t>347.06</t>
  </si>
  <si>
    <t>347.07</t>
  </si>
  <si>
    <t>347.08</t>
  </si>
  <si>
    <t>347.09</t>
  </si>
  <si>
    <t>348.00</t>
    <phoneticPr fontId="18" type="noConversion"/>
  </si>
  <si>
    <t>348.01</t>
  </si>
  <si>
    <t>348.02</t>
  </si>
  <si>
    <t>348.03</t>
  </si>
  <si>
    <t>348.04</t>
  </si>
  <si>
    <t>348.05</t>
  </si>
  <si>
    <t>348.06</t>
  </si>
  <si>
    <t>348.07</t>
  </si>
  <si>
    <t>348.08</t>
  </si>
  <si>
    <t>348.09</t>
  </si>
  <si>
    <t>T1180</t>
    <phoneticPr fontId="18" type="noConversion"/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</si>
  <si>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</si>
  <si>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</si>
  <si>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</si>
  <si>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</si>
  <si>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</si>
  <si>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</si>
  <si>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</si>
  <si>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</si>
  <si>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</si>
  <si>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T1680</t>
    <phoneticPr fontId="18" type="noConversion"/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</si>
  <si>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</si>
  <si>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</si>
  <si>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</si>
  <si>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</si>
  <si>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</si>
  <si>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</si>
  <si>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</si>
  <si>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</si>
  <si>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</si>
  <si>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W248.01</t>
  </si>
  <si>
    <t>W248.02</t>
  </si>
  <si>
    <t>W248.03</t>
  </si>
  <si>
    <t>W248.04</t>
  </si>
  <si>
    <t>W248.05</t>
  </si>
  <si>
    <t>W248.06</t>
  </si>
  <si>
    <t>W248.07</t>
  </si>
  <si>
    <t>W248.08</t>
  </si>
  <si>
    <t>W248.09</t>
  </si>
  <si>
    <t>W248.10</t>
  </si>
  <si>
    <t>W248.11</t>
  </si>
  <si>
    <t>W248.12</t>
  </si>
  <si>
    <t>W248.13</t>
  </si>
  <si>
    <t>W248.14</t>
  </si>
  <si>
    <t>W248.15</t>
  </si>
  <si>
    <t>W249.01</t>
  </si>
  <si>
    <t>W249.02</t>
  </si>
  <si>
    <t>W249.03</t>
  </si>
  <si>
    <t>W249.04</t>
  </si>
  <si>
    <t>W249.05</t>
  </si>
  <si>
    <t>W249.06</t>
  </si>
  <si>
    <t>W249.07</t>
  </si>
  <si>
    <t>W249.08</t>
  </si>
  <si>
    <t>W249.09</t>
  </si>
  <si>
    <t>249.00</t>
    <phoneticPr fontId="18" type="noConversion"/>
  </si>
  <si>
    <t>249.01</t>
  </si>
  <si>
    <t>249.02</t>
  </si>
  <si>
    <t>249.03</t>
  </si>
  <si>
    <t>249.04</t>
  </si>
  <si>
    <t>249.05</t>
  </si>
  <si>
    <t>249.06</t>
  </si>
  <si>
    <t>249.07</t>
  </si>
  <si>
    <t>249.08</t>
  </si>
  <si>
    <t>249.09</t>
  </si>
  <si>
    <t>349.00</t>
    <phoneticPr fontId="18" type="noConversion"/>
  </si>
  <si>
    <t>349.01</t>
  </si>
  <si>
    <t>349.02</t>
  </si>
  <si>
    <t>349.03</t>
  </si>
  <si>
    <t>349.04</t>
  </si>
  <si>
    <t>349.05</t>
  </si>
  <si>
    <t>349.06</t>
  </si>
  <si>
    <t>349.07</t>
  </si>
  <si>
    <t>349.08</t>
  </si>
  <si>
    <t>349.09</t>
  </si>
  <si>
    <t>350.00</t>
    <phoneticPr fontId="18" type="noConversion"/>
  </si>
  <si>
    <t>350.01</t>
  </si>
  <si>
    <t>350.02</t>
  </si>
  <si>
    <t>350.03</t>
  </si>
  <si>
    <t>350.04</t>
  </si>
  <si>
    <t>350.05</t>
  </si>
  <si>
    <t>350.06</t>
  </si>
  <si>
    <t>350.07</t>
  </si>
  <si>
    <t>350.08</t>
  </si>
  <si>
    <t>350.09</t>
  </si>
  <si>
    <t>T1190</t>
    <phoneticPr fontId="18" type="noConversion"/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</si>
  <si>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</si>
  <si>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</si>
  <si>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</si>
  <si>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</si>
  <si>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</si>
  <si>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</si>
  <si>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</si>
  <si>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</si>
  <si>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</si>
  <si>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T1690</t>
    <phoneticPr fontId="18" type="noConversion"/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</si>
  <si>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</si>
  <si>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</si>
  <si>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</si>
  <si>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</si>
  <si>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</si>
  <si>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</si>
  <si>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</si>
  <si>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</si>
  <si>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</si>
  <si>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W250.01</t>
  </si>
  <si>
    <t>W250.02</t>
  </si>
  <si>
    <t>W250.03</t>
  </si>
  <si>
    <t>W250.04</t>
  </si>
  <si>
    <t>W250.05</t>
  </si>
  <si>
    <t>W250.06</t>
  </si>
  <si>
    <t>W250.07</t>
  </si>
  <si>
    <t>W250.08</t>
  </si>
  <si>
    <t>W250.09</t>
  </si>
  <si>
    <t>W250.10</t>
  </si>
  <si>
    <t>W250.11</t>
  </si>
  <si>
    <t>W250.12</t>
  </si>
  <si>
    <t>W250.13</t>
  </si>
  <si>
    <t>W250.14</t>
  </si>
  <si>
    <t>W250.15</t>
  </si>
  <si>
    <t>W251.01</t>
  </si>
  <si>
    <t>W251.02</t>
  </si>
  <si>
    <t>W251.03</t>
  </si>
  <si>
    <t>W251.04</t>
  </si>
  <si>
    <t>W251.05</t>
  </si>
  <si>
    <t>W251.06</t>
  </si>
  <si>
    <t>W251.07</t>
  </si>
  <si>
    <t>W251.08</t>
  </si>
  <si>
    <t>W251.09</t>
  </si>
  <si>
    <t>251.00</t>
    <phoneticPr fontId="18" type="noConversion"/>
  </si>
  <si>
    <t>251.01</t>
  </si>
  <si>
    <t>251.02</t>
  </si>
  <si>
    <t>251.03</t>
  </si>
  <si>
    <t>251.04</t>
  </si>
  <si>
    <t>251.05</t>
  </si>
  <si>
    <t>251.06</t>
  </si>
  <si>
    <t>251.07</t>
  </si>
  <si>
    <t>251.08</t>
  </si>
  <si>
    <t>251.09</t>
  </si>
  <si>
    <t>252.00</t>
    <phoneticPr fontId="18" type="noConversion"/>
  </si>
  <si>
    <t>252.01</t>
  </si>
  <si>
    <t>252.02</t>
  </si>
  <si>
    <t>252.03</t>
  </si>
  <si>
    <t>252.04</t>
  </si>
  <si>
    <t>252.05</t>
  </si>
  <si>
    <t>252.06</t>
  </si>
  <si>
    <t>252.07</t>
  </si>
  <si>
    <t>252.08</t>
  </si>
  <si>
    <t>252.09</t>
  </si>
  <si>
    <t>351.00</t>
    <phoneticPr fontId="18" type="noConversion"/>
  </si>
  <si>
    <t>351.01</t>
  </si>
  <si>
    <t>351.02</t>
  </si>
  <si>
    <t>351.03</t>
  </si>
  <si>
    <t>351.04</t>
  </si>
  <si>
    <t>351.05</t>
  </si>
  <si>
    <t>351.06</t>
  </si>
  <si>
    <t>351.07</t>
  </si>
  <si>
    <t>351.08</t>
  </si>
  <si>
    <t>351.09</t>
  </si>
  <si>
    <t>352.00</t>
    <phoneticPr fontId="18" type="noConversion"/>
  </si>
  <si>
    <t>352.01</t>
  </si>
  <si>
    <t>352.02</t>
  </si>
  <si>
    <t>352.03</t>
  </si>
  <si>
    <t>352.04</t>
  </si>
  <si>
    <t>352.05</t>
  </si>
  <si>
    <t>352.06</t>
  </si>
  <si>
    <t>352.07</t>
  </si>
  <si>
    <t>352.08</t>
  </si>
  <si>
    <t>352.09</t>
  </si>
  <si>
    <t>T1200</t>
    <phoneticPr fontId="18" type="noConversion"/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</si>
  <si>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</si>
  <si>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</si>
  <si>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</si>
  <si>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</si>
  <si>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</si>
  <si>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</si>
  <si>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</si>
  <si>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</si>
  <si>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</si>
  <si>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T1700</t>
    <phoneticPr fontId="18" type="noConversion"/>
  </si>
  <si>
    <t>T1701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</si>
  <si>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</si>
  <si>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</si>
  <si>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</si>
  <si>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</si>
  <si>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</si>
  <si>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</si>
  <si>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</si>
  <si>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</si>
  <si>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W252.01</t>
  </si>
  <si>
    <t>W252.02</t>
  </si>
  <si>
    <t>W252.03</t>
  </si>
  <si>
    <t>W252.04</t>
  </si>
  <si>
    <t>W252.05</t>
  </si>
  <si>
    <t>W252.06</t>
  </si>
  <si>
    <t>W252.07</t>
  </si>
  <si>
    <t>W252.08</t>
  </si>
  <si>
    <t>W252.09</t>
  </si>
  <si>
    <t>W252.10</t>
  </si>
  <si>
    <t>W252.11</t>
  </si>
  <si>
    <t>W252.12</t>
  </si>
  <si>
    <t>W252.13</t>
  </si>
  <si>
    <t>W252.14</t>
  </si>
  <si>
    <t>W252.15</t>
  </si>
  <si>
    <t>W253.01</t>
  </si>
  <si>
    <t>W253.02</t>
  </si>
  <si>
    <t>W253.03</t>
  </si>
  <si>
    <t>W253.04</t>
  </si>
  <si>
    <t>W253.05</t>
  </si>
  <si>
    <t>W253.06</t>
  </si>
  <si>
    <t>W253.07</t>
  </si>
  <si>
    <t>W253.08</t>
  </si>
  <si>
    <t>W253.09</t>
  </si>
  <si>
    <t>253.00</t>
    <phoneticPr fontId="18" type="noConversion"/>
  </si>
  <si>
    <t>253.01</t>
  </si>
  <si>
    <t>253.02</t>
  </si>
  <si>
    <t>253.03</t>
  </si>
  <si>
    <t>253.04</t>
  </si>
  <si>
    <t>253.05</t>
  </si>
  <si>
    <t>253.06</t>
  </si>
  <si>
    <t>253.07</t>
  </si>
  <si>
    <t>253.08</t>
  </si>
  <si>
    <t>253.09</t>
  </si>
  <si>
    <t>254.01</t>
  </si>
  <si>
    <t>254.00</t>
    <phoneticPr fontId="18" type="noConversion"/>
  </si>
  <si>
    <t>254.02</t>
  </si>
  <si>
    <t>254.03</t>
  </si>
  <si>
    <t>254.04</t>
  </si>
  <si>
    <t>254.05</t>
  </si>
  <si>
    <t>254.06</t>
  </si>
  <si>
    <t>254.07</t>
  </si>
  <si>
    <t>254.08</t>
  </si>
  <si>
    <t>254.09</t>
  </si>
  <si>
    <t>353.00</t>
    <phoneticPr fontId="18" type="noConversion"/>
  </si>
  <si>
    <t>353.01</t>
  </si>
  <si>
    <t>353.02</t>
  </si>
  <si>
    <t>353.03</t>
  </si>
  <si>
    <t>353.04</t>
  </si>
  <si>
    <t>353.05</t>
  </si>
  <si>
    <t>353.06</t>
  </si>
  <si>
    <t>353.07</t>
  </si>
  <si>
    <t>353.08</t>
  </si>
  <si>
    <t>353.09</t>
  </si>
  <si>
    <t>354.00</t>
    <phoneticPr fontId="18" type="noConversion"/>
  </si>
  <si>
    <t>354.01</t>
  </si>
  <si>
    <t>354.02</t>
  </si>
  <si>
    <t>354.03</t>
  </si>
  <si>
    <t>354.04</t>
  </si>
  <si>
    <t>354.05</t>
  </si>
  <si>
    <t>354.06</t>
  </si>
  <si>
    <t>354.07</t>
  </si>
  <si>
    <t>354.08</t>
  </si>
  <si>
    <t>354.09</t>
  </si>
  <si>
    <t>T1210</t>
    <phoneticPr fontId="18" type="noConversion"/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</si>
  <si>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</si>
  <si>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</si>
  <si>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</si>
  <si>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</si>
  <si>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</si>
  <si>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</si>
  <si>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</si>
  <si>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</si>
  <si>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</si>
  <si>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T1710</t>
    <phoneticPr fontId="18" type="noConversion"/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</si>
  <si>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</si>
  <si>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</si>
  <si>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</si>
  <si>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</si>
  <si>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</si>
  <si>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</si>
  <si>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</si>
  <si>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</si>
  <si>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</si>
  <si>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W254.01</t>
  </si>
  <si>
    <t>W254.02</t>
  </si>
  <si>
    <t>W254.03</t>
  </si>
  <si>
    <t>W254.04</t>
  </si>
  <si>
    <t>W254.05</t>
  </si>
  <si>
    <t>W254.06</t>
  </si>
  <si>
    <t>W254.07</t>
  </si>
  <si>
    <t>W254.08</t>
  </si>
  <si>
    <t>W254.09</t>
  </si>
  <si>
    <t>W254.10</t>
  </si>
  <si>
    <t>W254.11</t>
  </si>
  <si>
    <t>W254.12</t>
  </si>
  <si>
    <t>W254.13</t>
  </si>
  <si>
    <t>W254.14</t>
  </si>
  <si>
    <t>W254.15</t>
  </si>
  <si>
    <t>W255.01</t>
  </si>
  <si>
    <t>W255.02</t>
  </si>
  <si>
    <t>W255.03</t>
  </si>
  <si>
    <t>W255.04</t>
  </si>
  <si>
    <t>W255.05</t>
  </si>
  <si>
    <t>W255.06</t>
  </si>
  <si>
    <t>W255.07</t>
  </si>
  <si>
    <t>W255.08</t>
  </si>
  <si>
    <t>W255.09</t>
  </si>
  <si>
    <t>255.00</t>
    <phoneticPr fontId="18" type="noConversion"/>
  </si>
  <si>
    <t>255.01</t>
  </si>
  <si>
    <t>255.02</t>
  </si>
  <si>
    <t>255.03</t>
  </si>
  <si>
    <t>255.04</t>
  </si>
  <si>
    <t>255.05</t>
  </si>
  <si>
    <t>255.06</t>
  </si>
  <si>
    <t>255.07</t>
  </si>
  <si>
    <t>255.08</t>
  </si>
  <si>
    <t>255.09</t>
  </si>
  <si>
    <t>256.00</t>
    <phoneticPr fontId="18" type="noConversion"/>
  </si>
  <si>
    <t>256.01</t>
  </si>
  <si>
    <t>256.02</t>
  </si>
  <si>
    <t>256.03</t>
  </si>
  <si>
    <t>256.04</t>
  </si>
  <si>
    <t>256.05</t>
  </si>
  <si>
    <t>256.06</t>
  </si>
  <si>
    <t>256.07</t>
  </si>
  <si>
    <t>256.08</t>
  </si>
  <si>
    <t>256.09</t>
  </si>
  <si>
    <t>355.00</t>
    <phoneticPr fontId="18" type="noConversion"/>
  </si>
  <si>
    <t>355.01</t>
  </si>
  <si>
    <t>355.02</t>
  </si>
  <si>
    <t>355.03</t>
  </si>
  <si>
    <t>355.04</t>
  </si>
  <si>
    <t>355.05</t>
  </si>
  <si>
    <t>355.06</t>
  </si>
  <si>
    <t>355.07</t>
  </si>
  <si>
    <t>355.08</t>
  </si>
  <si>
    <t>355.09</t>
  </si>
  <si>
    <t>356.00</t>
    <phoneticPr fontId="18" type="noConversion"/>
  </si>
  <si>
    <t>356.01</t>
  </si>
  <si>
    <t>356.02</t>
  </si>
  <si>
    <t>356.03</t>
  </si>
  <si>
    <t>356.04</t>
  </si>
  <si>
    <t>356.05</t>
  </si>
  <si>
    <t>356.06</t>
  </si>
  <si>
    <t>356.07</t>
  </si>
  <si>
    <t>356.08</t>
  </si>
  <si>
    <t>356.09</t>
  </si>
  <si>
    <t>T1220</t>
    <phoneticPr fontId="18" type="noConversion"/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</si>
  <si>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</si>
  <si>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</si>
  <si>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</si>
  <si>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</si>
  <si>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</si>
  <si>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</si>
  <si>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</si>
  <si>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</si>
  <si>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</si>
  <si>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T1720</t>
    <phoneticPr fontId="18" type="noConversion"/>
  </si>
  <si>
    <t>T1721</t>
  </si>
  <si>
    <t>T1722</t>
  </si>
  <si>
    <t>T1723</t>
  </si>
  <si>
    <t>T1724</t>
  </si>
  <si>
    <t>T1725</t>
  </si>
  <si>
    <t>T1726</t>
  </si>
  <si>
    <t>T1727</t>
  </si>
  <si>
    <t>T1728</t>
  </si>
  <si>
    <t>T1729</t>
  </si>
  <si>
    <t>W256.01</t>
  </si>
  <si>
    <t>W256.02</t>
  </si>
  <si>
    <t>W256.03</t>
  </si>
  <si>
    <t>W256.04</t>
  </si>
  <si>
    <t>W256.05</t>
  </si>
  <si>
    <t>W256.06</t>
  </si>
  <si>
    <t>W256.07</t>
  </si>
  <si>
    <t>W256.08</t>
  </si>
  <si>
    <t>W256.09</t>
  </si>
  <si>
    <t>W256.10</t>
  </si>
  <si>
    <t>W256.11</t>
  </si>
  <si>
    <t>W256.12</t>
  </si>
  <si>
    <t>W256.13</t>
  </si>
  <si>
    <t>W256.14</t>
  </si>
  <si>
    <t>W256.15</t>
  </si>
  <si>
    <t>W257.01</t>
  </si>
  <si>
    <t>W257.02</t>
  </si>
  <si>
    <t>W257.03</t>
  </si>
  <si>
    <t>W257.04</t>
  </si>
  <si>
    <t>W257.05</t>
  </si>
  <si>
    <t>W257.06</t>
  </si>
  <si>
    <t>W257.07</t>
  </si>
  <si>
    <t>W257.08</t>
  </si>
  <si>
    <t>W257.09</t>
  </si>
  <si>
    <t>257.00</t>
    <phoneticPr fontId="18" type="noConversion"/>
  </si>
  <si>
    <t>257.01</t>
  </si>
  <si>
    <t>257.02</t>
  </si>
  <si>
    <t>257.03</t>
  </si>
  <si>
    <t>257.04</t>
  </si>
  <si>
    <t>257.05</t>
  </si>
  <si>
    <t>257.06</t>
  </si>
  <si>
    <t>257.07</t>
  </si>
  <si>
    <t>257.08</t>
  </si>
  <si>
    <t>257.09</t>
  </si>
  <si>
    <t>258.00</t>
    <phoneticPr fontId="18" type="noConversion"/>
  </si>
  <si>
    <t>258.01</t>
  </si>
  <si>
    <t>258.02</t>
  </si>
  <si>
    <t>258.03</t>
  </si>
  <si>
    <t>258.04</t>
  </si>
  <si>
    <t>258.05</t>
  </si>
  <si>
    <t>258.06</t>
  </si>
  <si>
    <t>258.07</t>
  </si>
  <si>
    <t>258.08</t>
  </si>
  <si>
    <t>258.09</t>
  </si>
  <si>
    <t>357.00</t>
    <phoneticPr fontId="18" type="noConversion"/>
  </si>
  <si>
    <t>357.01</t>
  </si>
  <si>
    <t>357.02</t>
  </si>
  <si>
    <t>357.03</t>
  </si>
  <si>
    <t>357.04</t>
  </si>
  <si>
    <t>357.05</t>
  </si>
  <si>
    <t>357.06</t>
  </si>
  <si>
    <t>357.07</t>
  </si>
  <si>
    <t>357.08</t>
  </si>
  <si>
    <t>357.09</t>
  </si>
  <si>
    <t>358.00</t>
    <phoneticPr fontId="18" type="noConversion"/>
  </si>
  <si>
    <t>358.01</t>
  </si>
  <si>
    <t>358.02</t>
  </si>
  <si>
    <t>358.03</t>
  </si>
  <si>
    <t>358.04</t>
  </si>
  <si>
    <t>358.05</t>
  </si>
  <si>
    <t>358.06</t>
  </si>
  <si>
    <t>358.07</t>
  </si>
  <si>
    <t>358.08</t>
  </si>
  <si>
    <t>358.09</t>
  </si>
  <si>
    <t>T1230</t>
    <phoneticPr fontId="18" type="noConversion"/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</si>
  <si>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</si>
  <si>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</si>
  <si>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</si>
  <si>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</si>
  <si>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</si>
  <si>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</si>
  <si>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</si>
  <si>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</si>
  <si>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</si>
  <si>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T1730</t>
    <phoneticPr fontId="18" type="noConversion"/>
  </si>
  <si>
    <t>T1731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</si>
  <si>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</si>
  <si>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</si>
  <si>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</si>
  <si>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</si>
  <si>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</si>
  <si>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</si>
  <si>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</si>
  <si>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</si>
  <si>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25#</t>
    <phoneticPr fontId="18" type="noConversion"/>
  </si>
  <si>
    <t>25#伺服</t>
    <phoneticPr fontId="18" type="noConversion"/>
  </si>
  <si>
    <t>26#</t>
    <phoneticPr fontId="18" type="noConversion"/>
  </si>
  <si>
    <t>27#</t>
    <phoneticPr fontId="18" type="noConversion"/>
  </si>
  <si>
    <t>27#左伺服</t>
    <phoneticPr fontId="18" type="noConversion"/>
  </si>
  <si>
    <t>28#</t>
    <phoneticPr fontId="18" type="noConversion"/>
  </si>
  <si>
    <t>W258.01</t>
  </si>
  <si>
    <t>W258.02</t>
  </si>
  <si>
    <t>W258.03</t>
  </si>
  <si>
    <t>W258.04</t>
  </si>
  <si>
    <t>W258.05</t>
  </si>
  <si>
    <t>W258.06</t>
  </si>
  <si>
    <t>W258.07</t>
  </si>
  <si>
    <t>W258.08</t>
  </si>
  <si>
    <t>W258.09</t>
  </si>
  <si>
    <t>W258.10</t>
  </si>
  <si>
    <t>W258.11</t>
  </si>
  <si>
    <t>W258.12</t>
  </si>
  <si>
    <t>W258.13</t>
  </si>
  <si>
    <t>W258.14</t>
  </si>
  <si>
    <t>W258.15</t>
  </si>
  <si>
    <t>W259.01</t>
  </si>
  <si>
    <t>W259.02</t>
  </si>
  <si>
    <t>W259.03</t>
  </si>
  <si>
    <t>W259.04</t>
  </si>
  <si>
    <t>W259.05</t>
  </si>
  <si>
    <t>W259.06</t>
  </si>
  <si>
    <t>W259.07</t>
  </si>
  <si>
    <t>W259.08</t>
  </si>
  <si>
    <t>W259.09</t>
  </si>
  <si>
    <t>259.00</t>
    <phoneticPr fontId="18" type="noConversion"/>
  </si>
  <si>
    <t>259.01</t>
  </si>
  <si>
    <t>259.02</t>
  </si>
  <si>
    <t>259.03</t>
  </si>
  <si>
    <t>259.04</t>
  </si>
  <si>
    <t>259.05</t>
  </si>
  <si>
    <t>259.06</t>
  </si>
  <si>
    <t>259.07</t>
  </si>
  <si>
    <t>259.08</t>
  </si>
  <si>
    <t>259.09</t>
  </si>
  <si>
    <t>260.00</t>
    <phoneticPr fontId="18" type="noConversion"/>
  </si>
  <si>
    <t>260.01</t>
  </si>
  <si>
    <t>260.02</t>
  </si>
  <si>
    <t>260.03</t>
  </si>
  <si>
    <t>260.04</t>
  </si>
  <si>
    <t>260.05</t>
  </si>
  <si>
    <t>260.06</t>
  </si>
  <si>
    <t>260.07</t>
  </si>
  <si>
    <t>260.08</t>
  </si>
  <si>
    <t>260.09</t>
  </si>
  <si>
    <t>359.00</t>
    <phoneticPr fontId="18" type="noConversion"/>
  </si>
  <si>
    <t>359.01</t>
  </si>
  <si>
    <t>359.02</t>
  </si>
  <si>
    <t>359.03</t>
  </si>
  <si>
    <t>359.04</t>
  </si>
  <si>
    <t>359.05</t>
  </si>
  <si>
    <t>359.06</t>
  </si>
  <si>
    <t>359.07</t>
  </si>
  <si>
    <t>359.08</t>
  </si>
  <si>
    <t>359.09</t>
  </si>
  <si>
    <t>360.00</t>
    <phoneticPr fontId="18" type="noConversion"/>
  </si>
  <si>
    <t>360.01</t>
  </si>
  <si>
    <t>360.02</t>
  </si>
  <si>
    <t>360.03</t>
  </si>
  <si>
    <t>360.04</t>
  </si>
  <si>
    <t>360.05</t>
  </si>
  <si>
    <t>360.06</t>
  </si>
  <si>
    <t>360.07</t>
  </si>
  <si>
    <t>360.08</t>
  </si>
  <si>
    <t>360.09</t>
  </si>
  <si>
    <t>T1240</t>
    <phoneticPr fontId="18" type="noConversion"/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</si>
  <si>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</si>
  <si>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</si>
  <si>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</si>
  <si>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</si>
  <si>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</si>
  <si>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</si>
  <si>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</si>
  <si>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</si>
  <si>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</si>
  <si>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T1740</t>
    <phoneticPr fontId="18" type="noConversion"/>
  </si>
  <si>
    <t>T1741</t>
  </si>
  <si>
    <t>T1742</t>
  </si>
  <si>
    <t>T1743</t>
  </si>
  <si>
    <t>T1744</t>
  </si>
  <si>
    <t>T1745</t>
  </si>
  <si>
    <t>T1746</t>
  </si>
  <si>
    <t>T1747</t>
  </si>
  <si>
    <t>T1748</t>
  </si>
  <si>
    <t>T1749</t>
  </si>
  <si>
    <t>W260.01</t>
  </si>
  <si>
    <t>W260.02</t>
  </si>
  <si>
    <t>W260.03</t>
  </si>
  <si>
    <t>W260.04</t>
  </si>
  <si>
    <t>W260.05</t>
  </si>
  <si>
    <t>W260.06</t>
  </si>
  <si>
    <t>W260.07</t>
  </si>
  <si>
    <t>W260.08</t>
  </si>
  <si>
    <t>W260.09</t>
  </si>
  <si>
    <t>W260.10</t>
  </si>
  <si>
    <t>W260.11</t>
  </si>
  <si>
    <t>W260.12</t>
  </si>
  <si>
    <t>W260.13</t>
  </si>
  <si>
    <t>W260.14</t>
  </si>
  <si>
    <t>W260.15</t>
  </si>
  <si>
    <t>W261.01</t>
  </si>
  <si>
    <t>W261.02</t>
  </si>
  <si>
    <t>W261.03</t>
  </si>
  <si>
    <t>W261.04</t>
  </si>
  <si>
    <t>W261.05</t>
  </si>
  <si>
    <t>W261.06</t>
  </si>
  <si>
    <t>W261.07</t>
  </si>
  <si>
    <t>W261.08</t>
  </si>
  <si>
    <t>W261.09</t>
  </si>
  <si>
    <t>261.00</t>
    <phoneticPr fontId="18" type="noConversion"/>
  </si>
  <si>
    <t>261.01</t>
  </si>
  <si>
    <t>261.02</t>
  </si>
  <si>
    <t>261.03</t>
  </si>
  <si>
    <t>261.04</t>
  </si>
  <si>
    <t>261.05</t>
  </si>
  <si>
    <t>261.06</t>
  </si>
  <si>
    <t>261.07</t>
  </si>
  <si>
    <t>261.08</t>
  </si>
  <si>
    <t>261.09</t>
  </si>
  <si>
    <t>262.00</t>
    <phoneticPr fontId="18" type="noConversion"/>
  </si>
  <si>
    <t>262.01</t>
  </si>
  <si>
    <t>262.02</t>
  </si>
  <si>
    <t>262.03</t>
  </si>
  <si>
    <t>262.04</t>
  </si>
  <si>
    <t>262.05</t>
  </si>
  <si>
    <t>262.06</t>
  </si>
  <si>
    <t>262.07</t>
  </si>
  <si>
    <t>262.08</t>
  </si>
  <si>
    <t>262.09</t>
  </si>
  <si>
    <t>361.00</t>
    <phoneticPr fontId="18" type="noConversion"/>
  </si>
  <si>
    <t>361.01</t>
  </si>
  <si>
    <t>361.02</t>
  </si>
  <si>
    <t>361.03</t>
  </si>
  <si>
    <t>361.04</t>
  </si>
  <si>
    <t>361.05</t>
  </si>
  <si>
    <t>361.06</t>
  </si>
  <si>
    <t>361.07</t>
  </si>
  <si>
    <t>361.08</t>
  </si>
  <si>
    <t>361.09</t>
  </si>
  <si>
    <t>362.00</t>
    <phoneticPr fontId="18" type="noConversion"/>
  </si>
  <si>
    <t>362.01</t>
  </si>
  <si>
    <t>362.02</t>
  </si>
  <si>
    <t>362.03</t>
  </si>
  <si>
    <t>362.04</t>
  </si>
  <si>
    <t>362.05</t>
  </si>
  <si>
    <t>362.06</t>
  </si>
  <si>
    <t>362.07</t>
  </si>
  <si>
    <t>362.08</t>
  </si>
  <si>
    <t>362.09</t>
  </si>
  <si>
    <t>T1250</t>
    <phoneticPr fontId="18" type="noConversion"/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</si>
  <si>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</si>
  <si>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</si>
  <si>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</si>
  <si>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</si>
  <si>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</si>
  <si>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</si>
  <si>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</si>
  <si>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</si>
  <si>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</si>
  <si>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T1750</t>
    <phoneticPr fontId="18" type="noConversion"/>
  </si>
  <si>
    <t>T1751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</si>
  <si>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</si>
  <si>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</si>
  <si>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</si>
  <si>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</si>
  <si>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</si>
  <si>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</si>
  <si>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</si>
  <si>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</si>
  <si>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26#伺服</t>
    <phoneticPr fontId="18" type="noConversion"/>
  </si>
  <si>
    <t>W262.01</t>
  </si>
  <si>
    <t>W262.02</t>
  </si>
  <si>
    <t>W262.03</t>
  </si>
  <si>
    <t>W262.04</t>
  </si>
  <si>
    <t>W262.05</t>
  </si>
  <si>
    <t>W262.06</t>
  </si>
  <si>
    <t>W262.07</t>
  </si>
  <si>
    <t>W262.08</t>
  </si>
  <si>
    <t>W262.09</t>
  </si>
  <si>
    <t>W262.10</t>
  </si>
  <si>
    <t>W262.11</t>
  </si>
  <si>
    <t>W262.12</t>
  </si>
  <si>
    <t>W262.13</t>
  </si>
  <si>
    <t>W262.14</t>
  </si>
  <si>
    <t>W262.15</t>
  </si>
  <si>
    <t>W263.01</t>
  </si>
  <si>
    <t>W263.02</t>
  </si>
  <si>
    <t>W263.03</t>
  </si>
  <si>
    <t>W263.04</t>
  </si>
  <si>
    <t>W263.05</t>
  </si>
  <si>
    <t>W263.06</t>
  </si>
  <si>
    <t>W263.07</t>
  </si>
  <si>
    <t>W263.08</t>
  </si>
  <si>
    <t>W263.09</t>
  </si>
  <si>
    <t>263.00</t>
    <phoneticPr fontId="18" type="noConversion"/>
  </si>
  <si>
    <t>263.01</t>
  </si>
  <si>
    <t>263.02</t>
  </si>
  <si>
    <t>263.03</t>
  </si>
  <si>
    <t>263.04</t>
  </si>
  <si>
    <t>263.05</t>
  </si>
  <si>
    <t>263.06</t>
  </si>
  <si>
    <t>263.07</t>
  </si>
  <si>
    <t>263.08</t>
  </si>
  <si>
    <t>263.09</t>
  </si>
  <si>
    <t>264.00</t>
    <phoneticPr fontId="18" type="noConversion"/>
  </si>
  <si>
    <t>264.01</t>
  </si>
  <si>
    <t>264.02</t>
  </si>
  <si>
    <t>264.03</t>
  </si>
  <si>
    <t>264.04</t>
  </si>
  <si>
    <t>264.05</t>
  </si>
  <si>
    <t>264.06</t>
  </si>
  <si>
    <t>264.07</t>
  </si>
  <si>
    <t>264.08</t>
  </si>
  <si>
    <t>264.09</t>
  </si>
  <si>
    <t>363.00</t>
    <phoneticPr fontId="18" type="noConversion"/>
  </si>
  <si>
    <t>363.01</t>
  </si>
  <si>
    <t>363.02</t>
  </si>
  <si>
    <t>363.03</t>
  </si>
  <si>
    <t>363.04</t>
  </si>
  <si>
    <t>363.05</t>
  </si>
  <si>
    <t>363.06</t>
  </si>
  <si>
    <t>363.07</t>
  </si>
  <si>
    <t>363.08</t>
  </si>
  <si>
    <t>363.09</t>
  </si>
  <si>
    <t>364.00</t>
    <phoneticPr fontId="18" type="noConversion"/>
  </si>
  <si>
    <t>364.01</t>
  </si>
  <si>
    <t>364.02</t>
  </si>
  <si>
    <t>364.03</t>
  </si>
  <si>
    <t>364.04</t>
  </si>
  <si>
    <t>364.05</t>
  </si>
  <si>
    <t>364.06</t>
  </si>
  <si>
    <t>364.07</t>
  </si>
  <si>
    <t>364.08</t>
  </si>
  <si>
    <t>364.09</t>
  </si>
  <si>
    <t>T1260</t>
    <phoneticPr fontId="18" type="noConversion"/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</si>
  <si>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</si>
  <si>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</si>
  <si>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</si>
  <si>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</si>
  <si>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</si>
  <si>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</si>
  <si>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</si>
  <si>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</si>
  <si>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</si>
  <si>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T1760</t>
    <phoneticPr fontId="18" type="noConversion"/>
  </si>
  <si>
    <t>T1761</t>
  </si>
  <si>
    <t>T1762</t>
  </si>
  <si>
    <t>T1763</t>
  </si>
  <si>
    <t>T1764</t>
  </si>
  <si>
    <t>T1765</t>
  </si>
  <si>
    <t>T1766</t>
  </si>
  <si>
    <t>T1767</t>
  </si>
  <si>
    <t>T1768</t>
  </si>
  <si>
    <t>T1769</t>
  </si>
  <si>
    <t>W264.01</t>
  </si>
  <si>
    <t>W264.02</t>
  </si>
  <si>
    <t>W264.03</t>
  </si>
  <si>
    <t>W264.04</t>
  </si>
  <si>
    <t>W264.05</t>
  </si>
  <si>
    <t>W264.06</t>
  </si>
  <si>
    <t>W264.07</t>
  </si>
  <si>
    <t>W264.08</t>
  </si>
  <si>
    <t>W264.09</t>
  </si>
  <si>
    <t>W264.10</t>
  </si>
  <si>
    <t>W264.11</t>
  </si>
  <si>
    <t>W264.12</t>
  </si>
  <si>
    <t>W264.13</t>
  </si>
  <si>
    <t>W264.14</t>
  </si>
  <si>
    <t>W264.15</t>
  </si>
  <si>
    <t>W265.01</t>
  </si>
  <si>
    <t>W265.02</t>
  </si>
  <si>
    <t>W265.03</t>
  </si>
  <si>
    <t>W265.04</t>
  </si>
  <si>
    <t>W265.05</t>
  </si>
  <si>
    <t>W265.06</t>
  </si>
  <si>
    <t>W265.07</t>
  </si>
  <si>
    <t>W265.08</t>
  </si>
  <si>
    <t>W265.09</t>
  </si>
  <si>
    <t>265.00</t>
    <phoneticPr fontId="18" type="noConversion"/>
  </si>
  <si>
    <t>265.01</t>
  </si>
  <si>
    <t>265.02</t>
  </si>
  <si>
    <t>265.03</t>
  </si>
  <si>
    <t>265.04</t>
  </si>
  <si>
    <t>265.05</t>
  </si>
  <si>
    <t>265.06</t>
  </si>
  <si>
    <t>265.07</t>
  </si>
  <si>
    <t>265.08</t>
  </si>
  <si>
    <t>265.09</t>
  </si>
  <si>
    <t>266.00</t>
    <phoneticPr fontId="18" type="noConversion"/>
  </si>
  <si>
    <t>266.01</t>
  </si>
  <si>
    <t>266.02</t>
  </si>
  <si>
    <t>266.03</t>
  </si>
  <si>
    <t>266.04</t>
  </si>
  <si>
    <t>266.05</t>
  </si>
  <si>
    <t>266.06</t>
  </si>
  <si>
    <t>266.07</t>
  </si>
  <si>
    <t>266.08</t>
  </si>
  <si>
    <t>266.09</t>
  </si>
  <si>
    <t>365.00</t>
    <phoneticPr fontId="18" type="noConversion"/>
  </si>
  <si>
    <t>365.01</t>
  </si>
  <si>
    <t>365.02</t>
  </si>
  <si>
    <t>365.03</t>
  </si>
  <si>
    <t>365.04</t>
  </si>
  <si>
    <t>365.05</t>
  </si>
  <si>
    <t>365.06</t>
  </si>
  <si>
    <t>365.07</t>
  </si>
  <si>
    <t>365.08</t>
  </si>
  <si>
    <t>365.09</t>
  </si>
  <si>
    <t>366.00</t>
    <phoneticPr fontId="18" type="noConversion"/>
  </si>
  <si>
    <t>366.01</t>
  </si>
  <si>
    <t>366.02</t>
  </si>
  <si>
    <t>366.03</t>
  </si>
  <si>
    <t>366.04</t>
  </si>
  <si>
    <t>366.05</t>
  </si>
  <si>
    <t>366.06</t>
  </si>
  <si>
    <t>366.07</t>
  </si>
  <si>
    <t>366.08</t>
  </si>
  <si>
    <t>366.09</t>
  </si>
  <si>
    <t>T1270</t>
    <phoneticPr fontId="18" type="noConversion"/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</si>
  <si>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</si>
  <si>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</si>
  <si>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</si>
  <si>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</si>
  <si>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</si>
  <si>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</si>
  <si>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</si>
  <si>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</si>
  <si>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</si>
  <si>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T1770</t>
    <phoneticPr fontId="18" type="noConversion"/>
  </si>
  <si>
    <t>T1771</t>
  </si>
  <si>
    <t>T1772</t>
  </si>
  <si>
    <t>T1773</t>
  </si>
  <si>
    <t>T1774</t>
  </si>
  <si>
    <t>T1775</t>
  </si>
  <si>
    <t>T1776</t>
  </si>
  <si>
    <t>T1777</t>
  </si>
  <si>
    <t>T1778</t>
  </si>
  <si>
    <t>T1779</t>
  </si>
  <si>
    <t>接料伺服</t>
    <phoneticPr fontId="18" type="noConversion"/>
  </si>
  <si>
    <t>相对运动</t>
    <phoneticPr fontId="18" type="noConversion"/>
  </si>
  <si>
    <t>321.10</t>
  </si>
  <si>
    <t>322.10</t>
  </si>
  <si>
    <t>323.10</t>
  </si>
  <si>
    <t>324.10</t>
  </si>
  <si>
    <t>325.10</t>
  </si>
  <si>
    <t>326.10</t>
  </si>
  <si>
    <t>327.10</t>
  </si>
  <si>
    <t>328.10</t>
  </si>
  <si>
    <t>329.10</t>
  </si>
  <si>
    <t>330.10</t>
  </si>
  <si>
    <t>331.10</t>
  </si>
  <si>
    <t>332.10</t>
  </si>
  <si>
    <t>333.10</t>
  </si>
  <si>
    <t>334.10</t>
  </si>
  <si>
    <t>335.10</t>
  </si>
  <si>
    <t>336.10</t>
  </si>
  <si>
    <t>337.10</t>
  </si>
  <si>
    <t>338.10</t>
  </si>
  <si>
    <t>339.10</t>
  </si>
  <si>
    <t>340.10</t>
  </si>
  <si>
    <t>341.10</t>
  </si>
  <si>
    <t>342.10</t>
  </si>
  <si>
    <t>343.10</t>
  </si>
  <si>
    <t>344.10</t>
  </si>
  <si>
    <t>345.10</t>
  </si>
  <si>
    <t>346.10</t>
  </si>
  <si>
    <t>347.10</t>
  </si>
  <si>
    <t>348.10</t>
  </si>
  <si>
    <t>349.10</t>
  </si>
  <si>
    <t>350.10</t>
  </si>
  <si>
    <t>351.10</t>
  </si>
  <si>
    <t>352.10</t>
  </si>
  <si>
    <t>353.10</t>
  </si>
  <si>
    <t>354.10</t>
  </si>
  <si>
    <t>355.10</t>
  </si>
  <si>
    <t>356.10</t>
  </si>
  <si>
    <t>357.10</t>
  </si>
  <si>
    <t>358.10</t>
  </si>
  <si>
    <t>359.10</t>
  </si>
  <si>
    <t>360.10</t>
  </si>
  <si>
    <t>361.10</t>
  </si>
  <si>
    <t>362.10</t>
  </si>
  <si>
    <t>363.10</t>
  </si>
  <si>
    <t>364.10</t>
  </si>
  <si>
    <t>365.10</t>
  </si>
  <si>
    <t>366.10</t>
  </si>
  <si>
    <t>E1_1000</t>
    <phoneticPr fontId="23" type="noConversion"/>
  </si>
  <si>
    <t>E1_1001</t>
  </si>
  <si>
    <t>E1_1101</t>
  </si>
  <si>
    <t>E1_1201</t>
  </si>
  <si>
    <t>E1_1301</t>
  </si>
  <si>
    <t>E1_1401</t>
  </si>
  <si>
    <t>E1_1002</t>
  </si>
  <si>
    <t>E1_1102</t>
  </si>
  <si>
    <t>E1_1202</t>
  </si>
  <si>
    <t>E1_1302</t>
  </si>
  <si>
    <t>E1_1402</t>
  </si>
  <si>
    <t>E1_1003</t>
  </si>
  <si>
    <t>E1_1103</t>
  </si>
  <si>
    <t>E1_1203</t>
  </si>
  <si>
    <t>E1_1303</t>
  </si>
  <si>
    <t>E1_1403</t>
  </si>
  <si>
    <t>E1_1004</t>
  </si>
  <si>
    <t>E1_1104</t>
  </si>
  <si>
    <t>E1_1204</t>
  </si>
  <si>
    <t>E1_1304</t>
  </si>
  <si>
    <t>E1_1404</t>
  </si>
  <si>
    <t>E1_1005</t>
  </si>
  <si>
    <t>E1_1105</t>
  </si>
  <si>
    <t>E1_1205</t>
  </si>
  <si>
    <t>E1_1305</t>
  </si>
  <si>
    <t>E1_1405</t>
  </si>
  <si>
    <t>E1_1006</t>
  </si>
  <si>
    <t>E1_1106</t>
  </si>
  <si>
    <t>E1_1206</t>
  </si>
  <si>
    <t>E1_1306</t>
  </si>
  <si>
    <t>E1_1406</t>
  </si>
  <si>
    <t>E1_1007</t>
  </si>
  <si>
    <t>E1_1107</t>
  </si>
  <si>
    <t>E1_1207</t>
  </si>
  <si>
    <t>E1_1307</t>
  </si>
  <si>
    <t>E1_1407</t>
  </si>
  <si>
    <t>E1_1008</t>
  </si>
  <si>
    <t>E1_1108</t>
  </si>
  <si>
    <t>E1_1208</t>
  </si>
  <si>
    <t>E1_1308</t>
  </si>
  <si>
    <t>E1_1408</t>
  </si>
  <si>
    <t>E1_1009</t>
  </si>
  <si>
    <t>E1_1109</t>
  </si>
  <si>
    <t>E1_1209</t>
  </si>
  <si>
    <t>E1_1309</t>
  </si>
  <si>
    <t>E1_1409</t>
  </si>
  <si>
    <t>E1_1010</t>
  </si>
  <si>
    <t>E1_1110</t>
  </si>
  <si>
    <t>E1_1210</t>
  </si>
  <si>
    <t>E1_1310</t>
  </si>
  <si>
    <t>E1_1410</t>
  </si>
  <si>
    <t>E1_1011</t>
  </si>
  <si>
    <t>E1_1111</t>
  </si>
  <si>
    <t>E1_1211</t>
  </si>
  <si>
    <t>E1_1311</t>
  </si>
  <si>
    <t>E1_1411</t>
  </si>
  <si>
    <t>E1_1012</t>
  </si>
  <si>
    <t>E1_1112</t>
  </si>
  <si>
    <t>E1_1212</t>
  </si>
  <si>
    <t>E1_1312</t>
  </si>
  <si>
    <t>E1_1412</t>
  </si>
  <si>
    <t>E1_1013</t>
  </si>
  <si>
    <t>E1_1113</t>
  </si>
  <si>
    <t>E1_1213</t>
  </si>
  <si>
    <t>E1_1313</t>
  </si>
  <si>
    <t>E1_1413</t>
  </si>
  <si>
    <t>E1_1014</t>
  </si>
  <si>
    <t>E1_1114</t>
  </si>
  <si>
    <t>E1_1214</t>
  </si>
  <si>
    <t>E1_1314</t>
  </si>
  <si>
    <t>E1_1414</t>
  </si>
  <si>
    <t>E1_1015</t>
  </si>
  <si>
    <t>E1_1115</t>
  </si>
  <si>
    <t>E1_1215</t>
  </si>
  <si>
    <t>E1_1315</t>
  </si>
  <si>
    <t>E1_1415</t>
  </si>
  <si>
    <t>E1_1016</t>
  </si>
  <si>
    <t>E1_1116</t>
  </si>
  <si>
    <t>E1_1216</t>
  </si>
  <si>
    <t>E1_1316</t>
  </si>
  <si>
    <t>E1_1416</t>
  </si>
  <si>
    <t>E1_1017</t>
  </si>
  <si>
    <t>E1_1117</t>
  </si>
  <si>
    <t>E1_1217</t>
  </si>
  <si>
    <t>E1_1317</t>
  </si>
  <si>
    <t>E1_1417</t>
  </si>
  <si>
    <t>E1_1018</t>
  </si>
  <si>
    <t>E1_1118</t>
  </si>
  <si>
    <t>E1_1218</t>
  </si>
  <si>
    <t>E1_1318</t>
  </si>
  <si>
    <t>E1_1418</t>
  </si>
  <si>
    <t>E1_1019</t>
  </si>
  <si>
    <t>E1_1119</t>
  </si>
  <si>
    <t>E1_1219</t>
  </si>
  <si>
    <t>E1_1319</t>
  </si>
  <si>
    <t>E1_1419</t>
  </si>
  <si>
    <t>E1_1020</t>
  </si>
  <si>
    <t>E1_1120</t>
  </si>
  <si>
    <t>E1_1220</t>
  </si>
  <si>
    <t>E1_1320</t>
  </si>
  <si>
    <t>E1_1420</t>
  </si>
  <si>
    <t>E1_1021</t>
  </si>
  <si>
    <t>E1_1121</t>
  </si>
  <si>
    <t>E1_1221</t>
  </si>
  <si>
    <t>E1_1321</t>
  </si>
  <si>
    <t>E1_1421</t>
  </si>
  <si>
    <t>E1_1022</t>
  </si>
  <si>
    <t>E1_1122</t>
  </si>
  <si>
    <t>E1_1222</t>
  </si>
  <si>
    <t>E1_1322</t>
  </si>
  <si>
    <t>E1_1422</t>
  </si>
  <si>
    <t>E1_1023</t>
  </si>
  <si>
    <t>E1_1123</t>
  </si>
  <si>
    <t>E1_1223</t>
  </si>
  <si>
    <t>E1_1323</t>
  </si>
  <si>
    <t>E1_1423</t>
  </si>
  <si>
    <t>E1_1024</t>
  </si>
  <si>
    <t>E1_1124</t>
  </si>
  <si>
    <t>E1_1224</t>
  </si>
  <si>
    <t>E1_1324</t>
  </si>
  <si>
    <t>E1_1424</t>
  </si>
  <si>
    <t>E1_1025</t>
  </si>
  <si>
    <t>E1_1125</t>
  </si>
  <si>
    <t>E1_1225</t>
  </si>
  <si>
    <t>E1_1325</t>
  </si>
  <si>
    <t>E1_1425</t>
  </si>
  <si>
    <t>E1_1026</t>
  </si>
  <si>
    <t>E1_1126</t>
  </si>
  <si>
    <t>E1_1226</t>
  </si>
  <si>
    <t>E1_1326</t>
  </si>
  <si>
    <t>E1_1426</t>
  </si>
  <si>
    <t>E1_1027</t>
  </si>
  <si>
    <t>E1_1127</t>
  </si>
  <si>
    <t>E1_1227</t>
  </si>
  <si>
    <t>E1_1327</t>
  </si>
  <si>
    <t>E1_1427</t>
  </si>
  <si>
    <t>E1_1028</t>
  </si>
  <si>
    <t>E1_1128</t>
  </si>
  <si>
    <t>E1_1228</t>
  </si>
  <si>
    <t>E1_1328</t>
  </si>
  <si>
    <t>E1_1428</t>
  </si>
  <si>
    <t>E1_1029</t>
  </si>
  <si>
    <t>E1_1129</t>
  </si>
  <si>
    <t>E1_1229</t>
  </si>
  <si>
    <t>E1_1329</t>
  </si>
  <si>
    <t>E1_1429</t>
  </si>
  <si>
    <t>E1_1030</t>
  </si>
  <si>
    <t>E1_1130</t>
  </si>
  <si>
    <t>E1_1230</t>
  </si>
  <si>
    <t>E1_1330</t>
  </si>
  <si>
    <t>E1_1430</t>
  </si>
  <si>
    <t>E1_1031</t>
  </si>
  <si>
    <t>E1_1131</t>
  </si>
  <si>
    <t>E1_1231</t>
  </si>
  <si>
    <t>E1_1331</t>
  </si>
  <si>
    <t>E1_1431</t>
  </si>
  <si>
    <t>E1_1032</t>
  </si>
  <si>
    <t>E1_1132</t>
  </si>
  <si>
    <t>E1_1232</t>
  </si>
  <si>
    <t>E1_1332</t>
  </si>
  <si>
    <t>E1_1432</t>
  </si>
  <si>
    <t>E1_1033</t>
  </si>
  <si>
    <t>E1_1133</t>
  </si>
  <si>
    <t>E1_1233</t>
  </si>
  <si>
    <t>E1_1333</t>
  </si>
  <si>
    <t>E1_1433</t>
  </si>
  <si>
    <t>E1_1034</t>
  </si>
  <si>
    <t>E1_1134</t>
  </si>
  <si>
    <t>E1_1234</t>
  </si>
  <si>
    <t>E1_1334</t>
  </si>
  <si>
    <t>E1_1434</t>
  </si>
  <si>
    <t>E1_1035</t>
  </si>
  <si>
    <t>E1_1135</t>
  </si>
  <si>
    <t>E1_1235</t>
  </si>
  <si>
    <t>E1_1335</t>
  </si>
  <si>
    <t>E1_1435</t>
  </si>
  <si>
    <t>E1_1036</t>
  </si>
  <si>
    <t>E1_1136</t>
  </si>
  <si>
    <t>E1_1236</t>
  </si>
  <si>
    <t>E1_1336</t>
  </si>
  <si>
    <t>E1_1436</t>
  </si>
  <si>
    <t>E1_1037</t>
  </si>
  <si>
    <t>E1_1137</t>
  </si>
  <si>
    <t>E1_1237</t>
  </si>
  <si>
    <t>E1_1337</t>
  </si>
  <si>
    <t>E1_1437</t>
  </si>
  <si>
    <t>E1_1038</t>
  </si>
  <si>
    <t>E1_1138</t>
  </si>
  <si>
    <t>E1_1238</t>
  </si>
  <si>
    <t>E1_1338</t>
  </si>
  <si>
    <t>E1_1438</t>
  </si>
  <si>
    <t>E1_1039</t>
  </si>
  <si>
    <t>E1_1139</t>
  </si>
  <si>
    <t>E1_1239</t>
  </si>
  <si>
    <t>E1_1339</t>
  </si>
  <si>
    <t>E1_1439</t>
  </si>
  <si>
    <t>E1_1040</t>
  </si>
  <si>
    <t>E1_1140</t>
  </si>
  <si>
    <t>E1_1240</t>
  </si>
  <si>
    <t>E1_1340</t>
  </si>
  <si>
    <t>E1_1440</t>
  </si>
  <si>
    <t>E1_1041</t>
  </si>
  <si>
    <t>E1_1141</t>
  </si>
  <si>
    <t>E1_1241</t>
  </si>
  <si>
    <t>E1_1341</t>
  </si>
  <si>
    <t>E1_1441</t>
  </si>
  <si>
    <t>E1_1042</t>
  </si>
  <si>
    <t>E1_1142</t>
  </si>
  <si>
    <t>E1_1242</t>
  </si>
  <si>
    <t>E1_1342</t>
  </si>
  <si>
    <t>E1_1442</t>
  </si>
  <si>
    <t>E1_1043</t>
  </si>
  <si>
    <t>E1_1143</t>
  </si>
  <si>
    <t>E1_1243</t>
  </si>
  <si>
    <t>E1_1343</t>
  </si>
  <si>
    <t>E1_1443</t>
  </si>
  <si>
    <t>E1_1044</t>
  </si>
  <si>
    <t>E1_1144</t>
  </si>
  <si>
    <t>E1_1244</t>
  </si>
  <si>
    <t>E1_1344</t>
  </si>
  <si>
    <t>E1_1444</t>
  </si>
  <si>
    <t>E1_1045</t>
  </si>
  <si>
    <t>E1_1145</t>
  </si>
  <si>
    <t>E1_1245</t>
  </si>
  <si>
    <t>E1_1345</t>
  </si>
  <si>
    <t>E1_1445</t>
  </si>
  <si>
    <t>E1_1046</t>
  </si>
  <si>
    <t>E1_1146</t>
  </si>
  <si>
    <t>E1_1246</t>
  </si>
  <si>
    <t>E1_1346</t>
  </si>
  <si>
    <t>E1_1446</t>
  </si>
  <si>
    <t>E1_1047</t>
  </si>
  <si>
    <t>E1_1147</t>
  </si>
  <si>
    <t>E1_1247</t>
  </si>
  <si>
    <t>E1_1347</t>
  </si>
  <si>
    <t>E1_1447</t>
  </si>
  <si>
    <t>E1_1048</t>
  </si>
  <si>
    <t>E1_1148</t>
  </si>
  <si>
    <t>E1_1248</t>
  </si>
  <si>
    <t>E1_1348</t>
  </si>
  <si>
    <t>E1_1448</t>
  </si>
  <si>
    <t>E1_1049</t>
  </si>
  <si>
    <t>E1_1149</t>
  </si>
  <si>
    <t>E1_1249</t>
  </si>
  <si>
    <t>E1_1349</t>
  </si>
  <si>
    <t>E1_1449</t>
  </si>
  <si>
    <r>
      <t>1</t>
    </r>
    <r>
      <rPr>
        <sz val="12"/>
        <rFont val="宋体"/>
        <family val="3"/>
        <charset val="134"/>
      </rPr>
      <t>#位</t>
    </r>
    <phoneticPr fontId="6" type="noConversion"/>
  </si>
  <si>
    <t>1#位</t>
    <phoneticPr fontId="6" type="noConversion"/>
  </si>
  <si>
    <t>2#位</t>
    <phoneticPr fontId="6" type="noConversion"/>
  </si>
  <si>
    <t>3#位</t>
    <phoneticPr fontId="6" type="noConversion"/>
  </si>
  <si>
    <t>4#位</t>
    <phoneticPr fontId="6" type="noConversion"/>
  </si>
  <si>
    <t>5#位</t>
    <phoneticPr fontId="6" type="noConversion"/>
  </si>
  <si>
    <t>6#位</t>
    <phoneticPr fontId="6" type="noConversion"/>
  </si>
  <si>
    <t>7#位</t>
    <phoneticPr fontId="6" type="noConversion"/>
  </si>
  <si>
    <t>8#位</t>
    <phoneticPr fontId="6" type="noConversion"/>
  </si>
  <si>
    <t>9#位</t>
    <phoneticPr fontId="6" type="noConversion"/>
  </si>
  <si>
    <t>9#位</t>
    <phoneticPr fontId="6" type="noConversion"/>
  </si>
  <si>
    <t>10#位</t>
    <phoneticPr fontId="6" type="noConversion"/>
  </si>
  <si>
    <t>回原条件</t>
    <phoneticPr fontId="18" type="noConversion"/>
  </si>
  <si>
    <t>运行锁定</t>
    <phoneticPr fontId="18" type="noConversion"/>
  </si>
  <si>
    <t>定位条件</t>
    <phoneticPr fontId="18" type="noConversion"/>
  </si>
  <si>
    <t>辅助3</t>
  </si>
  <si>
    <t>W265.10</t>
  </si>
  <si>
    <t>W265.11</t>
  </si>
  <si>
    <t>W265.12</t>
  </si>
  <si>
    <t>W265.13</t>
  </si>
  <si>
    <t>W265.14</t>
  </si>
  <si>
    <t>W265.15</t>
  </si>
  <si>
    <t>W263.10</t>
  </si>
  <si>
    <t>W263.11</t>
  </si>
  <si>
    <t>W263.12</t>
  </si>
  <si>
    <t>W263.13</t>
  </si>
  <si>
    <t>W263.14</t>
  </si>
  <si>
    <t>W263.15</t>
  </si>
  <si>
    <t>W261.10</t>
  </si>
  <si>
    <t>W261.11</t>
  </si>
  <si>
    <t>W261.12</t>
  </si>
  <si>
    <t>W261.13</t>
  </si>
  <si>
    <t>W261.14</t>
  </si>
  <si>
    <t>W261.15</t>
  </si>
  <si>
    <t>W259.10</t>
  </si>
  <si>
    <t>W259.11</t>
  </si>
  <si>
    <t>W259.12</t>
  </si>
  <si>
    <t>W259.13</t>
  </si>
  <si>
    <t>W259.14</t>
  </si>
  <si>
    <t>W259.15</t>
  </si>
  <si>
    <t>W257.10</t>
  </si>
  <si>
    <t>W257.11</t>
  </si>
  <si>
    <t>W257.12</t>
  </si>
  <si>
    <t>W257.13</t>
  </si>
  <si>
    <t>W257.14</t>
  </si>
  <si>
    <t>W257.15</t>
  </si>
  <si>
    <t>W255.10</t>
  </si>
  <si>
    <t>W255.11</t>
  </si>
  <si>
    <t>W255.12</t>
  </si>
  <si>
    <t>W255.13</t>
  </si>
  <si>
    <t>W255.14</t>
  </si>
  <si>
    <t>W255.15</t>
  </si>
  <si>
    <t>W253.10</t>
  </si>
  <si>
    <t>W253.11</t>
  </si>
  <si>
    <t>W253.12</t>
  </si>
  <si>
    <t>W253.13</t>
  </si>
  <si>
    <t>W253.14</t>
  </si>
  <si>
    <t>W253.15</t>
  </si>
  <si>
    <t>W251.10</t>
  </si>
  <si>
    <t>W251.11</t>
  </si>
  <si>
    <t>W251.12</t>
  </si>
  <si>
    <t>W251.13</t>
  </si>
  <si>
    <t>W251.14</t>
  </si>
  <si>
    <t>W251.15</t>
  </si>
  <si>
    <t>W249.10</t>
  </si>
  <si>
    <t>W249.11</t>
  </si>
  <si>
    <t>W249.12</t>
  </si>
  <si>
    <t>W249.13</t>
  </si>
  <si>
    <t>W249.14</t>
  </si>
  <si>
    <t>W249.15</t>
  </si>
  <si>
    <t>W247.10</t>
  </si>
  <si>
    <t>W247.11</t>
  </si>
  <si>
    <t>W247.12</t>
  </si>
  <si>
    <t>W247.13</t>
  </si>
  <si>
    <t>W247.14</t>
  </si>
  <si>
    <t>W247.15</t>
  </si>
  <si>
    <t>W245.10</t>
  </si>
  <si>
    <t>W245.11</t>
  </si>
  <si>
    <t>W245.12</t>
  </si>
  <si>
    <t>W245.13</t>
  </si>
  <si>
    <t>W245.14</t>
  </si>
  <si>
    <t>W245.15</t>
  </si>
  <si>
    <t>W243.10</t>
  </si>
  <si>
    <t>W243.11</t>
  </si>
  <si>
    <t>W243.12</t>
  </si>
  <si>
    <t>W243.13</t>
  </si>
  <si>
    <t>W243.14</t>
  </si>
  <si>
    <t>W243.15</t>
  </si>
  <si>
    <t>W241.10</t>
  </si>
  <si>
    <t>W241.11</t>
  </si>
  <si>
    <t>W241.12</t>
  </si>
  <si>
    <t>W241.13</t>
  </si>
  <si>
    <t>W241.14</t>
  </si>
  <si>
    <t>W241.15</t>
  </si>
  <si>
    <t>W239.10</t>
  </si>
  <si>
    <t>W239.11</t>
  </si>
  <si>
    <t>W239.12</t>
  </si>
  <si>
    <t>W239.13</t>
  </si>
  <si>
    <t>W239.14</t>
  </si>
  <si>
    <t>W239.15</t>
  </si>
  <si>
    <t>W237.10</t>
  </si>
  <si>
    <t>W237.11</t>
  </si>
  <si>
    <t>W237.12</t>
  </si>
  <si>
    <t>W237.13</t>
  </si>
  <si>
    <t>W237.14</t>
  </si>
  <si>
    <t>W237.15</t>
  </si>
  <si>
    <t>W235.10</t>
  </si>
  <si>
    <t>W235.11</t>
  </si>
  <si>
    <t>W235.12</t>
  </si>
  <si>
    <t>W235.13</t>
  </si>
  <si>
    <t>W235.14</t>
  </si>
  <si>
    <t>W235.15</t>
  </si>
  <si>
    <t>W233.10</t>
  </si>
  <si>
    <t>W233.11</t>
  </si>
  <si>
    <t>W233.12</t>
  </si>
  <si>
    <t>W233.13</t>
  </si>
  <si>
    <t>W233.14</t>
  </si>
  <si>
    <t>W233.15</t>
  </si>
  <si>
    <t>W231.10</t>
  </si>
  <si>
    <t>W231.11</t>
  </si>
  <si>
    <t>W231.12</t>
  </si>
  <si>
    <t>W231.13</t>
  </si>
  <si>
    <t>W231.14</t>
  </si>
  <si>
    <t>W231.15</t>
  </si>
  <si>
    <t>W229.10</t>
  </si>
  <si>
    <t>W229.11</t>
  </si>
  <si>
    <t>W229.12</t>
  </si>
  <si>
    <t>W229.13</t>
  </si>
  <si>
    <t>W229.14</t>
  </si>
  <si>
    <t>W229.15</t>
  </si>
  <si>
    <t>W227.10</t>
  </si>
  <si>
    <t>W227.11</t>
  </si>
  <si>
    <t>W227.12</t>
  </si>
  <si>
    <t>W227.13</t>
  </si>
  <si>
    <t>W227.14</t>
  </si>
  <si>
    <t>W227.15</t>
  </si>
  <si>
    <t>W225.10</t>
  </si>
  <si>
    <t>W225.11</t>
  </si>
  <si>
    <t>W225.12</t>
  </si>
  <si>
    <t>W225.13</t>
  </si>
  <si>
    <t>W225.14</t>
  </si>
  <si>
    <t>W225.15</t>
  </si>
  <si>
    <t>W223.10</t>
  </si>
  <si>
    <t>W223.11</t>
  </si>
  <si>
    <t>W223.12</t>
  </si>
  <si>
    <t>W223.13</t>
  </si>
  <si>
    <t>W223.14</t>
  </si>
  <si>
    <t>W223.15</t>
  </si>
  <si>
    <t>W221.10</t>
  </si>
  <si>
    <t>W221.11</t>
  </si>
  <si>
    <t>W221.12</t>
  </si>
  <si>
    <t>W221.13</t>
  </si>
  <si>
    <t>W221.14</t>
  </si>
  <si>
    <t>W221.15</t>
  </si>
  <si>
    <t>进出料横移伺服A</t>
    <phoneticPr fontId="18" type="noConversion"/>
  </si>
  <si>
    <t>进出料横移伺服A</t>
    <phoneticPr fontId="6" type="noConversion"/>
  </si>
  <si>
    <r>
      <t>E</t>
    </r>
    <r>
      <rPr>
        <sz val="12"/>
        <rFont val="宋体"/>
        <family val="3"/>
        <charset val="134"/>
      </rPr>
      <t>1_1000-E1_4000 设定参数</t>
    </r>
    <phoneticPr fontId="6" type="noConversion"/>
  </si>
  <si>
    <r>
      <t>E</t>
    </r>
    <r>
      <rPr>
        <sz val="12"/>
        <rFont val="宋体"/>
        <family val="3"/>
        <charset val="134"/>
      </rPr>
      <t>1_0</t>
    </r>
    <phoneticPr fontId="6" type="noConversion"/>
  </si>
  <si>
    <r>
      <t>E</t>
    </r>
    <r>
      <rPr>
        <sz val="12"/>
        <rFont val="宋体"/>
        <family val="3"/>
        <charset val="134"/>
      </rPr>
      <t>1_1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</si>
  <si>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</si>
  <si>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</si>
  <si>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</si>
  <si>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</si>
  <si>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</si>
  <si>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</si>
  <si>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</si>
  <si>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</si>
  <si>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</si>
  <si>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</si>
  <si>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</si>
  <si>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</si>
  <si>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</si>
  <si>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</si>
  <si>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</si>
  <si>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</si>
  <si>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</si>
  <si>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</si>
  <si>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</si>
  <si>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</si>
  <si>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</si>
  <si>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</si>
  <si>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</si>
  <si>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</si>
  <si>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</si>
  <si>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</si>
  <si>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</si>
  <si>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</si>
  <si>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</si>
  <si>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</si>
  <si>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</si>
  <si>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</si>
  <si>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</si>
  <si>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</si>
  <si>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</si>
  <si>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</si>
  <si>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</si>
  <si>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</si>
  <si>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</si>
  <si>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</si>
  <si>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</si>
  <si>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</si>
  <si>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</si>
  <si>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</si>
  <si>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</si>
  <si>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</si>
  <si>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</si>
  <si>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</si>
  <si>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1_50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</si>
  <si>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1_51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</si>
  <si>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1_52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</si>
  <si>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1_53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</si>
  <si>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1_54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</si>
  <si>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1_55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</si>
  <si>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1_56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</si>
  <si>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1_57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</si>
  <si>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1_58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</si>
  <si>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1_59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</si>
  <si>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1_60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</si>
  <si>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1_61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</si>
  <si>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1_62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</si>
  <si>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1_63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</si>
  <si>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1_64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</si>
  <si>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1_65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</si>
  <si>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1_66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</si>
  <si>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1_67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</si>
  <si>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1_68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</si>
  <si>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1_69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</si>
  <si>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1_70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</si>
  <si>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1_71</t>
    </r>
    <r>
      <rPr>
        <sz val="11"/>
        <color theme="1"/>
        <rFont val="宋体"/>
        <family val="2"/>
        <charset val="134"/>
        <scheme val="minor"/>
      </rPr>
      <t/>
    </r>
  </si>
  <si>
    <t>NC433_0 数据传送写字数</t>
  </si>
  <si>
    <t>NC433_0 数据传送写源区域</t>
  </si>
  <si>
    <t>NC433_0 数据传送定源字</t>
  </si>
  <si>
    <t>NC433_0 数据传送定目标地址</t>
  </si>
  <si>
    <t>NC433_0 数据传送读字数</t>
  </si>
  <si>
    <t>NC433_0 数据传送读源区域</t>
  </si>
  <si>
    <t>NC433_0 数据传送读目标区域</t>
  </si>
  <si>
    <t>NC433_0 数据传送读目标字</t>
  </si>
  <si>
    <t>NC433_0_X轴直接操作位置</t>
  </si>
  <si>
    <t>NC433_0_X轴直接操作速度</t>
  </si>
  <si>
    <t>NC433_0_X轴直接操作加速时间</t>
  </si>
  <si>
    <t>NC433_0_X轴直接操作减速时间</t>
  </si>
  <si>
    <t>NC433_0_X轴存储器操作序列号</t>
  </si>
  <si>
    <t>NC433_0_X轴特殊操作Override</t>
  </si>
  <si>
    <t>NC433_0_X轴特殊操作示教地址</t>
  </si>
  <si>
    <t>NC433_0_X轴特殊操作预留</t>
  </si>
  <si>
    <t>NC433_0_Y轴直接操作位置</t>
  </si>
  <si>
    <t>NC433_0_Y轴直接操作速度</t>
  </si>
  <si>
    <t>NC433_0_Y轴直接操作加速时间</t>
  </si>
  <si>
    <t>NC433_0_Y轴直接操作减速时间</t>
  </si>
  <si>
    <t>NC433_0_Y轴存储器操作序列号</t>
  </si>
  <si>
    <t>NC433_0_Y轴特殊操作Override</t>
  </si>
  <si>
    <t>NC433_0_Y轴特殊操作示教地址</t>
  </si>
  <si>
    <t>NC433_0_Y轴特殊操作预留</t>
  </si>
  <si>
    <t>NC433_0_Z轴直接操作位置</t>
  </si>
  <si>
    <t>NC433_0_Z轴直接操作速度</t>
  </si>
  <si>
    <t>NC433_0_Z轴直接操作加速时间</t>
  </si>
  <si>
    <t>NC433_0_Z轴直接操作减速时间</t>
  </si>
  <si>
    <t>NC433_0_Z轴存储器操作序列号</t>
  </si>
  <si>
    <t>NC433_0_Z轴特殊操作Override</t>
  </si>
  <si>
    <t>NC433_0_Z轴特殊操作示教地址</t>
  </si>
  <si>
    <t>NC433_0_Z轴特殊操作预留</t>
  </si>
  <si>
    <t>NC433_0_U轴直接操作位置</t>
  </si>
  <si>
    <t>NC433_0_U轴直接操作速度</t>
  </si>
  <si>
    <t>NC433_0_U轴直接操作加速时间</t>
  </si>
  <si>
    <t>NC433_0_U轴直接操作减速时间</t>
  </si>
  <si>
    <t>NC433_0_U轴存储器操作序列号</t>
  </si>
  <si>
    <t>NC433_0_U轴特殊操作Override</t>
  </si>
  <si>
    <t>NC433_0_U轴特殊操作示教地址</t>
  </si>
  <si>
    <t>NC433_0_U轴特殊操作预留</t>
  </si>
  <si>
    <t>NC433_0_X轴当前位置</t>
  </si>
  <si>
    <t>NC433_0_X轴存储器操作正被执行序列号</t>
  </si>
  <si>
    <t>NC433_0_Y轴当前位置</t>
  </si>
  <si>
    <t>NC433_0_Y轴存储器操作正被执行序列号</t>
  </si>
  <si>
    <t>NC433_0_Z轴当前位置</t>
  </si>
  <si>
    <t>NC433_0_Z轴存储器操作正被执行序列号</t>
  </si>
  <si>
    <t>NC433_0_U轴当前位置</t>
  </si>
  <si>
    <t>NC433_0_U轴存储器操作正被执行序列号</t>
  </si>
  <si>
    <t>NC433_1 数据传送写字数</t>
  </si>
  <si>
    <t>NC433_1 数据传送写源区域</t>
  </si>
  <si>
    <t>NC433_1 数据传送定源字</t>
  </si>
  <si>
    <t>NC433_1 数据传送定目标地址</t>
  </si>
  <si>
    <t>NC433_1 数据传送读字数</t>
  </si>
  <si>
    <t>NC433_1 数据传送读源区域</t>
  </si>
  <si>
    <t>NC433_1 数据传送读目标区域</t>
  </si>
  <si>
    <t>NC433_1 数据传送读目标字</t>
  </si>
  <si>
    <t>NC433_1_X轴直接操作位置</t>
  </si>
  <si>
    <t>NC433_1_X轴直接操作速度</t>
  </si>
  <si>
    <t>NC433_1_X轴直接操作加速时间</t>
  </si>
  <si>
    <t>NC433_1_X轴直接操作减速时间</t>
  </si>
  <si>
    <t>NC433_1_X轴存储器操作序列号</t>
  </si>
  <si>
    <t>NC433_1_X轴特殊操作Override</t>
  </si>
  <si>
    <t>NC433_1_X轴特殊操作示教地址</t>
  </si>
  <si>
    <t>NC433_1_X轴特殊操作预留</t>
  </si>
  <si>
    <t>NC433_1_Y轴直接操作位置</t>
  </si>
  <si>
    <t>NC433_1_Y轴直接操作速度</t>
  </si>
  <si>
    <t>NC433_1_Y轴直接操作加速时间</t>
  </si>
  <si>
    <t>NC433_1_Y轴直接操作减速时间</t>
  </si>
  <si>
    <t>NC433_1_Y轴存储器操作序列号</t>
  </si>
  <si>
    <t>NC433_1_Y轴特殊操作Override</t>
  </si>
  <si>
    <t>NC433_1_Y轴特殊操作示教地址</t>
  </si>
  <si>
    <t>NC433_1_Y轴特殊操作预留</t>
  </si>
  <si>
    <t>NC433_1_Z轴直接操作位置</t>
  </si>
  <si>
    <t>NC433_1_Z轴直接操作速度</t>
  </si>
  <si>
    <t>NC433_1_Z轴直接操作加速时间</t>
  </si>
  <si>
    <t>NC433_1_Z轴直接操作减速时间</t>
  </si>
  <si>
    <t>NC433_1_Z轴存储器操作序列号</t>
  </si>
  <si>
    <t>NC433_1_Z轴特殊操作Override</t>
  </si>
  <si>
    <t>NC433_1_Z轴特殊操作示教地址</t>
  </si>
  <si>
    <t>NC433_1_Z轴特殊操作预留</t>
  </si>
  <si>
    <t>NC433_1_U轴直接操作位置</t>
  </si>
  <si>
    <t>NC433_1_U轴直接操作速度</t>
  </si>
  <si>
    <t>NC433_1_U轴直接操作加速时间</t>
  </si>
  <si>
    <t>NC433_1_U轴直接操作减速时间</t>
  </si>
  <si>
    <t>NC433_1_U轴存储器操作序列号</t>
  </si>
  <si>
    <t>NC433_1_U轴特殊操作Override</t>
  </si>
  <si>
    <t>NC433_1_U轴特殊操作示教地址</t>
  </si>
  <si>
    <t>NC433_1_U轴特殊操作预留</t>
  </si>
  <si>
    <t>NC433_1_X轴当前位置</t>
  </si>
  <si>
    <t>NC433_1_X轴存储器操作正被执行序列号</t>
  </si>
  <si>
    <t>NC433_1_Y轴当前位置</t>
  </si>
  <si>
    <t>NC433_1_Y轴存储器操作正被执行序列号</t>
  </si>
  <si>
    <t>NC433_1_Z轴当前位置</t>
  </si>
  <si>
    <t>NC433_1_Z轴存储器操作正被执行序列号</t>
  </si>
  <si>
    <t>NC433_1_U轴当前位置</t>
  </si>
  <si>
    <t>NC433_1_U轴存储器操作正被执行序列号</t>
  </si>
  <si>
    <t>NC433_2 数据传送写字数</t>
  </si>
  <si>
    <t>NC433_2 数据传送写源区域</t>
  </si>
  <si>
    <t>NC433_2 数据传送定源字</t>
  </si>
  <si>
    <t>NC433_2 数据传送定目标地址</t>
  </si>
  <si>
    <t>NC433_2 数据传送读字数</t>
  </si>
  <si>
    <t>NC433_2 数据传送读源区域</t>
  </si>
  <si>
    <t>NC433_2 数据传送读目标区域</t>
  </si>
  <si>
    <t>NC433_2 数据传送读目标字</t>
  </si>
  <si>
    <t>NC433_2_X轴直接操作位置</t>
  </si>
  <si>
    <t>NC433_2_X轴直接操作速度</t>
  </si>
  <si>
    <t>NC433_2_X轴直接操作加速时间</t>
  </si>
  <si>
    <t>NC433_2_X轴直接操作减速时间</t>
  </si>
  <si>
    <t>NC433_2_X轴存储器操作序列号</t>
  </si>
  <si>
    <t>NC433_2_X轴特殊操作Override</t>
  </si>
  <si>
    <t>NC433_2_X轴特殊操作示教地址</t>
  </si>
  <si>
    <t>NC433_2_X轴特殊操作预留</t>
  </si>
  <si>
    <t>NC433_2_Y轴直接操作位置</t>
  </si>
  <si>
    <t>NC433_2_Y轴直接操作速度</t>
  </si>
  <si>
    <t>NC433_2_Y轴直接操作加速时间</t>
  </si>
  <si>
    <t>NC433_2_Y轴直接操作减速时间</t>
  </si>
  <si>
    <t>NC433_2_Y轴存储器操作序列号</t>
  </si>
  <si>
    <t>NC433_2_Y轴特殊操作Override</t>
  </si>
  <si>
    <t>NC433_2_Y轴特殊操作示教地址</t>
  </si>
  <si>
    <t>NC433_2_Y轴特殊操作预留</t>
  </si>
  <si>
    <t>NC433_2_Z轴直接操作位置</t>
  </si>
  <si>
    <t>NC433_2_Z轴直接操作速度</t>
  </si>
  <si>
    <t>NC433_2_Z轴直接操作加速时间</t>
  </si>
  <si>
    <t>NC433_2_Z轴直接操作减速时间</t>
  </si>
  <si>
    <t>NC433_2_Z轴存储器操作序列号</t>
  </si>
  <si>
    <t>NC433_2_Z轴特殊操作Override</t>
  </si>
  <si>
    <t>NC433_2_Z轴特殊操作示教地址</t>
  </si>
  <si>
    <t>NC433_2_Z轴特殊操作预留</t>
  </si>
  <si>
    <t>NC433_2_U轴直接操作位置</t>
  </si>
  <si>
    <t>NC433_2_U轴直接操作速度</t>
  </si>
  <si>
    <t>NC433_2_U轴直接操作加速时间</t>
  </si>
  <si>
    <t>NC433_2_U轴直接操作减速时间</t>
  </si>
  <si>
    <t>NC433_2_U轴存储器操作序列号</t>
  </si>
  <si>
    <t>NC433_2_U轴特殊操作Override</t>
  </si>
  <si>
    <t>NC433_2_U轴特殊操作示教地址</t>
  </si>
  <si>
    <t>NC433_2_U轴特殊操作预留</t>
  </si>
  <si>
    <t>NC433_2_X轴当前位置</t>
  </si>
  <si>
    <t>NC433_2_X轴存储器操作正被执行序列号</t>
  </si>
  <si>
    <t>NC433_2_Y轴当前位置</t>
  </si>
  <si>
    <t>NC433_2_Y轴存储器操作正被执行序列号</t>
  </si>
  <si>
    <t>NC433_2_Z轴当前位置</t>
  </si>
  <si>
    <t>NC433_2_Z轴存储器操作正被执行序列号</t>
  </si>
  <si>
    <t>NC433_2_U轴当前位置</t>
  </si>
  <si>
    <t>NC433_2_U轴存储器操作正被执行序列号</t>
  </si>
  <si>
    <t>NC433_3 数据传送写字数</t>
  </si>
  <si>
    <t>NC433_3 数据传送写源区域</t>
  </si>
  <si>
    <t>NC433_3 数据传送定源字</t>
  </si>
  <si>
    <t>NC433_3 数据传送定目标地址</t>
  </si>
  <si>
    <t>NC433_3 数据传送读字数</t>
  </si>
  <si>
    <t>NC433_3 数据传送读源区域</t>
  </si>
  <si>
    <t>NC433_3 数据传送读目标区域</t>
  </si>
  <si>
    <t>NC433_3 数据传送读目标字</t>
  </si>
  <si>
    <t>NC433_3_X轴直接操作位置</t>
  </si>
  <si>
    <t>NC433_3_X轴直接操作速度</t>
  </si>
  <si>
    <t>NC433_3_X轴直接操作加速时间</t>
  </si>
  <si>
    <t>NC433_3_X轴直接操作减速时间</t>
  </si>
  <si>
    <t>NC433_3_X轴存储器操作序列号</t>
  </si>
  <si>
    <t>NC433_3_X轴特殊操作Override</t>
  </si>
  <si>
    <t>NC433_3_X轴特殊操作示教地址</t>
  </si>
  <si>
    <t>NC433_3_X轴特殊操作预留</t>
  </si>
  <si>
    <t>NC433_3_Y轴直接操作位置</t>
  </si>
  <si>
    <t>NC433_3_Y轴直接操作速度</t>
  </si>
  <si>
    <t>NC433_3_Y轴直接操作加速时间</t>
  </si>
  <si>
    <t>NC433_3_Y轴直接操作减速时间</t>
  </si>
  <si>
    <t>NC433_3_Y轴存储器操作序列号</t>
  </si>
  <si>
    <t>NC433_3_Y轴特殊操作Override</t>
  </si>
  <si>
    <t>NC433_3_Y轴特殊操作示教地址</t>
  </si>
  <si>
    <t>NC433_3_Y轴特殊操作预留</t>
  </si>
  <si>
    <t>NC433_3_Z轴直接操作位置</t>
  </si>
  <si>
    <t>NC433_3_Z轴直接操作速度</t>
  </si>
  <si>
    <t>NC433_3_Z轴直接操作加速时间</t>
  </si>
  <si>
    <t>NC433_3_Z轴直接操作减速时间</t>
  </si>
  <si>
    <t>NC433_3_Z轴存储器操作序列号</t>
  </si>
  <si>
    <t>NC433_3_Z轴特殊操作Override</t>
  </si>
  <si>
    <t>NC433_3_Z轴特殊操作示教地址</t>
  </si>
  <si>
    <t>NC433_3_Z轴特殊操作预留</t>
  </si>
  <si>
    <t>NC433_3_U轴直接操作位置</t>
  </si>
  <si>
    <t>NC433_3_U轴直接操作速度</t>
  </si>
  <si>
    <t>NC433_3_U轴直接操作加速时间</t>
  </si>
  <si>
    <t>NC433_3_U轴直接操作减速时间</t>
  </si>
  <si>
    <t>NC433_3_U轴存储器操作序列号</t>
  </si>
  <si>
    <t>NC433_3_U轴特殊操作Override</t>
  </si>
  <si>
    <t>NC433_3_U轴特殊操作示教地址</t>
  </si>
  <si>
    <t>NC433_3_U轴特殊操作预留</t>
  </si>
  <si>
    <t>NC433_3_X轴当前位置</t>
  </si>
  <si>
    <t>NC433_3_X轴存储器操作正被执行序列号</t>
  </si>
  <si>
    <t>NC433_3_Y轴当前位置</t>
  </si>
  <si>
    <t>NC433_3_Y轴存储器操作正被执行序列号</t>
  </si>
  <si>
    <t>NC433_3_Z轴当前位置</t>
  </si>
  <si>
    <t>NC433_3_Z轴存储器操作正被执行序列号</t>
  </si>
  <si>
    <t>NC433_3_U轴当前位置</t>
  </si>
  <si>
    <t>NC433_3_U轴存储器操作正被执行序列号</t>
  </si>
  <si>
    <t>NC433_4 数据传送写字数</t>
  </si>
  <si>
    <t>NC433_4 数据传送写源区域</t>
  </si>
  <si>
    <t>NC433_4 数据传送定源字</t>
  </si>
  <si>
    <t>NC433_4 数据传送定目标地址</t>
  </si>
  <si>
    <t>NC433_4 数据传送读字数</t>
  </si>
  <si>
    <t>NC433_4 数据传送读源区域</t>
  </si>
  <si>
    <t>NC433_4 数据传送读目标区域</t>
  </si>
  <si>
    <t>NC433_4 数据传送读目标字</t>
  </si>
  <si>
    <t>NC433_4_X轴直接操作位置</t>
  </si>
  <si>
    <t>NC433_4_X轴直接操作速度</t>
  </si>
  <si>
    <t>NC433_4_X轴直接操作加速时间</t>
  </si>
  <si>
    <t>NC433_4_X轴直接操作减速时间</t>
  </si>
  <si>
    <t>NC433_4_X轴存储器操作序列号</t>
  </si>
  <si>
    <t>NC433_4_X轴特殊操作Override</t>
  </si>
  <si>
    <t>NC433_4_X轴特殊操作示教地址</t>
  </si>
  <si>
    <t>NC433_4_X轴特殊操作预留</t>
  </si>
  <si>
    <t>NC433_4_Y轴直接操作位置</t>
  </si>
  <si>
    <t>NC433_4_Y轴直接操作速度</t>
  </si>
  <si>
    <t>NC433_4_Y轴直接操作加速时间</t>
  </si>
  <si>
    <t>NC433_4_Y轴直接操作减速时间</t>
  </si>
  <si>
    <t>NC433_4_Y轴存储器操作序列号</t>
  </si>
  <si>
    <t>NC433_4_Y轴特殊操作Override</t>
  </si>
  <si>
    <t>NC433_4_Y轴特殊操作示教地址</t>
  </si>
  <si>
    <t>NC433_4_Y轴特殊操作预留</t>
  </si>
  <si>
    <t>NC433_4_Z轴直接操作位置</t>
  </si>
  <si>
    <t>NC433_4_Z轴直接操作速度</t>
  </si>
  <si>
    <t>NC433_4_Z轴直接操作加速时间</t>
  </si>
  <si>
    <t>NC433_4_Z轴直接操作减速时间</t>
  </si>
  <si>
    <t>NC433_4_Z轴存储器操作序列号</t>
  </si>
  <si>
    <t>NC433_4_Z轴特殊操作Override</t>
  </si>
  <si>
    <t>NC433_4_Z轴特殊操作示教地址</t>
  </si>
  <si>
    <t>NC433_4_Z轴特殊操作预留</t>
  </si>
  <si>
    <t>NC433_4_U轴直接操作位置</t>
  </si>
  <si>
    <t>NC433_4_U轴直接操作速度</t>
  </si>
  <si>
    <t>NC433_4_U轴直接操作加速时间</t>
  </si>
  <si>
    <t>NC433_4_U轴直接操作减速时间</t>
  </si>
  <si>
    <t>NC433_4_U轴存储器操作序列号</t>
  </si>
  <si>
    <t>NC433_4_U轴特殊操作Override</t>
  </si>
  <si>
    <t>NC433_4_U轴特殊操作示教地址</t>
  </si>
  <si>
    <t>NC433_4_U轴特殊操作预留</t>
  </si>
  <si>
    <t>NC433_4_X轴当前位置</t>
  </si>
  <si>
    <t>NC433_4_X轴存储器操作正被执行序列号</t>
  </si>
  <si>
    <t>NC433_4_Y轴当前位置</t>
  </si>
  <si>
    <t>NC433_4_Y轴存储器操作正被执行序列号</t>
  </si>
  <si>
    <t>NC433_4_Z轴当前位置</t>
  </si>
  <si>
    <t>NC433_4_Z轴存储器操作正被执行序列号</t>
  </si>
  <si>
    <t>NC433_4_U轴当前位置</t>
  </si>
  <si>
    <t>NC433_4_U轴存储器操作正被执行序列号</t>
  </si>
  <si>
    <t>NC433_5 数据传送写字数</t>
  </si>
  <si>
    <t>NC433_5 数据传送写源区域</t>
  </si>
  <si>
    <t>NC433_5 数据传送定源字</t>
  </si>
  <si>
    <t>NC433_5 数据传送定目标地址</t>
  </si>
  <si>
    <t>NC433_5 数据传送读字数</t>
  </si>
  <si>
    <t>NC433_5 数据传送读源区域</t>
  </si>
  <si>
    <t>NC433_5 数据传送读目标区域</t>
  </si>
  <si>
    <t>NC433_5 数据传送读目标字</t>
  </si>
  <si>
    <t>NC433_5_X轴直接操作位置</t>
  </si>
  <si>
    <t>NC433_5_X轴直接操作速度</t>
  </si>
  <si>
    <t>NC433_5_X轴直接操作加速时间</t>
  </si>
  <si>
    <t>NC433_5_X轴直接操作减速时间</t>
  </si>
  <si>
    <t>NC433_5_X轴存储器操作序列号</t>
  </si>
  <si>
    <t>NC433_5_X轴特殊操作Override</t>
  </si>
  <si>
    <t>NC433_5_X轴特殊操作示教地址</t>
  </si>
  <si>
    <t>NC433_5_X轴特殊操作预留</t>
  </si>
  <si>
    <t>NC433_5_Y轴直接操作位置</t>
  </si>
  <si>
    <t>NC433_5_Y轴直接操作速度</t>
  </si>
  <si>
    <t>NC433_5_Y轴直接操作加速时间</t>
  </si>
  <si>
    <t>NC433_5_Y轴直接操作减速时间</t>
  </si>
  <si>
    <t>NC433_5_Y轴存储器操作序列号</t>
  </si>
  <si>
    <t>NC433_5_Y轴特殊操作Override</t>
  </si>
  <si>
    <t>NC433_5_Y轴特殊操作示教地址</t>
  </si>
  <si>
    <t>NC433_5_Y轴特殊操作预留</t>
  </si>
  <si>
    <t>NC433_5_Z轴直接操作位置</t>
  </si>
  <si>
    <t>NC433_5_Z轴直接操作速度</t>
  </si>
  <si>
    <t>NC433_5_Z轴直接操作加速时间</t>
  </si>
  <si>
    <t>NC433_5_Z轴直接操作减速时间</t>
  </si>
  <si>
    <t>NC433_5_Z轴存储器操作序列号</t>
  </si>
  <si>
    <t>NC433_5_Z轴特殊操作Override</t>
  </si>
  <si>
    <t>NC433_5_Z轴特殊操作示教地址</t>
  </si>
  <si>
    <t>NC433_5_Z轴特殊操作预留</t>
  </si>
  <si>
    <t>NC433_5_U轴直接操作位置</t>
  </si>
  <si>
    <t>NC433_5_U轴直接操作速度</t>
  </si>
  <si>
    <t>NC433_5_U轴直接操作加速时间</t>
  </si>
  <si>
    <t>NC433_5_U轴直接操作减速时间</t>
  </si>
  <si>
    <t>NC433_5_U轴存储器操作序列号</t>
  </si>
  <si>
    <t>NC433_5_U轴特殊操作Override</t>
  </si>
  <si>
    <t>NC433_5_U轴特殊操作示教地址</t>
  </si>
  <si>
    <t>NC433_5_U轴特殊操作预留</t>
  </si>
  <si>
    <t>NC433_5_X轴当前位置</t>
  </si>
  <si>
    <t>NC433_5_X轴存储器操作正被执行序列号</t>
  </si>
  <si>
    <t>NC433_5_Y轴当前位置</t>
  </si>
  <si>
    <t>NC433_5_Y轴存储器操作正被执行序列号</t>
  </si>
  <si>
    <t>NC433_5_Z轴当前位置</t>
  </si>
  <si>
    <t>NC433_5_Z轴存储器操作正被执行序列号</t>
  </si>
  <si>
    <t>NC433_5_U轴当前位置</t>
  </si>
  <si>
    <t>NC433_5_U轴存储器操作正被执行序列号</t>
  </si>
  <si>
    <t>NC433_6 数据传送写字数</t>
  </si>
  <si>
    <t>NC433_6 数据传送写源区域</t>
  </si>
  <si>
    <t>NC433_6 数据传送定源字</t>
  </si>
  <si>
    <t>NC433_6 数据传送定目标地址</t>
  </si>
  <si>
    <t>NC433_6 数据传送读字数</t>
  </si>
  <si>
    <t>NC433_6 数据传送读源区域</t>
  </si>
  <si>
    <t>NC433_6 数据传送读目标区域</t>
  </si>
  <si>
    <t>NC433_6 数据传送读目标字</t>
  </si>
  <si>
    <t>NC433_6_X轴直接操作位置</t>
  </si>
  <si>
    <t>NC433_6_X轴直接操作速度</t>
  </si>
  <si>
    <t>NC433_6_X轴直接操作加速时间</t>
  </si>
  <si>
    <t>NC433_6_X轴直接操作减速时间</t>
  </si>
  <si>
    <t>NC433_6_X轴存储器操作序列号</t>
  </si>
  <si>
    <t>NC433_6_X轴特殊操作Override</t>
  </si>
  <si>
    <t>NC433_6_X轴特殊操作示教地址</t>
  </si>
  <si>
    <t>NC433_6_X轴特殊操作预留</t>
  </si>
  <si>
    <t>NC433_6_Y轴直接操作位置</t>
  </si>
  <si>
    <t>NC433_6_Y轴直接操作速度</t>
  </si>
  <si>
    <t>NC433_6_Y轴直接操作加速时间</t>
  </si>
  <si>
    <t>NC433_6_Y轴直接操作减速时间</t>
  </si>
  <si>
    <t>NC433_6_Y轴存储器操作序列号</t>
  </si>
  <si>
    <t>NC433_6_Y轴特殊操作Override</t>
  </si>
  <si>
    <t>NC433_6_Y轴特殊操作示教地址</t>
  </si>
  <si>
    <t>NC433_6_Y轴特殊操作预留</t>
  </si>
  <si>
    <t>NC433_6_Z轴直接操作位置</t>
  </si>
  <si>
    <t>NC433_6_Z轴直接操作速度</t>
  </si>
  <si>
    <t>NC433_6_Z轴直接操作加速时间</t>
  </si>
  <si>
    <t>NC433_6_Z轴直接操作减速时间</t>
  </si>
  <si>
    <t>NC433_6_Z轴存储器操作序列号</t>
  </si>
  <si>
    <t>NC433_6_Z轴特殊操作Override</t>
  </si>
  <si>
    <t>NC433_6_Z轴特殊操作示教地址</t>
  </si>
  <si>
    <t>NC433_6_Z轴特殊操作预留</t>
  </si>
  <si>
    <t>NC433_6_U轴直接操作位置</t>
  </si>
  <si>
    <t>NC433_6_U轴直接操作速度</t>
  </si>
  <si>
    <t>NC433_6_U轴直接操作加速时间</t>
  </si>
  <si>
    <t>NC433_6_U轴直接操作减速时间</t>
  </si>
  <si>
    <t>NC433_6_U轴存储器操作序列号</t>
  </si>
  <si>
    <t>NC433_6_U轴特殊操作Override</t>
  </si>
  <si>
    <t>NC433_6_U轴特殊操作示教地址</t>
  </si>
  <si>
    <t>NC433_6_U轴特殊操作预留</t>
  </si>
  <si>
    <t>NC433_6_X轴当前位置</t>
  </si>
  <si>
    <t>NC433_6_X轴存储器操作正被执行序列号</t>
  </si>
  <si>
    <t>NC433_6_Y轴当前位置</t>
  </si>
  <si>
    <t>NC433_6_Y轴存储器操作正被执行序列号</t>
  </si>
  <si>
    <t>NC433_6_Z轴当前位置</t>
  </si>
  <si>
    <t>NC433_6_Z轴存储器操作正被执行序列号</t>
  </si>
  <si>
    <t>NC433_6_U轴当前位置</t>
  </si>
  <si>
    <t>NC433_6_U轴存储器操作正被执行序列号</t>
  </si>
  <si>
    <r>
      <t>E</t>
    </r>
    <r>
      <rPr>
        <sz val="12"/>
        <rFont val="宋体"/>
        <family val="3"/>
        <charset val="134"/>
      </rPr>
      <t>1_72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</si>
  <si>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1_73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</si>
  <si>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1_74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</si>
  <si>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1_75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</si>
  <si>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1_76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</si>
  <si>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1_77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</si>
  <si>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1_78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</si>
  <si>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1_79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</si>
  <si>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1_80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</si>
  <si>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1_81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</si>
  <si>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1_82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</si>
  <si>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1_83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</si>
  <si>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1_84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</si>
  <si>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1_85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</si>
  <si>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1_86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</si>
  <si>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1_87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</si>
  <si>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1_88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</si>
  <si>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1_89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</si>
  <si>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1_90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</si>
  <si>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1_91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</si>
  <si>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1_92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</si>
  <si>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1_93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</si>
  <si>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1_94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</si>
  <si>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1_95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</si>
  <si>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1_96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</si>
  <si>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1_97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</si>
  <si>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1_98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</si>
  <si>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1_99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</si>
  <si>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1_100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</si>
  <si>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1_101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</si>
  <si>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1_102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</si>
  <si>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1_103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</si>
  <si>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1_104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</si>
  <si>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1_105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</si>
  <si>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1_106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</si>
  <si>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1_107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</si>
  <si>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1_108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</si>
  <si>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1_109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</si>
  <si>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1_110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</si>
  <si>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1_111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</si>
  <si>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1_112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</si>
  <si>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1_113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</si>
  <si>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1_114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</si>
  <si>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1_115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</si>
  <si>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1_116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</si>
  <si>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1_117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</si>
  <si>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1_118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</si>
  <si>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1_119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</si>
  <si>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1_120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</si>
  <si>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1_121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</si>
  <si>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1_122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</si>
  <si>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1_123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</si>
  <si>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1_124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</si>
  <si>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1_125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</si>
  <si>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1_126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</si>
  <si>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1_127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</si>
  <si>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1_128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</si>
  <si>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1_129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</si>
  <si>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1_130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</si>
  <si>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1_131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</si>
  <si>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1_132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</si>
  <si>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1_133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</si>
  <si>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1_134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</si>
  <si>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1_135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</si>
  <si>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1_136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</si>
  <si>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1_137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</si>
  <si>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1_138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</si>
  <si>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1_139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</si>
  <si>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1_140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</si>
  <si>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1_141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</si>
  <si>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1_142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</si>
  <si>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1_143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</si>
  <si>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1_144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</si>
  <si>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1_145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</si>
  <si>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1_146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</si>
  <si>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1_147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</si>
  <si>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1_148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</si>
  <si>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1_149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</si>
  <si>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1_150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</si>
  <si>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1_151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</si>
  <si>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1_152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</si>
  <si>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1_153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</si>
  <si>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1_154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</si>
  <si>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1_155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</si>
  <si>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1_156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</si>
  <si>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1_157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</si>
  <si>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1_158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</si>
  <si>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1_159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</si>
  <si>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1_160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</si>
  <si>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1_161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</si>
  <si>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1_162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</si>
  <si>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1_163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</si>
  <si>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1_164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</si>
  <si>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1_165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</si>
  <si>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1_166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</si>
  <si>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1_167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</si>
  <si>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1_168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</si>
  <si>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1_169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</si>
  <si>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1_170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</si>
  <si>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1_171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</si>
  <si>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1_172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</si>
  <si>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1_173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</si>
  <si>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1_174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</si>
  <si>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1_175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</si>
  <si>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1_176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</si>
  <si>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1_177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</si>
  <si>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1_178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</si>
  <si>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1_179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</si>
  <si>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1_180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</si>
  <si>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1_181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</si>
  <si>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1_182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</si>
  <si>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1_183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</si>
  <si>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1_184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</si>
  <si>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1_185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</si>
  <si>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1_186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</si>
  <si>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1_187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</si>
  <si>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1_188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</si>
  <si>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1_189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</si>
  <si>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1_190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</si>
  <si>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1_191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</si>
  <si>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1_192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</si>
  <si>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1_193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</si>
  <si>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1_194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</si>
  <si>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1_195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</si>
  <si>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1_196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</si>
  <si>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1_197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</si>
  <si>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1_198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</si>
  <si>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1_199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</si>
  <si>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1_200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</si>
  <si>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1_201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</si>
  <si>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1_202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</si>
  <si>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1_203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</si>
  <si>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1_204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</si>
  <si>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1_205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</si>
  <si>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1_206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</si>
  <si>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1_207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</si>
  <si>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1_208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</si>
  <si>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1_209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</si>
  <si>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1_210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</si>
  <si>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1_211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</si>
  <si>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1_212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</si>
  <si>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1_213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</si>
  <si>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1_214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</si>
  <si>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1_215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</si>
  <si>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1_216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</si>
  <si>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1_217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</si>
  <si>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1_218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</si>
  <si>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1_219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</si>
  <si>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1_220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</si>
  <si>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1_221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</si>
  <si>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1_222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</si>
  <si>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1_223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</si>
  <si>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1_224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</si>
  <si>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1_225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</si>
  <si>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1_226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</si>
  <si>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1_227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</si>
  <si>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1_228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</si>
  <si>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1_229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</si>
  <si>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1_230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</si>
  <si>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1_231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</si>
  <si>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1_232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</si>
  <si>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1_233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</si>
  <si>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1_234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</si>
  <si>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1_235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</si>
  <si>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1_236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</si>
  <si>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1_237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</si>
  <si>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1_238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</si>
  <si>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1_239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</si>
  <si>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1_240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</si>
  <si>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1_241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</si>
  <si>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1_242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</si>
  <si>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1_243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</si>
  <si>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1_244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</si>
  <si>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1_245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</si>
  <si>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1_246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</si>
  <si>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1_247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</si>
  <si>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1_248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</si>
  <si>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1_249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</si>
  <si>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1_250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</si>
  <si>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1_251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</si>
  <si>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1_252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</si>
  <si>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1_253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</si>
  <si>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1_254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</si>
  <si>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1_255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</si>
  <si>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1_256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</si>
  <si>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1_257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</si>
  <si>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1_258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</si>
  <si>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1_259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</si>
  <si>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1_260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</si>
  <si>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1_261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</si>
  <si>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1_262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</si>
  <si>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1_263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</si>
  <si>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1_264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</si>
  <si>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1_265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</si>
  <si>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1_266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</si>
  <si>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1_267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</si>
  <si>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1_268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</si>
  <si>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1_269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</si>
  <si>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1_270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</si>
  <si>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1_271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</si>
  <si>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1_272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</si>
  <si>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1_273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</si>
  <si>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1_274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</si>
  <si>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1_275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</si>
  <si>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1_276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</si>
  <si>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1_277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</si>
  <si>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1_278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</si>
  <si>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1_279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</si>
  <si>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1_280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</si>
  <si>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1_281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</si>
  <si>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1_282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</si>
  <si>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1_283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</si>
  <si>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1_284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</si>
  <si>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1_285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</si>
  <si>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1_286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</si>
  <si>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1_287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</si>
  <si>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1_288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</si>
  <si>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1_289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</si>
  <si>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1_290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</si>
  <si>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1_291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</si>
  <si>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1_292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</si>
  <si>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1_293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</si>
  <si>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1_294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</si>
  <si>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1_295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</si>
  <si>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1_296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</si>
  <si>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1_297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</si>
  <si>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1_298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</si>
  <si>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1_299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</si>
  <si>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1_300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</si>
  <si>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1_301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</si>
  <si>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1_302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</si>
  <si>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1_303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</si>
  <si>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1_304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</si>
  <si>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1_305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</si>
  <si>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1_306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</si>
  <si>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1_307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</si>
  <si>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1_308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</si>
  <si>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1_309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</si>
  <si>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1_310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</si>
  <si>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1_311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</si>
  <si>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1_312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</si>
  <si>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1_313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</si>
  <si>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1_314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</si>
  <si>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1_315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</si>
  <si>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1_316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</si>
  <si>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1_317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</si>
  <si>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1_318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</si>
  <si>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1_319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</si>
  <si>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1_320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</si>
  <si>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1_321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</si>
  <si>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1_322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</si>
  <si>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1_323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</si>
  <si>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1_324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</si>
  <si>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1_325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</si>
  <si>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1_326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</si>
  <si>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1_327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</si>
  <si>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1_328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</si>
  <si>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1_329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</si>
  <si>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1_330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</si>
  <si>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1_331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</si>
  <si>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1_332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</si>
  <si>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1_333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</si>
  <si>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1_334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</si>
  <si>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1_335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</si>
  <si>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1_336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</si>
  <si>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1_337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</si>
  <si>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1_338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</si>
  <si>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1_339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</si>
  <si>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1_340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</si>
  <si>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1_341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</si>
  <si>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1_342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</si>
  <si>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1_343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</si>
  <si>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1_344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</si>
  <si>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1_345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</si>
  <si>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1_346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</si>
  <si>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1_347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</si>
  <si>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1_348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</si>
  <si>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1_349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</si>
  <si>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1_350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</si>
  <si>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1_351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</si>
  <si>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1_352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</si>
  <si>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1_353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</si>
  <si>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1_354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</si>
  <si>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1_355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</si>
  <si>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1_356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</si>
  <si>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1_357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</si>
  <si>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1_358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</si>
  <si>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1_359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</si>
  <si>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1_360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</si>
  <si>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1_361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</si>
  <si>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1_362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</si>
  <si>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1_363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</si>
  <si>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1_364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</si>
  <si>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1_365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</si>
  <si>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1_366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</si>
  <si>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1_367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</si>
  <si>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1_368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</si>
  <si>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1_369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</si>
  <si>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1_370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</si>
  <si>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1_371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</si>
  <si>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1_372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</si>
  <si>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1_373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</si>
  <si>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1_374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</si>
  <si>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1_375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</si>
  <si>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1_376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</si>
  <si>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1_377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</si>
  <si>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1_378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</si>
  <si>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1_379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</si>
  <si>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1_380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</si>
  <si>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1_381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</si>
  <si>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1_382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</si>
  <si>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1_383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</si>
  <si>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1_384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</si>
  <si>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1_385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</si>
  <si>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1_386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</si>
  <si>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1_387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</si>
  <si>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1_388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</si>
  <si>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1_389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</si>
  <si>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1_390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</si>
  <si>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1_391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</si>
  <si>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1_392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</si>
  <si>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1_393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</si>
  <si>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1_394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</si>
  <si>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1_395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</si>
  <si>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1_396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</si>
  <si>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1_397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</si>
  <si>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1_398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</si>
  <si>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1_399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</si>
  <si>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1_400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</si>
  <si>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1_401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</si>
  <si>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1_402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</si>
  <si>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1_403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</si>
  <si>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1_404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</si>
  <si>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1_405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</si>
  <si>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1_406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</si>
  <si>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1_407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</si>
  <si>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1_408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</si>
  <si>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1_409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</si>
  <si>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1_410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</si>
  <si>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1_411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</si>
  <si>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1_412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</si>
  <si>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1_413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</si>
  <si>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1_414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</si>
  <si>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1_415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</si>
  <si>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1_416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</si>
  <si>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1_417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</si>
  <si>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1_418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</si>
  <si>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1_419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</si>
  <si>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1_420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</si>
  <si>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1_421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</si>
  <si>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1_422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</si>
  <si>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1_423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</si>
  <si>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1_424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</si>
  <si>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1_425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</si>
  <si>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1_426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</si>
  <si>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1_427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</si>
  <si>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1_428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</si>
  <si>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1_429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</si>
  <si>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1_430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</si>
  <si>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1_431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</si>
  <si>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1_432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</si>
  <si>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1_433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</si>
  <si>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1_434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</si>
  <si>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1_435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</si>
  <si>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1_436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</si>
  <si>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1_437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</si>
  <si>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1_438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</si>
  <si>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1_439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</si>
  <si>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1_440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</si>
  <si>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1_441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</si>
  <si>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1_442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</si>
  <si>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1_443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</si>
  <si>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1_444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</si>
  <si>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1_445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</si>
  <si>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1_446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</si>
  <si>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1_447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</si>
  <si>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1_448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</si>
  <si>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1_449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</si>
  <si>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1_450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</si>
  <si>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1_451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</si>
  <si>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1_452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</si>
  <si>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1_453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</si>
  <si>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1_454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</si>
  <si>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1_455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</si>
  <si>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1_456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</si>
  <si>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1_457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</si>
  <si>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1_458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</si>
  <si>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1_459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</si>
  <si>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1_460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</si>
  <si>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1_461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</si>
  <si>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1_462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</si>
  <si>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1_463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</si>
  <si>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1_464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</si>
  <si>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1_465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</si>
  <si>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1_466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</si>
  <si>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1_467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</si>
  <si>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1_468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</si>
  <si>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1_469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</si>
  <si>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1_470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</si>
  <si>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1_471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</si>
  <si>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1_472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</si>
  <si>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1_473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</si>
  <si>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1_474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</si>
  <si>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1_475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</si>
  <si>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1_476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</si>
  <si>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1_477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</si>
  <si>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1_478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</si>
  <si>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1_479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</si>
  <si>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1_480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</si>
  <si>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1_481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</si>
  <si>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1_482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</si>
  <si>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1_483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</si>
  <si>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1_484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</si>
  <si>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1_485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</si>
  <si>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1_486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</si>
  <si>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1_487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</si>
  <si>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1_488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</si>
  <si>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1_489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</si>
  <si>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1_490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</si>
  <si>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1_491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</si>
  <si>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1_492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</si>
  <si>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1_493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</si>
  <si>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1_494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</si>
  <si>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1_495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</si>
  <si>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1_496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</si>
  <si>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1_497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</si>
  <si>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1_498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</si>
  <si>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1_499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</si>
  <si>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1_500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</si>
  <si>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1_501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</si>
  <si>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1_502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</si>
  <si>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1_503</t>
    </r>
    <r>
      <rPr>
        <sz val="11"/>
        <color theme="1"/>
        <rFont val="宋体"/>
        <family val="2"/>
        <charset val="134"/>
        <scheme val="minor"/>
      </rPr>
      <t/>
    </r>
  </si>
  <si>
    <r>
      <t>NC433</t>
    </r>
    <r>
      <rPr>
        <sz val="12"/>
        <rFont val="宋体"/>
        <family val="3"/>
        <charset val="134"/>
      </rPr>
      <t>模块设定地址</t>
    </r>
    <r>
      <rPr>
        <sz val="12"/>
        <rFont val="宋体"/>
        <family val="3"/>
        <charset val="134"/>
      </rPr>
      <t xml:space="preserve"> E1_000-E1_503</t>
    </r>
    <phoneticPr fontId="6" type="noConversion"/>
  </si>
  <si>
    <t>进出料横移伺服A</t>
    <phoneticPr fontId="6" type="noConversion"/>
  </si>
  <si>
    <t>E1_1050</t>
  </si>
  <si>
    <t>E1_1051</t>
  </si>
  <si>
    <t>E1_1052</t>
  </si>
  <si>
    <t>E1_1053</t>
  </si>
  <si>
    <t>E1_1054</t>
  </si>
  <si>
    <t>E1_1055</t>
  </si>
  <si>
    <t>E1_1056</t>
  </si>
  <si>
    <t>E1_1057</t>
  </si>
  <si>
    <t>E1_1058</t>
  </si>
  <si>
    <t>E1_1059</t>
  </si>
  <si>
    <t>E1_1060</t>
  </si>
  <si>
    <t>E1_1061</t>
  </si>
  <si>
    <t>E1_1062</t>
  </si>
  <si>
    <t>E1_1063</t>
  </si>
  <si>
    <t>E1_1064</t>
  </si>
  <si>
    <t>E1_1065</t>
  </si>
  <si>
    <t>E1_1066</t>
  </si>
  <si>
    <t>E1_1067</t>
  </si>
  <si>
    <t>E1_1068</t>
  </si>
  <si>
    <t>E1_1069</t>
  </si>
  <si>
    <t>E1_1070</t>
  </si>
  <si>
    <t>E1_1071</t>
  </si>
  <si>
    <t>E1_1072</t>
  </si>
  <si>
    <t>E1_1073</t>
  </si>
  <si>
    <t>E1_1074</t>
  </si>
  <si>
    <t>E1_1075</t>
  </si>
  <si>
    <t>E1_1076</t>
  </si>
  <si>
    <t>E1_1077</t>
  </si>
  <si>
    <t>E1_1078</t>
  </si>
  <si>
    <t>E1_1079</t>
  </si>
  <si>
    <t>E1_1080</t>
  </si>
  <si>
    <t>E1_1081</t>
  </si>
  <si>
    <t>E1_1082</t>
  </si>
  <si>
    <t>E1_1083</t>
  </si>
  <si>
    <t>E1_1084</t>
  </si>
  <si>
    <t>E1_1085</t>
  </si>
  <si>
    <t>E1_1086</t>
  </si>
  <si>
    <t>E1_1087</t>
  </si>
  <si>
    <t>E1_1088</t>
  </si>
  <si>
    <t>E1_1089</t>
  </si>
  <si>
    <t>E1_1090</t>
  </si>
  <si>
    <t>E1_1091</t>
  </si>
  <si>
    <t>E1_1092</t>
  </si>
  <si>
    <t>E1_1093</t>
  </si>
  <si>
    <t>E1_1094</t>
  </si>
  <si>
    <t>E1_1095</t>
  </si>
  <si>
    <t>E1_1096</t>
  </si>
  <si>
    <t>E1_1097</t>
  </si>
  <si>
    <t>E1_1098</t>
  </si>
  <si>
    <t>E1_1099</t>
  </si>
  <si>
    <t>E1_1100</t>
  </si>
  <si>
    <t>E1_1150</t>
  </si>
  <si>
    <t>E1_1151</t>
  </si>
  <si>
    <t>E1_1152</t>
  </si>
  <si>
    <t>E1_1153</t>
  </si>
  <si>
    <t>E1_1154</t>
  </si>
  <si>
    <t>E1_1155</t>
  </si>
  <si>
    <t>E1_1156</t>
  </si>
  <si>
    <t>E1_1157</t>
  </si>
  <si>
    <t>E1_1158</t>
  </si>
  <si>
    <t>E1_1159</t>
  </si>
  <si>
    <t>E1_1160</t>
  </si>
  <si>
    <t>E1_1161</t>
  </si>
  <si>
    <t>E1_1162</t>
  </si>
  <si>
    <t>E1_1163</t>
  </si>
  <si>
    <t>E1_1164</t>
  </si>
  <si>
    <t>E1_1165</t>
  </si>
  <si>
    <t>E1_1166</t>
  </si>
  <si>
    <t>E1_1167</t>
  </si>
  <si>
    <t>E1_1168</t>
  </si>
  <si>
    <t>E1_1169</t>
  </si>
  <si>
    <t>E1_1170</t>
  </si>
  <si>
    <t>E1_1171</t>
  </si>
  <si>
    <t>E1_1172</t>
  </si>
  <si>
    <t>E1_1173</t>
  </si>
  <si>
    <t>E1_1174</t>
  </si>
  <si>
    <t>E1_1175</t>
  </si>
  <si>
    <t>E1_1176</t>
  </si>
  <si>
    <t>E1_1177</t>
  </si>
  <si>
    <t>E1_1178</t>
  </si>
  <si>
    <t>E1_1179</t>
  </si>
  <si>
    <t>E1_1180</t>
  </si>
  <si>
    <t>E1_1181</t>
  </si>
  <si>
    <t>E1_1182</t>
  </si>
  <si>
    <t>E1_1183</t>
  </si>
  <si>
    <t>E1_1184</t>
  </si>
  <si>
    <t>E1_1185</t>
  </si>
  <si>
    <t>E1_1186</t>
  </si>
  <si>
    <t>E1_1187</t>
  </si>
  <si>
    <t>E1_1188</t>
  </si>
  <si>
    <t>E1_1189</t>
  </si>
  <si>
    <t>E1_1190</t>
  </si>
  <si>
    <t>E1_1191</t>
  </si>
  <si>
    <t>E1_1192</t>
  </si>
  <si>
    <t>E1_1193</t>
  </si>
  <si>
    <t>E1_1194</t>
  </si>
  <si>
    <t>E1_1195</t>
  </si>
  <si>
    <t>E1_1196</t>
  </si>
  <si>
    <t>E1_1197</t>
  </si>
  <si>
    <t>E1_1198</t>
  </si>
  <si>
    <t>E1_1199</t>
  </si>
  <si>
    <t>E1_1200</t>
  </si>
  <si>
    <t>E1_1250</t>
  </si>
  <si>
    <t>E1_1251</t>
  </si>
  <si>
    <t>E1_1252</t>
  </si>
  <si>
    <t>E1_1253</t>
  </si>
  <si>
    <t>E1_1254</t>
  </si>
  <si>
    <t>E1_1255</t>
  </si>
  <si>
    <t>E1_1256</t>
  </si>
  <si>
    <t>E1_1257</t>
  </si>
  <si>
    <t>E1_1258</t>
  </si>
  <si>
    <t>E1_1259</t>
  </si>
  <si>
    <t>E1_1260</t>
  </si>
  <si>
    <t>E1_1261</t>
  </si>
  <si>
    <t>E1_1262</t>
  </si>
  <si>
    <t>E1_1263</t>
  </si>
  <si>
    <t>E1_1264</t>
  </si>
  <si>
    <t>E1_1265</t>
  </si>
  <si>
    <t>E1_1266</t>
  </si>
  <si>
    <t>E1_1267</t>
  </si>
  <si>
    <t>E1_1268</t>
  </si>
  <si>
    <t>E1_1269</t>
  </si>
  <si>
    <t>E1_1270</t>
  </si>
  <si>
    <t>E1_1271</t>
  </si>
  <si>
    <t>E1_1272</t>
  </si>
  <si>
    <t>E1_1273</t>
  </si>
  <si>
    <t>E1_1274</t>
  </si>
  <si>
    <t>E1_1275</t>
  </si>
  <si>
    <t>E1_1276</t>
  </si>
  <si>
    <t>E1_1277</t>
  </si>
  <si>
    <t>E1_1278</t>
  </si>
  <si>
    <t>E1_1279</t>
  </si>
  <si>
    <t>E1_1280</t>
  </si>
  <si>
    <t>E1_1281</t>
  </si>
  <si>
    <t>E1_1282</t>
  </si>
  <si>
    <t>E1_1283</t>
  </si>
  <si>
    <t>E1_1284</t>
  </si>
  <si>
    <t>E1_1285</t>
  </si>
  <si>
    <t>E1_1286</t>
  </si>
  <si>
    <t>E1_1287</t>
  </si>
  <si>
    <t>E1_1288</t>
  </si>
  <si>
    <t>E1_1289</t>
  </si>
  <si>
    <t>E1_1290</t>
  </si>
  <si>
    <t>E1_1291</t>
  </si>
  <si>
    <t>E1_1292</t>
  </si>
  <si>
    <t>E1_1293</t>
  </si>
  <si>
    <t>E1_1294</t>
  </si>
  <si>
    <t>E1_1295</t>
  </si>
  <si>
    <t>E1_1296</t>
  </si>
  <si>
    <t>E1_1297</t>
  </si>
  <si>
    <t>E1_1298</t>
  </si>
  <si>
    <t>E1_1299</t>
  </si>
  <si>
    <t>E1_1300</t>
  </si>
  <si>
    <t>E1_1350</t>
  </si>
  <si>
    <t>E1_1351</t>
  </si>
  <si>
    <t>E1_1352</t>
  </si>
  <si>
    <t>E1_1353</t>
  </si>
  <si>
    <t>E1_1354</t>
  </si>
  <si>
    <t>E1_1355</t>
  </si>
  <si>
    <t>E1_1356</t>
  </si>
  <si>
    <t>E1_1357</t>
  </si>
  <si>
    <t>E1_1358</t>
  </si>
  <si>
    <t>E1_1359</t>
  </si>
  <si>
    <t>E1_1360</t>
  </si>
  <si>
    <t>E1_1361</t>
  </si>
  <si>
    <t>E1_1362</t>
  </si>
  <si>
    <t>E1_1363</t>
  </si>
  <si>
    <t>E1_1364</t>
  </si>
  <si>
    <t>E1_1365</t>
  </si>
  <si>
    <t>E1_1366</t>
  </si>
  <si>
    <t>E1_1367</t>
  </si>
  <si>
    <t>E1_1368</t>
  </si>
  <si>
    <t>E1_1369</t>
  </si>
  <si>
    <t>E1_1370</t>
  </si>
  <si>
    <t>E1_1371</t>
  </si>
  <si>
    <t>E1_1372</t>
  </si>
  <si>
    <t>E1_1373</t>
  </si>
  <si>
    <t>E1_1374</t>
  </si>
  <si>
    <t>E1_1375</t>
  </si>
  <si>
    <t>E1_1376</t>
  </si>
  <si>
    <t>E1_1377</t>
  </si>
  <si>
    <t>E1_1378</t>
  </si>
  <si>
    <t>E1_1379</t>
  </si>
  <si>
    <t>E1_1380</t>
  </si>
  <si>
    <t>E1_1381</t>
  </si>
  <si>
    <t>E1_1382</t>
  </si>
  <si>
    <t>E1_1383</t>
  </si>
  <si>
    <t>E1_1384</t>
  </si>
  <si>
    <t>E1_1385</t>
  </si>
  <si>
    <t>E1_1386</t>
  </si>
  <si>
    <t>E1_1387</t>
  </si>
  <si>
    <t>E1_1388</t>
  </si>
  <si>
    <t>E1_1389</t>
  </si>
  <si>
    <t>E1_1390</t>
  </si>
  <si>
    <t>E1_1391</t>
  </si>
  <si>
    <t>E1_1392</t>
  </si>
  <si>
    <t>E1_1393</t>
  </si>
  <si>
    <t>E1_1394</t>
  </si>
  <si>
    <t>E1_1395</t>
  </si>
  <si>
    <t>E1_1396</t>
  </si>
  <si>
    <t>E1_1397</t>
  </si>
  <si>
    <t>E1_1398</t>
  </si>
  <si>
    <t>E1_1399</t>
  </si>
  <si>
    <t>E1_1400</t>
  </si>
  <si>
    <t>E1_1450</t>
  </si>
  <si>
    <t>E1_1451</t>
  </si>
  <si>
    <t>E1_1452</t>
  </si>
  <si>
    <t>E1_1453</t>
  </si>
  <si>
    <t>E1_1454</t>
  </si>
  <si>
    <t>E1_1455</t>
  </si>
  <si>
    <t>E1_1456</t>
  </si>
  <si>
    <t>E1_1457</t>
  </si>
  <si>
    <t>E1_1458</t>
  </si>
  <si>
    <t>E1_1459</t>
  </si>
  <si>
    <t>E1_1460</t>
  </si>
  <si>
    <t>E1_1461</t>
  </si>
  <si>
    <t>E1_1462</t>
  </si>
  <si>
    <t>E1_1463</t>
  </si>
  <si>
    <t>E1_1464</t>
  </si>
  <si>
    <t>E1_1465</t>
  </si>
  <si>
    <t>E1_1466</t>
  </si>
  <si>
    <t>E1_1467</t>
  </si>
  <si>
    <t>E1_1468</t>
  </si>
  <si>
    <t>E1_1469</t>
  </si>
  <si>
    <t>E1_1470</t>
  </si>
  <si>
    <t>E1_1471</t>
  </si>
  <si>
    <t>E1_1472</t>
  </si>
  <si>
    <t>E1_1473</t>
  </si>
  <si>
    <t>E1_1474</t>
  </si>
  <si>
    <t>E1_1475</t>
  </si>
  <si>
    <t>E1_1476</t>
  </si>
  <si>
    <t>E1_1477</t>
  </si>
  <si>
    <t>E1_1478</t>
  </si>
  <si>
    <t>E1_1479</t>
  </si>
  <si>
    <t>E1_1480</t>
  </si>
  <si>
    <t>E1_1481</t>
  </si>
  <si>
    <t>E1_1482</t>
  </si>
  <si>
    <t>E1_1483</t>
  </si>
  <si>
    <t>E1_1484</t>
  </si>
  <si>
    <t>E1_1485</t>
  </si>
  <si>
    <t>E1_1486</t>
  </si>
  <si>
    <t>E1_1487</t>
  </si>
  <si>
    <t>E1_1488</t>
  </si>
  <si>
    <t>E1_1489</t>
  </si>
  <si>
    <t>E1_1490</t>
  </si>
  <si>
    <t>E1_1491</t>
  </si>
  <si>
    <t>E1_1492</t>
  </si>
  <si>
    <t>E1_1493</t>
  </si>
  <si>
    <t>E1_1494</t>
  </si>
  <si>
    <t>E1_1495</t>
  </si>
  <si>
    <t>E1_1496</t>
  </si>
  <si>
    <t>E1_1497</t>
  </si>
  <si>
    <t>E1_1498</t>
  </si>
  <si>
    <t>E1_1499</t>
  </si>
  <si>
    <t>E1_1500</t>
  </si>
  <si>
    <t>E1_1501</t>
  </si>
  <si>
    <t>E1_1502</t>
  </si>
  <si>
    <t>E1_1503</t>
  </si>
  <si>
    <t>E1_1504</t>
  </si>
  <si>
    <t>E1_1505</t>
  </si>
  <si>
    <t>E1_1506</t>
  </si>
  <si>
    <t>E1_1507</t>
  </si>
  <si>
    <t>E1_1508</t>
  </si>
  <si>
    <t>E1_1509</t>
  </si>
  <si>
    <t>E1_1510</t>
  </si>
  <si>
    <t>E1_1511</t>
  </si>
  <si>
    <t>E1_1512</t>
  </si>
  <si>
    <t>E1_1513</t>
  </si>
  <si>
    <t>E1_1514</t>
  </si>
  <si>
    <t>E1_1515</t>
  </si>
  <si>
    <t>E1_1516</t>
  </si>
  <si>
    <t>E1_1517</t>
  </si>
  <si>
    <t>E1_1518</t>
  </si>
  <si>
    <t>E1_1519</t>
  </si>
  <si>
    <t>E1_1520</t>
  </si>
  <si>
    <t>E1_1521</t>
  </si>
  <si>
    <t>E1_1522</t>
  </si>
  <si>
    <t>E1_1523</t>
  </si>
  <si>
    <t>E1_1524</t>
  </si>
  <si>
    <t>E1_1525</t>
  </si>
  <si>
    <t>E1_1526</t>
  </si>
  <si>
    <t>E1_1527</t>
  </si>
  <si>
    <t>E1_1528</t>
  </si>
  <si>
    <t>E1_1529</t>
  </si>
  <si>
    <t>E1_1530</t>
  </si>
  <si>
    <t>E1_1531</t>
  </si>
  <si>
    <t>E1_1532</t>
  </si>
  <si>
    <t>E1_1533</t>
  </si>
  <si>
    <t>E1_1534</t>
  </si>
  <si>
    <t>E1_1535</t>
  </si>
  <si>
    <t>E1_1536</t>
  </si>
  <si>
    <t>E1_1537</t>
  </si>
  <si>
    <t>E1_1538</t>
  </si>
  <si>
    <t>E1_1539</t>
  </si>
  <si>
    <t>E1_1540</t>
  </si>
  <si>
    <t>E1_1541</t>
  </si>
  <si>
    <t>E1_1542</t>
  </si>
  <si>
    <t>E1_1543</t>
  </si>
  <si>
    <t>E1_1544</t>
  </si>
  <si>
    <t>E1_1545</t>
  </si>
  <si>
    <t>E1_1546</t>
  </si>
  <si>
    <t>E1_1547</t>
  </si>
  <si>
    <t>E1_1548</t>
  </si>
  <si>
    <t>E1_1549</t>
  </si>
  <si>
    <t>E1_1550</t>
  </si>
  <si>
    <t>E1_1551</t>
  </si>
  <si>
    <t>E1_1552</t>
  </si>
  <si>
    <t>E1_1553</t>
  </si>
  <si>
    <t>E1_1554</t>
  </si>
  <si>
    <t>E1_1555</t>
  </si>
  <si>
    <t>E1_1556</t>
  </si>
  <si>
    <t>E1_1557</t>
  </si>
  <si>
    <t>E1_1558</t>
  </si>
  <si>
    <t>E1_1559</t>
  </si>
  <si>
    <t>E1_1560</t>
  </si>
  <si>
    <t>E1_1561</t>
  </si>
  <si>
    <t>E1_1562</t>
  </si>
  <si>
    <t>E1_1563</t>
  </si>
  <si>
    <t>E1_1564</t>
  </si>
  <si>
    <t>E1_1565</t>
  </si>
  <si>
    <t>E1_1566</t>
  </si>
  <si>
    <t>E1_1567</t>
  </si>
  <si>
    <t>E1_1568</t>
  </si>
  <si>
    <t>E1_1569</t>
  </si>
  <si>
    <t>E1_1570</t>
  </si>
  <si>
    <t>E1_1571</t>
  </si>
  <si>
    <t>E1_1572</t>
  </si>
  <si>
    <t>E1_1573</t>
  </si>
  <si>
    <t>E1_1574</t>
  </si>
  <si>
    <t>E1_1575</t>
  </si>
  <si>
    <t>E1_1576</t>
  </si>
  <si>
    <t>E1_1577</t>
  </si>
  <si>
    <t>E1_1578</t>
  </si>
  <si>
    <t>E1_1579</t>
  </si>
  <si>
    <t>E1_1580</t>
  </si>
  <si>
    <t>E1_1581</t>
  </si>
  <si>
    <t>E1_1582</t>
  </si>
  <si>
    <t>E1_1583</t>
  </si>
  <si>
    <t>E1_1584</t>
  </si>
  <si>
    <t>E1_1585</t>
  </si>
  <si>
    <t>E1_1586</t>
  </si>
  <si>
    <t>E1_1587</t>
  </si>
  <si>
    <t>E1_1588</t>
  </si>
  <si>
    <t>E1_1589</t>
  </si>
  <si>
    <t>E1_1590</t>
  </si>
  <si>
    <t>E1_1591</t>
  </si>
  <si>
    <t>E1_1592</t>
  </si>
  <si>
    <t>E1_1593</t>
  </si>
  <si>
    <t>E1_1594</t>
  </si>
  <si>
    <t>E1_1595</t>
  </si>
  <si>
    <t>E1_1596</t>
  </si>
  <si>
    <t>E1_1597</t>
  </si>
  <si>
    <t>E1_1598</t>
  </si>
  <si>
    <t>E1_1599</t>
  </si>
  <si>
    <t>E1_1600</t>
  </si>
  <si>
    <t>E1_1601</t>
  </si>
  <si>
    <t>E1_1602</t>
  </si>
  <si>
    <t>E1_1603</t>
  </si>
  <si>
    <t>E1_1604</t>
  </si>
  <si>
    <t>E1_1605</t>
  </si>
  <si>
    <t>E1_1606</t>
  </si>
  <si>
    <t>E1_1607</t>
  </si>
  <si>
    <t>E1_1608</t>
  </si>
  <si>
    <t>E1_1609</t>
  </si>
  <si>
    <t>E1_1610</t>
  </si>
  <si>
    <t>E1_1611</t>
  </si>
  <si>
    <t>E1_1612</t>
  </si>
  <si>
    <t>E1_1613</t>
  </si>
  <si>
    <t>E1_1614</t>
  </si>
  <si>
    <t>E1_1615</t>
  </si>
  <si>
    <t>E1_1616</t>
  </si>
  <si>
    <t>E1_1617</t>
  </si>
  <si>
    <t>E1_1618</t>
  </si>
  <si>
    <t>E1_1619</t>
  </si>
  <si>
    <t>E1_1620</t>
  </si>
  <si>
    <t>E1_1621</t>
  </si>
  <si>
    <t>E1_1622</t>
  </si>
  <si>
    <t>E1_1623</t>
  </si>
  <si>
    <t>E1_1624</t>
  </si>
  <si>
    <t>E1_1625</t>
  </si>
  <si>
    <t>E1_1626</t>
  </si>
  <si>
    <t>E1_1627</t>
  </si>
  <si>
    <t>E1_1628</t>
  </si>
  <si>
    <t>E1_1629</t>
  </si>
  <si>
    <t>E1_1630</t>
  </si>
  <si>
    <t>E1_1631</t>
  </si>
  <si>
    <t>E1_1632</t>
  </si>
  <si>
    <t>E1_1633</t>
  </si>
  <si>
    <t>E1_1634</t>
  </si>
  <si>
    <t>E1_1635</t>
  </si>
  <si>
    <t>E1_1636</t>
  </si>
  <si>
    <t>E1_1637</t>
  </si>
  <si>
    <t>E1_1638</t>
  </si>
  <si>
    <t>E1_1639</t>
  </si>
  <si>
    <t>E1_1640</t>
  </si>
  <si>
    <t>E1_1641</t>
  </si>
  <si>
    <t>E1_1642</t>
  </si>
  <si>
    <t>E1_1643</t>
  </si>
  <si>
    <t>E1_1644</t>
  </si>
  <si>
    <t>E1_1645</t>
  </si>
  <si>
    <t>E1_1646</t>
  </si>
  <si>
    <t>E1_1647</t>
  </si>
  <si>
    <t>E1_1648</t>
  </si>
  <si>
    <t>E1_1649</t>
  </si>
  <si>
    <t>E1_1650</t>
  </si>
  <si>
    <t>E1_1651</t>
  </si>
  <si>
    <t>E1_1652</t>
  </si>
  <si>
    <t>E1_1653</t>
  </si>
  <si>
    <t>E1_1654</t>
  </si>
  <si>
    <t>E1_1655</t>
  </si>
  <si>
    <t>E1_1656</t>
  </si>
  <si>
    <t>E1_1657</t>
  </si>
  <si>
    <t>E1_1658</t>
  </si>
  <si>
    <t>E1_1659</t>
  </si>
  <si>
    <t>E1_1660</t>
  </si>
  <si>
    <t>E1_1661</t>
  </si>
  <si>
    <t>E1_1662</t>
  </si>
  <si>
    <t>E1_1663</t>
  </si>
  <si>
    <t>E1_1664</t>
  </si>
  <si>
    <t>E1_1665</t>
  </si>
  <si>
    <t>E1_1666</t>
  </si>
  <si>
    <t>E1_1667</t>
  </si>
  <si>
    <t>E1_1668</t>
  </si>
  <si>
    <t>E1_1669</t>
  </si>
  <si>
    <t>E1_1670</t>
  </si>
  <si>
    <t>E1_1671</t>
  </si>
  <si>
    <t>E1_1672</t>
  </si>
  <si>
    <t>E1_1673</t>
  </si>
  <si>
    <t>E1_1674</t>
  </si>
  <si>
    <t>E1_1675</t>
  </si>
  <si>
    <t>E1_1676</t>
  </si>
  <si>
    <t>E1_1677</t>
  </si>
  <si>
    <t>E1_1678</t>
  </si>
  <si>
    <t>E1_1679</t>
  </si>
  <si>
    <t>E1_1680</t>
  </si>
  <si>
    <t>E1_1681</t>
  </si>
  <si>
    <t>E1_1682</t>
  </si>
  <si>
    <t>E1_1683</t>
  </si>
  <si>
    <t>E1_1684</t>
  </si>
  <si>
    <t>E1_1685</t>
  </si>
  <si>
    <t>E1_1686</t>
  </si>
  <si>
    <t>E1_1687</t>
  </si>
  <si>
    <t>E1_1688</t>
  </si>
  <si>
    <t>E1_1689</t>
  </si>
  <si>
    <t>E1_1690</t>
  </si>
  <si>
    <t>E1_1691</t>
  </si>
  <si>
    <t>E1_1692</t>
  </si>
  <si>
    <t>E1_1693</t>
  </si>
  <si>
    <t>E1_1694</t>
  </si>
  <si>
    <t>E1_1695</t>
  </si>
  <si>
    <t>E1_1696</t>
  </si>
  <si>
    <t>E1_1697</t>
  </si>
  <si>
    <t>E1_1698</t>
  </si>
  <si>
    <t>E1_1699</t>
  </si>
  <si>
    <t>E1_1700</t>
  </si>
  <si>
    <t>E1_1701</t>
  </si>
  <si>
    <t>E1_1702</t>
  </si>
  <si>
    <t>E1_1703</t>
  </si>
  <si>
    <t>E1_1704</t>
  </si>
  <si>
    <t>E1_1705</t>
  </si>
  <si>
    <t>E1_1706</t>
  </si>
  <si>
    <t>E1_1707</t>
  </si>
  <si>
    <t>E1_1708</t>
  </si>
  <si>
    <t>E1_1709</t>
  </si>
  <si>
    <t>E1_1710</t>
  </si>
  <si>
    <t>E1_1711</t>
  </si>
  <si>
    <t>E1_1712</t>
  </si>
  <si>
    <t>E1_1713</t>
  </si>
  <si>
    <t>E1_1714</t>
  </si>
  <si>
    <t>E1_1715</t>
  </si>
  <si>
    <t>E1_1716</t>
  </si>
  <si>
    <t>E1_1717</t>
  </si>
  <si>
    <t>E1_1718</t>
  </si>
  <si>
    <t>E1_1719</t>
  </si>
  <si>
    <t>E1_1720</t>
  </si>
  <si>
    <t>E1_1721</t>
  </si>
  <si>
    <t>E1_1722</t>
  </si>
  <si>
    <t>E1_1723</t>
  </si>
  <si>
    <t>E1_1724</t>
  </si>
  <si>
    <t>E1_1725</t>
  </si>
  <si>
    <t>E1_1726</t>
  </si>
  <si>
    <t>E1_1727</t>
  </si>
  <si>
    <t>E1_1728</t>
  </si>
  <si>
    <t>E1_1729</t>
  </si>
  <si>
    <t>E1_1730</t>
  </si>
  <si>
    <t>E1_1731</t>
  </si>
  <si>
    <t>E1_1732</t>
  </si>
  <si>
    <t>E1_1733</t>
  </si>
  <si>
    <t>E1_1734</t>
  </si>
  <si>
    <t>E1_1735</t>
  </si>
  <si>
    <t>E1_1736</t>
  </si>
  <si>
    <t>E1_1737</t>
  </si>
  <si>
    <t>E1_1738</t>
  </si>
  <si>
    <t>E1_1739</t>
  </si>
  <si>
    <t>E1_1740</t>
  </si>
  <si>
    <t>E1_1741</t>
  </si>
  <si>
    <t>E1_1742</t>
  </si>
  <si>
    <t>E1_1743</t>
  </si>
  <si>
    <t>E1_1744</t>
  </si>
  <si>
    <t>E1_1745</t>
  </si>
  <si>
    <t>E1_1746</t>
  </si>
  <si>
    <t>E1_1747</t>
  </si>
  <si>
    <t>E1_1748</t>
  </si>
  <si>
    <t>E1_1749</t>
  </si>
  <si>
    <t>E1_1750</t>
  </si>
  <si>
    <t>E1_1751</t>
  </si>
  <si>
    <t>E1_1752</t>
  </si>
  <si>
    <t>E1_1753</t>
  </si>
  <si>
    <t>E1_1754</t>
  </si>
  <si>
    <t>E1_1755</t>
  </si>
  <si>
    <t>E1_1756</t>
  </si>
  <si>
    <t>E1_1757</t>
  </si>
  <si>
    <t>E1_1758</t>
  </si>
  <si>
    <t>E1_1759</t>
  </si>
  <si>
    <t>E1_1760</t>
  </si>
  <si>
    <t>E1_1761</t>
  </si>
  <si>
    <t>E1_1762</t>
  </si>
  <si>
    <t>E1_1763</t>
  </si>
  <si>
    <t>E1_1764</t>
  </si>
  <si>
    <t>E1_1765</t>
  </si>
  <si>
    <t>E1_1766</t>
  </si>
  <si>
    <t>E1_1767</t>
  </si>
  <si>
    <t>E1_1768</t>
  </si>
  <si>
    <t>E1_1769</t>
  </si>
  <si>
    <t>E1_1770</t>
  </si>
  <si>
    <t>E1_1771</t>
  </si>
  <si>
    <t>E1_1772</t>
  </si>
  <si>
    <t>E1_1773</t>
  </si>
  <si>
    <t>E1_1774</t>
  </si>
  <si>
    <t>E1_1775</t>
  </si>
  <si>
    <t>E1_1776</t>
  </si>
  <si>
    <t>E1_1777</t>
  </si>
  <si>
    <t>E1_1778</t>
  </si>
  <si>
    <t>E1_1779</t>
  </si>
  <si>
    <t>E1_1780</t>
  </si>
  <si>
    <t>E1_1781</t>
  </si>
  <si>
    <t>E1_1782</t>
  </si>
  <si>
    <t>E1_1783</t>
  </si>
  <si>
    <t>E1_1784</t>
  </si>
  <si>
    <t>E1_1785</t>
  </si>
  <si>
    <t>E1_1786</t>
  </si>
  <si>
    <t>E1_1787</t>
  </si>
  <si>
    <t>E1_1788</t>
  </si>
  <si>
    <t>E1_1789</t>
  </si>
  <si>
    <t>E1_1790</t>
  </si>
  <si>
    <t>E1_1791</t>
  </si>
  <si>
    <t>E1_1792</t>
  </si>
  <si>
    <t>E1_1793</t>
  </si>
  <si>
    <t>E1_1794</t>
  </si>
  <si>
    <t>E1_1795</t>
  </si>
  <si>
    <t>E1_1796</t>
  </si>
  <si>
    <t>E1_1797</t>
  </si>
  <si>
    <t>E1_1798</t>
  </si>
  <si>
    <t>E1_1799</t>
  </si>
  <si>
    <t>E1_1800</t>
  </si>
  <si>
    <t>E1_1801</t>
  </si>
  <si>
    <t>E1_1802</t>
  </si>
  <si>
    <t>E1_1803</t>
  </si>
  <si>
    <t>E1_1804</t>
  </si>
  <si>
    <t>E1_1805</t>
  </si>
  <si>
    <t>E1_1806</t>
  </si>
  <si>
    <t>E1_1807</t>
  </si>
  <si>
    <t>E1_1808</t>
  </si>
  <si>
    <t>E1_1809</t>
  </si>
  <si>
    <t>E1_1810</t>
  </si>
  <si>
    <t>E1_1811</t>
  </si>
  <si>
    <t>E1_1812</t>
  </si>
  <si>
    <t>E1_1813</t>
  </si>
  <si>
    <t>E1_1814</t>
  </si>
  <si>
    <t>E1_1815</t>
  </si>
  <si>
    <t>E1_1816</t>
  </si>
  <si>
    <t>E1_1817</t>
  </si>
  <si>
    <t>E1_1818</t>
  </si>
  <si>
    <t>E1_1819</t>
  </si>
  <si>
    <t>E1_1820</t>
  </si>
  <si>
    <t>E1_1821</t>
  </si>
  <si>
    <t>E1_1822</t>
  </si>
  <si>
    <t>E1_1823</t>
  </si>
  <si>
    <t>E1_1824</t>
  </si>
  <si>
    <t>E1_1825</t>
  </si>
  <si>
    <t>E1_1826</t>
  </si>
  <si>
    <t>E1_1827</t>
  </si>
  <si>
    <t>E1_1828</t>
  </si>
  <si>
    <t>E1_1829</t>
  </si>
  <si>
    <t>E1_1830</t>
  </si>
  <si>
    <t>E1_1831</t>
  </si>
  <si>
    <t>E1_1832</t>
  </si>
  <si>
    <t>E1_1833</t>
  </si>
  <si>
    <t>E1_1834</t>
  </si>
  <si>
    <t>E1_1835</t>
  </si>
  <si>
    <t>E1_1836</t>
  </si>
  <si>
    <t>E1_1837</t>
  </si>
  <si>
    <t>E1_1838</t>
  </si>
  <si>
    <t>E1_1839</t>
  </si>
  <si>
    <t>E1_1840</t>
  </si>
  <si>
    <t>E1_1841</t>
  </si>
  <si>
    <t>E1_1842</t>
  </si>
  <si>
    <t>E1_1843</t>
  </si>
  <si>
    <t>E1_1844</t>
  </si>
  <si>
    <t>E1_1845</t>
  </si>
  <si>
    <t>E1_1846</t>
  </si>
  <si>
    <t>E1_1847</t>
  </si>
  <si>
    <t>E1_1848</t>
  </si>
  <si>
    <t>E1_1849</t>
  </si>
  <si>
    <t>E1_1850</t>
  </si>
  <si>
    <t>E1_1851</t>
  </si>
  <si>
    <t>E1_1852</t>
  </si>
  <si>
    <t>E1_1853</t>
  </si>
  <si>
    <t>E1_1854</t>
  </si>
  <si>
    <t>E1_1855</t>
  </si>
  <si>
    <t>E1_1856</t>
  </si>
  <si>
    <t>E1_1857</t>
  </si>
  <si>
    <t>E1_1858</t>
  </si>
  <si>
    <t>E1_1859</t>
  </si>
  <si>
    <t>E1_1860</t>
  </si>
  <si>
    <t>E1_1861</t>
  </si>
  <si>
    <t>E1_1862</t>
  </si>
  <si>
    <t>E1_1863</t>
  </si>
  <si>
    <t>E1_1864</t>
  </si>
  <si>
    <t>E1_1865</t>
  </si>
  <si>
    <t>E1_1866</t>
  </si>
  <si>
    <t>E1_1867</t>
  </si>
  <si>
    <t>E1_1868</t>
  </si>
  <si>
    <t>E1_1869</t>
  </si>
  <si>
    <t>E1_1870</t>
  </si>
  <si>
    <t>E1_1871</t>
  </si>
  <si>
    <t>E1_1872</t>
  </si>
  <si>
    <t>E1_1873</t>
  </si>
  <si>
    <t>E1_1874</t>
  </si>
  <si>
    <t>E1_1875</t>
  </si>
  <si>
    <t>E1_1876</t>
  </si>
  <si>
    <t>E1_1877</t>
  </si>
  <si>
    <t>E1_1878</t>
  </si>
  <si>
    <t>E1_1879</t>
  </si>
  <si>
    <t>E1_1880</t>
  </si>
  <si>
    <t>E1_1881</t>
  </si>
  <si>
    <t>E1_1882</t>
  </si>
  <si>
    <t>E1_1883</t>
  </si>
  <si>
    <t>E1_1884</t>
  </si>
  <si>
    <t>E1_1885</t>
  </si>
  <si>
    <t>E1_1886</t>
  </si>
  <si>
    <t>E1_1887</t>
  </si>
  <si>
    <t>E1_1888</t>
  </si>
  <si>
    <t>E1_1889</t>
  </si>
  <si>
    <t>E1_1890</t>
  </si>
  <si>
    <t>E1_1891</t>
  </si>
  <si>
    <t>E1_1892</t>
  </si>
  <si>
    <t>E1_1893</t>
  </si>
  <si>
    <t>E1_1894</t>
  </si>
  <si>
    <t>E1_1895</t>
  </si>
  <si>
    <t>E1_1896</t>
  </si>
  <si>
    <t>E1_1897</t>
  </si>
  <si>
    <t>E1_1898</t>
  </si>
  <si>
    <t>E1_1899</t>
  </si>
  <si>
    <t>E1_1900</t>
  </si>
  <si>
    <t>E1_1901</t>
  </si>
  <si>
    <t>E1_1902</t>
  </si>
  <si>
    <t>E1_1903</t>
  </si>
  <si>
    <t>E1_1904</t>
  </si>
  <si>
    <t>E1_1905</t>
  </si>
  <si>
    <t>E1_1906</t>
  </si>
  <si>
    <t>E1_1907</t>
  </si>
  <si>
    <t>E1_1908</t>
  </si>
  <si>
    <t>E1_1909</t>
  </si>
  <si>
    <t>E1_1910</t>
  </si>
  <si>
    <t>E1_1911</t>
  </si>
  <si>
    <t>E1_1912</t>
  </si>
  <si>
    <t>E1_1913</t>
  </si>
  <si>
    <t>E1_1914</t>
  </si>
  <si>
    <t>E1_1915</t>
  </si>
  <si>
    <t>E1_1916</t>
  </si>
  <si>
    <t>E1_1917</t>
  </si>
  <si>
    <t>E1_1918</t>
  </si>
  <si>
    <t>E1_1919</t>
  </si>
  <si>
    <t>E1_1920</t>
  </si>
  <si>
    <t>E1_1921</t>
  </si>
  <si>
    <t>E1_1922</t>
  </si>
  <si>
    <t>E1_1923</t>
  </si>
  <si>
    <t>E1_1924</t>
  </si>
  <si>
    <t>E1_1925</t>
  </si>
  <si>
    <t>E1_1926</t>
  </si>
  <si>
    <t>E1_1927</t>
  </si>
  <si>
    <t>E1_1928</t>
  </si>
  <si>
    <t>E1_1929</t>
  </si>
  <si>
    <t>E1_1930</t>
  </si>
  <si>
    <t>E1_1931</t>
  </si>
  <si>
    <t>E1_1932</t>
  </si>
  <si>
    <t>E1_1933</t>
  </si>
  <si>
    <t>E1_1934</t>
  </si>
  <si>
    <t>E1_1935</t>
  </si>
  <si>
    <t>E1_1936</t>
  </si>
  <si>
    <t>E1_1937</t>
  </si>
  <si>
    <t>E1_1938</t>
  </si>
  <si>
    <t>E1_1939</t>
  </si>
  <si>
    <t>E1_1940</t>
  </si>
  <si>
    <t>E1_1941</t>
  </si>
  <si>
    <t>E1_1942</t>
  </si>
  <si>
    <t>E1_1943</t>
  </si>
  <si>
    <t>E1_1944</t>
  </si>
  <si>
    <t>E1_1945</t>
  </si>
  <si>
    <t>E1_1946</t>
  </si>
  <si>
    <t>E1_1947</t>
  </si>
  <si>
    <t>E1_1948</t>
  </si>
  <si>
    <t>E1_1949</t>
  </si>
  <si>
    <t>E1_1950</t>
  </si>
  <si>
    <t>E1_1951</t>
  </si>
  <si>
    <t>E1_1952</t>
  </si>
  <si>
    <t>E1_1953</t>
  </si>
  <si>
    <t>E1_1954</t>
  </si>
  <si>
    <t>E1_1955</t>
  </si>
  <si>
    <t>E1_1956</t>
  </si>
  <si>
    <t>E1_1957</t>
  </si>
  <si>
    <t>E1_1958</t>
  </si>
  <si>
    <t>E1_1959</t>
  </si>
  <si>
    <t>E1_1960</t>
  </si>
  <si>
    <t>E1_1961</t>
  </si>
  <si>
    <t>E1_1962</t>
  </si>
  <si>
    <t>E1_1963</t>
  </si>
  <si>
    <t>E1_1964</t>
  </si>
  <si>
    <t>E1_1965</t>
  </si>
  <si>
    <t>E1_1966</t>
  </si>
  <si>
    <t>E1_1967</t>
  </si>
  <si>
    <t>E1_1968</t>
  </si>
  <si>
    <t>E1_1969</t>
  </si>
  <si>
    <t>E1_1970</t>
  </si>
  <si>
    <t>E1_1971</t>
  </si>
  <si>
    <t>E1_1972</t>
  </si>
  <si>
    <t>E1_1973</t>
  </si>
  <si>
    <t>E1_1974</t>
  </si>
  <si>
    <t>E1_1975</t>
  </si>
  <si>
    <t>E1_1976</t>
  </si>
  <si>
    <t>E1_1977</t>
  </si>
  <si>
    <t>E1_1978</t>
  </si>
  <si>
    <t>E1_1979</t>
  </si>
  <si>
    <t>E1_1980</t>
  </si>
  <si>
    <t>E1_1981</t>
  </si>
  <si>
    <t>E1_1982</t>
  </si>
  <si>
    <t>E1_1983</t>
  </si>
  <si>
    <t>E1_1984</t>
  </si>
  <si>
    <t>E1_1985</t>
  </si>
  <si>
    <t>E1_1986</t>
  </si>
  <si>
    <t>E1_1987</t>
  </si>
  <si>
    <t>E1_1988</t>
  </si>
  <si>
    <t>E1_1989</t>
  </si>
  <si>
    <t>E1_1990</t>
  </si>
  <si>
    <t>E1_1991</t>
  </si>
  <si>
    <t>E1_1992</t>
  </si>
  <si>
    <t>E1_1993</t>
  </si>
  <si>
    <t>E1_1994</t>
  </si>
  <si>
    <t>E1_1995</t>
  </si>
  <si>
    <t>E1_1996</t>
  </si>
  <si>
    <t>E1_1997</t>
  </si>
  <si>
    <t>E1_1998</t>
  </si>
  <si>
    <t>E1_1999</t>
  </si>
  <si>
    <t>E1_2000</t>
  </si>
  <si>
    <t>E1_2001</t>
  </si>
  <si>
    <t>E1_2002</t>
  </si>
  <si>
    <t>E1_2003</t>
  </si>
  <si>
    <t>E1_2004</t>
  </si>
  <si>
    <t>E1_2005</t>
  </si>
  <si>
    <t>E1_2006</t>
  </si>
  <si>
    <t>E1_2007</t>
  </si>
  <si>
    <t>E1_2008</t>
  </si>
  <si>
    <t>E1_2009</t>
  </si>
  <si>
    <t>E1_2010</t>
  </si>
  <si>
    <t>E1_2011</t>
  </si>
  <si>
    <t>E1_2012</t>
  </si>
  <si>
    <t>E1_2013</t>
  </si>
  <si>
    <t>E1_2014</t>
  </si>
  <si>
    <t>E1_2015</t>
  </si>
  <si>
    <t>E1_2016</t>
  </si>
  <si>
    <t>E1_2017</t>
  </si>
  <si>
    <t>E1_2018</t>
  </si>
  <si>
    <t>E1_2019</t>
  </si>
  <si>
    <t>E1_2020</t>
  </si>
  <si>
    <t>E1_2021</t>
  </si>
  <si>
    <t>E1_2022</t>
  </si>
  <si>
    <t>E1_2023</t>
  </si>
  <si>
    <t>E1_2024</t>
  </si>
  <si>
    <t>E1_2025</t>
  </si>
  <si>
    <t>E1_2026</t>
  </si>
  <si>
    <t>E1_2027</t>
  </si>
  <si>
    <t>E1_2028</t>
  </si>
  <si>
    <t>E1_2029</t>
  </si>
  <si>
    <t>E1_2030</t>
  </si>
  <si>
    <t>E1_2031</t>
  </si>
  <si>
    <t>E1_2032</t>
  </si>
  <si>
    <t>E1_2033</t>
  </si>
  <si>
    <t>E1_2034</t>
  </si>
  <si>
    <t>E1_2035</t>
  </si>
  <si>
    <t>E1_2036</t>
  </si>
  <si>
    <t>E1_2037</t>
  </si>
  <si>
    <t>E1_2038</t>
  </si>
  <si>
    <t>E1_2039</t>
  </si>
  <si>
    <t>E1_2040</t>
  </si>
  <si>
    <t>E1_2041</t>
  </si>
  <si>
    <t>E1_2042</t>
  </si>
  <si>
    <t>E1_2043</t>
  </si>
  <si>
    <t>E1_2044</t>
  </si>
  <si>
    <t>E1_2045</t>
  </si>
  <si>
    <t>E1_2046</t>
  </si>
  <si>
    <t>E1_2047</t>
  </si>
  <si>
    <t>E1_2048</t>
  </si>
  <si>
    <t>E1_2049</t>
  </si>
  <si>
    <t>E1_2050</t>
  </si>
  <si>
    <t>E1_2051</t>
  </si>
  <si>
    <t>E1_2052</t>
  </si>
  <si>
    <t>E1_2053</t>
  </si>
  <si>
    <t>E1_2054</t>
  </si>
  <si>
    <t>E1_2055</t>
  </si>
  <si>
    <t>E1_2056</t>
  </si>
  <si>
    <t>E1_2057</t>
  </si>
  <si>
    <t>E1_2058</t>
  </si>
  <si>
    <t>E1_2059</t>
  </si>
  <si>
    <t>E1_2060</t>
  </si>
  <si>
    <t>E1_2061</t>
  </si>
  <si>
    <t>E1_2062</t>
  </si>
  <si>
    <t>E1_2063</t>
  </si>
  <si>
    <t>E1_2064</t>
  </si>
  <si>
    <t>E1_2065</t>
  </si>
  <si>
    <t>E1_2066</t>
  </si>
  <si>
    <t>E1_2067</t>
  </si>
  <si>
    <t>E1_2068</t>
  </si>
  <si>
    <t>E1_2069</t>
  </si>
  <si>
    <t>E1_2070</t>
  </si>
  <si>
    <t>E1_2071</t>
  </si>
  <si>
    <t>E1_2072</t>
  </si>
  <si>
    <t>E1_2073</t>
  </si>
  <si>
    <t>E1_2074</t>
  </si>
  <si>
    <t>E1_2075</t>
  </si>
  <si>
    <t>E1_2076</t>
  </si>
  <si>
    <t>E1_2077</t>
  </si>
  <si>
    <t>E1_2078</t>
  </si>
  <si>
    <t>E1_2079</t>
  </si>
  <si>
    <t>E1_2080</t>
  </si>
  <si>
    <t>E1_2081</t>
  </si>
  <si>
    <t>E1_2082</t>
  </si>
  <si>
    <t>E1_2083</t>
  </si>
  <si>
    <t>E1_2084</t>
  </si>
  <si>
    <t>E1_2085</t>
  </si>
  <si>
    <t>E1_2086</t>
  </si>
  <si>
    <t>E1_2087</t>
  </si>
  <si>
    <t>E1_2088</t>
  </si>
  <si>
    <t>E1_2089</t>
  </si>
  <si>
    <t>E1_2090</t>
  </si>
  <si>
    <t>E1_2091</t>
  </si>
  <si>
    <t>E1_2092</t>
  </si>
  <si>
    <t>E1_2093</t>
  </si>
  <si>
    <t>E1_2094</t>
  </si>
  <si>
    <t>E1_2095</t>
  </si>
  <si>
    <t>E1_2096</t>
  </si>
  <si>
    <t>E1_2097</t>
  </si>
  <si>
    <t>E1_2098</t>
  </si>
  <si>
    <t>E1_2099</t>
  </si>
  <si>
    <t>E1_2100</t>
  </si>
  <si>
    <t>E1_2101</t>
  </si>
  <si>
    <t>E1_2102</t>
  </si>
  <si>
    <t>E1_2103</t>
  </si>
  <si>
    <t>E1_2104</t>
  </si>
  <si>
    <t>E1_2105</t>
  </si>
  <si>
    <t>E1_2106</t>
  </si>
  <si>
    <t>E1_2107</t>
  </si>
  <si>
    <t>E1_2108</t>
  </si>
  <si>
    <t>E1_2109</t>
  </si>
  <si>
    <t>E1_2110</t>
  </si>
  <si>
    <t>E1_2111</t>
  </si>
  <si>
    <t>E1_2112</t>
  </si>
  <si>
    <t>E1_2113</t>
  </si>
  <si>
    <t>E1_2114</t>
  </si>
  <si>
    <t>E1_2115</t>
  </si>
  <si>
    <t>E1_2116</t>
  </si>
  <si>
    <t>E1_2117</t>
  </si>
  <si>
    <t>E1_2118</t>
  </si>
  <si>
    <t>E1_2119</t>
  </si>
  <si>
    <t>E1_2120</t>
  </si>
  <si>
    <t>E1_2121</t>
  </si>
  <si>
    <t>E1_2122</t>
  </si>
  <si>
    <t>E1_2123</t>
  </si>
  <si>
    <t>E1_2124</t>
  </si>
  <si>
    <t>E1_2125</t>
  </si>
  <si>
    <t>E1_2126</t>
  </si>
  <si>
    <t>E1_2127</t>
  </si>
  <si>
    <t>E1_2128</t>
  </si>
  <si>
    <t>E1_2129</t>
  </si>
  <si>
    <t>E1_2130</t>
  </si>
  <si>
    <t>E1_2131</t>
  </si>
  <si>
    <t>E1_2132</t>
  </si>
  <si>
    <t>E1_2133</t>
  </si>
  <si>
    <t>E1_2134</t>
  </si>
  <si>
    <t>E1_2135</t>
  </si>
  <si>
    <t>E1_2136</t>
  </si>
  <si>
    <t>E1_2137</t>
  </si>
  <si>
    <t>E1_2138</t>
  </si>
  <si>
    <t>E1_2139</t>
  </si>
  <si>
    <t>E1_2140</t>
  </si>
  <si>
    <t>E1_2141</t>
  </si>
  <si>
    <t>E1_2142</t>
  </si>
  <si>
    <t>E1_2143</t>
  </si>
  <si>
    <t>E1_2144</t>
  </si>
  <si>
    <t>E1_2145</t>
  </si>
  <si>
    <t>E1_2146</t>
  </si>
  <si>
    <t>E1_2147</t>
  </si>
  <si>
    <t>E1_2148</t>
  </si>
  <si>
    <t>E1_2149</t>
  </si>
  <si>
    <t>E1_2150</t>
  </si>
  <si>
    <t>E1_2151</t>
  </si>
  <si>
    <t>E1_2152</t>
  </si>
  <si>
    <t>E1_2153</t>
  </si>
  <si>
    <t>E1_2154</t>
  </si>
  <si>
    <t>E1_2155</t>
  </si>
  <si>
    <t>E1_2156</t>
  </si>
  <si>
    <t>E1_2157</t>
  </si>
  <si>
    <t>E1_2158</t>
  </si>
  <si>
    <t>E1_2159</t>
  </si>
  <si>
    <t>E1_2160</t>
  </si>
  <si>
    <t>E1_2161</t>
  </si>
  <si>
    <t>E1_2162</t>
  </si>
  <si>
    <t>E1_2163</t>
  </si>
  <si>
    <t>E1_2164</t>
  </si>
  <si>
    <t>E1_2165</t>
  </si>
  <si>
    <t>E1_2166</t>
  </si>
  <si>
    <t>E1_2167</t>
  </si>
  <si>
    <t>E1_2168</t>
  </si>
  <si>
    <t>E1_2169</t>
  </si>
  <si>
    <t>E1_2170</t>
  </si>
  <si>
    <t>E1_2171</t>
  </si>
  <si>
    <t>E1_2172</t>
  </si>
  <si>
    <t>E1_2173</t>
  </si>
  <si>
    <t>E1_2174</t>
  </si>
  <si>
    <t>E1_2175</t>
  </si>
  <si>
    <t>E1_2176</t>
  </si>
  <si>
    <t>E1_2177</t>
  </si>
  <si>
    <t>E1_2178</t>
  </si>
  <si>
    <t>E1_2179</t>
  </si>
  <si>
    <t>E1_2180</t>
  </si>
  <si>
    <t>E1_2181</t>
  </si>
  <si>
    <t>E1_2182</t>
  </si>
  <si>
    <t>E1_2183</t>
  </si>
  <si>
    <t>E1_2184</t>
  </si>
  <si>
    <t>E1_2185</t>
  </si>
  <si>
    <t>E1_2186</t>
  </si>
  <si>
    <t>E1_2187</t>
  </si>
  <si>
    <t>E1_2188</t>
  </si>
  <si>
    <t>E1_2189</t>
  </si>
  <si>
    <t>E1_2190</t>
  </si>
  <si>
    <t>E1_2191</t>
  </si>
  <si>
    <t>E1_2192</t>
  </si>
  <si>
    <t>E1_2193</t>
  </si>
  <si>
    <t>E1_2194</t>
  </si>
  <si>
    <t>E1_2195</t>
  </si>
  <si>
    <t>E1_2196</t>
  </si>
  <si>
    <t>E1_2197</t>
  </si>
  <si>
    <t>E1_2198</t>
  </si>
  <si>
    <t>E1_2199</t>
  </si>
  <si>
    <t>E1_2200</t>
  </si>
  <si>
    <t>E1_2201</t>
  </si>
  <si>
    <t>E1_2202</t>
  </si>
  <si>
    <t>E1_2203</t>
  </si>
  <si>
    <t>E1_2204</t>
  </si>
  <si>
    <t>E1_2205</t>
  </si>
  <si>
    <t>E1_2206</t>
  </si>
  <si>
    <t>E1_2207</t>
  </si>
  <si>
    <t>E1_2208</t>
  </si>
  <si>
    <t>E1_2209</t>
  </si>
  <si>
    <t>E1_2210</t>
  </si>
  <si>
    <t>E1_2211</t>
  </si>
  <si>
    <t>E1_2212</t>
  </si>
  <si>
    <t>E1_2213</t>
  </si>
  <si>
    <t>E1_2214</t>
  </si>
  <si>
    <t>E1_2215</t>
  </si>
  <si>
    <t>E1_2216</t>
  </si>
  <si>
    <t>E1_2217</t>
  </si>
  <si>
    <t>E1_2218</t>
  </si>
  <si>
    <t>E1_2219</t>
  </si>
  <si>
    <t>E1_2220</t>
  </si>
  <si>
    <t>E1_2221</t>
  </si>
  <si>
    <t>E1_2222</t>
  </si>
  <si>
    <t>E1_2223</t>
  </si>
  <si>
    <t>E1_2224</t>
  </si>
  <si>
    <t>E1_2225</t>
  </si>
  <si>
    <t>E1_2226</t>
  </si>
  <si>
    <t>E1_2227</t>
  </si>
  <si>
    <t>E1_2228</t>
  </si>
  <si>
    <t>E1_2229</t>
  </si>
  <si>
    <t>E1_2230</t>
  </si>
  <si>
    <t>E1_2231</t>
  </si>
  <si>
    <t>E1_2232</t>
  </si>
  <si>
    <t>E1_2233</t>
  </si>
  <si>
    <t>E1_2234</t>
  </si>
  <si>
    <t>E1_2235</t>
  </si>
  <si>
    <t>E1_2236</t>
  </si>
  <si>
    <t>E1_2237</t>
  </si>
  <si>
    <t>E1_2238</t>
  </si>
  <si>
    <t>E1_2239</t>
  </si>
  <si>
    <t>E1_2240</t>
  </si>
  <si>
    <t>E1_2241</t>
  </si>
  <si>
    <t>E1_2242</t>
  </si>
  <si>
    <t>E1_2243</t>
  </si>
  <si>
    <t>E1_2244</t>
  </si>
  <si>
    <t>E1_2245</t>
  </si>
  <si>
    <t>E1_2246</t>
  </si>
  <si>
    <t>E1_2247</t>
  </si>
  <si>
    <t>E1_2248</t>
  </si>
  <si>
    <t>E1_2249</t>
  </si>
  <si>
    <t>E1_2250</t>
  </si>
  <si>
    <t>E1_2251</t>
  </si>
  <si>
    <t>E1_2252</t>
  </si>
  <si>
    <t>E1_2253</t>
  </si>
  <si>
    <t>E1_2254</t>
  </si>
  <si>
    <t>E1_2255</t>
  </si>
  <si>
    <t>E1_2256</t>
  </si>
  <si>
    <t>E1_2257</t>
  </si>
  <si>
    <t>E1_2258</t>
  </si>
  <si>
    <t>E1_2259</t>
  </si>
  <si>
    <t>E1_2260</t>
  </si>
  <si>
    <t>E1_2261</t>
  </si>
  <si>
    <t>E1_2262</t>
  </si>
  <si>
    <t>E1_2263</t>
  </si>
  <si>
    <t>E1_2264</t>
  </si>
  <si>
    <t>E1_2265</t>
  </si>
  <si>
    <t>E1_2266</t>
  </si>
  <si>
    <t>E1_2267</t>
  </si>
  <si>
    <t>E1_2268</t>
  </si>
  <si>
    <t>E1_2269</t>
  </si>
  <si>
    <t>E1_2270</t>
  </si>
  <si>
    <t>E1_2271</t>
  </si>
  <si>
    <t>E1_2272</t>
  </si>
  <si>
    <t>E1_2273</t>
  </si>
  <si>
    <t>E1_2274</t>
  </si>
  <si>
    <t>E1_2275</t>
  </si>
  <si>
    <t>E1_2276</t>
  </si>
  <si>
    <t>E1_2277</t>
  </si>
  <si>
    <t>E1_2278</t>
  </si>
  <si>
    <t>E1_2279</t>
  </si>
  <si>
    <t>E1_2280</t>
  </si>
  <si>
    <t>E1_2281</t>
  </si>
  <si>
    <t>E1_2282</t>
  </si>
  <si>
    <t>E1_2283</t>
  </si>
  <si>
    <t>E1_2284</t>
  </si>
  <si>
    <t>E1_2285</t>
  </si>
  <si>
    <t>E1_2286</t>
  </si>
  <si>
    <t>E1_2287</t>
  </si>
  <si>
    <t>E1_2288</t>
  </si>
  <si>
    <t>E1_2289</t>
  </si>
  <si>
    <t>E1_2290</t>
  </si>
  <si>
    <t>E1_2291</t>
  </si>
  <si>
    <t>E1_2292</t>
  </si>
  <si>
    <t>E1_2293</t>
  </si>
  <si>
    <t>E1_2294</t>
  </si>
  <si>
    <t>E1_2295</t>
  </si>
  <si>
    <t>E1_2296</t>
  </si>
  <si>
    <t>E1_2297</t>
  </si>
  <si>
    <t>E1_2298</t>
  </si>
  <si>
    <t>E1_2299</t>
  </si>
  <si>
    <t>E1_2300</t>
  </si>
  <si>
    <t>E1_2301</t>
  </si>
  <si>
    <t>E1_2302</t>
  </si>
  <si>
    <t>E1_2303</t>
  </si>
  <si>
    <t>E1_2304</t>
  </si>
  <si>
    <t>E1_2305</t>
  </si>
  <si>
    <t>E1_2306</t>
  </si>
  <si>
    <t>E1_2307</t>
  </si>
  <si>
    <t>E1_2308</t>
  </si>
  <si>
    <t>E1_2309</t>
  </si>
  <si>
    <t>E1_2310</t>
  </si>
  <si>
    <t>E1_2311</t>
  </si>
  <si>
    <t>E1_2312</t>
  </si>
  <si>
    <t>E1_2313</t>
  </si>
  <si>
    <t>E1_2314</t>
  </si>
  <si>
    <t>E1_2315</t>
  </si>
  <si>
    <t>E1_2316</t>
  </si>
  <si>
    <t>E1_2317</t>
  </si>
  <si>
    <t>E1_2318</t>
  </si>
  <si>
    <t>E1_2319</t>
  </si>
  <si>
    <t>E1_2320</t>
  </si>
  <si>
    <t>E1_2321</t>
  </si>
  <si>
    <t>E1_2322</t>
  </si>
  <si>
    <t>E1_2323</t>
  </si>
  <si>
    <t>E1_2324</t>
  </si>
  <si>
    <t>E1_2325</t>
  </si>
  <si>
    <t>E1_2326</t>
  </si>
  <si>
    <t>E1_2327</t>
  </si>
  <si>
    <t>E1_2328</t>
  </si>
  <si>
    <t>E1_2329</t>
  </si>
  <si>
    <t>E1_2330</t>
  </si>
  <si>
    <t>E1_2331</t>
  </si>
  <si>
    <t>E1_2332</t>
  </si>
  <si>
    <t>E1_2333</t>
  </si>
  <si>
    <t>E1_2334</t>
  </si>
  <si>
    <t>E1_2335</t>
  </si>
  <si>
    <t>E1_2336</t>
  </si>
  <si>
    <t>E1_2337</t>
  </si>
  <si>
    <t>E1_2338</t>
  </si>
  <si>
    <t>E1_2339</t>
  </si>
  <si>
    <t>E1_2340</t>
  </si>
  <si>
    <t>E1_2341</t>
  </si>
  <si>
    <t>E1_2342</t>
  </si>
  <si>
    <t>E1_2343</t>
  </si>
  <si>
    <t>E1_2344</t>
  </si>
  <si>
    <t>E1_2345</t>
  </si>
  <si>
    <t>E1_2346</t>
  </si>
  <si>
    <t>E1_2347</t>
  </si>
  <si>
    <t>E1_2348</t>
  </si>
  <si>
    <t>E1_2349</t>
  </si>
  <si>
    <t>E1_2350</t>
  </si>
  <si>
    <t>E1_2351</t>
  </si>
  <si>
    <t>E1_2352</t>
  </si>
  <si>
    <t>E1_2353</t>
  </si>
  <si>
    <t>E1_2354</t>
  </si>
  <si>
    <t>E1_2355</t>
  </si>
  <si>
    <t>E1_2356</t>
  </si>
  <si>
    <t>E1_2357</t>
  </si>
  <si>
    <t>E1_2358</t>
  </si>
  <si>
    <t>E1_2359</t>
  </si>
  <si>
    <t>E1_2360</t>
  </si>
  <si>
    <t>E1_2361</t>
  </si>
  <si>
    <t>E1_2362</t>
  </si>
  <si>
    <t>E1_2363</t>
  </si>
  <si>
    <t>E1_2364</t>
  </si>
  <si>
    <t>E1_2365</t>
  </si>
  <si>
    <t>E1_2366</t>
  </si>
  <si>
    <t>E1_2367</t>
  </si>
  <si>
    <t>E1_2368</t>
  </si>
  <si>
    <t>E1_2369</t>
  </si>
  <si>
    <t>E1_2370</t>
  </si>
  <si>
    <t>E1_2371</t>
  </si>
  <si>
    <t>E1_2372</t>
  </si>
  <si>
    <t>E1_2373</t>
  </si>
  <si>
    <t>E1_2374</t>
  </si>
  <si>
    <t>E1_2375</t>
  </si>
  <si>
    <t>E1_2376</t>
  </si>
  <si>
    <t>E1_2377</t>
  </si>
  <si>
    <t>E1_2378</t>
  </si>
  <si>
    <t>E1_2379</t>
  </si>
  <si>
    <t>E1_2380</t>
  </si>
  <si>
    <t>E1_2381</t>
  </si>
  <si>
    <t>E1_2382</t>
  </si>
  <si>
    <t>E1_2383</t>
  </si>
  <si>
    <t>E1_2384</t>
  </si>
  <si>
    <t>E1_2385</t>
  </si>
  <si>
    <t>E1_2386</t>
  </si>
  <si>
    <t>E1_2387</t>
  </si>
  <si>
    <t>E1_2388</t>
  </si>
  <si>
    <t>E1_2389</t>
  </si>
  <si>
    <t>E1_2390</t>
  </si>
  <si>
    <t>E1_2391</t>
  </si>
  <si>
    <t>E1_2392</t>
  </si>
  <si>
    <t>E1_2393</t>
  </si>
  <si>
    <t>E1_2394</t>
  </si>
  <si>
    <t>E1_2395</t>
  </si>
  <si>
    <t>E1_2396</t>
  </si>
  <si>
    <t>E1_2397</t>
  </si>
  <si>
    <t>E1_2398</t>
  </si>
  <si>
    <t>E1_2399</t>
  </si>
  <si>
    <t>进出料伸缩伺服A</t>
    <phoneticPr fontId="18" type="noConversion"/>
  </si>
  <si>
    <t>进出料伸缩伺服A</t>
    <phoneticPr fontId="6" type="noConversion"/>
  </si>
  <si>
    <t>进出料横移伺服B</t>
    <phoneticPr fontId="6" type="noConversion"/>
  </si>
  <si>
    <t>进出料伸缩伺服B</t>
    <phoneticPr fontId="6" type="noConversion"/>
  </si>
  <si>
    <t>压板平移伺服A</t>
    <phoneticPr fontId="6" type="noConversion"/>
  </si>
  <si>
    <t>侧压A1左伺服</t>
    <phoneticPr fontId="6" type="noConversion"/>
  </si>
  <si>
    <t>侧压A1右伺服</t>
    <phoneticPr fontId="6" type="noConversion"/>
  </si>
  <si>
    <t>侧压A2左伺服</t>
    <phoneticPr fontId="6" type="noConversion"/>
  </si>
  <si>
    <t>侧压A2右伺服</t>
    <phoneticPr fontId="6" type="noConversion"/>
  </si>
  <si>
    <t>侧压A3左伺服</t>
    <phoneticPr fontId="6" type="noConversion"/>
  </si>
  <si>
    <t>侧压A3右伺服</t>
    <phoneticPr fontId="6" type="noConversion"/>
  </si>
  <si>
    <t>侧压A4左伺服</t>
    <phoneticPr fontId="6" type="noConversion"/>
  </si>
  <si>
    <t>侧压A4右伺服</t>
    <phoneticPr fontId="6" type="noConversion"/>
  </si>
  <si>
    <t>正压伺服B</t>
    <phoneticPr fontId="6" type="noConversion"/>
  </si>
  <si>
    <t>压板平移伺服B</t>
  </si>
  <si>
    <t>侧压B1左伺服</t>
  </si>
  <si>
    <t>侧压B1右伺服</t>
    <phoneticPr fontId="6" type="noConversion"/>
  </si>
  <si>
    <t>侧压B2左伺服</t>
    <phoneticPr fontId="6" type="noConversion"/>
  </si>
  <si>
    <t>侧压B2右伺服</t>
    <phoneticPr fontId="6" type="noConversion"/>
  </si>
  <si>
    <t>侧压B3左伺服</t>
    <phoneticPr fontId="6" type="noConversion"/>
  </si>
  <si>
    <t>侧压B3右伺服</t>
    <phoneticPr fontId="6" type="noConversion"/>
  </si>
  <si>
    <t>侧压B4左伺服</t>
    <phoneticPr fontId="6" type="noConversion"/>
  </si>
  <si>
    <t>侧压B4右伺服</t>
    <phoneticPr fontId="6" type="noConversion"/>
  </si>
  <si>
    <t>25#伺服</t>
    <phoneticPr fontId="6" type="noConversion"/>
  </si>
  <si>
    <t>26#伺服</t>
    <phoneticPr fontId="6" type="noConversion"/>
  </si>
  <si>
    <t>27#伺服</t>
    <phoneticPr fontId="6" type="noConversion"/>
  </si>
  <si>
    <t>接料伺服</t>
    <phoneticPr fontId="6" type="noConversion"/>
  </si>
  <si>
    <t>1ST</t>
    <phoneticPr fontId="18" type="noConversion"/>
  </si>
  <si>
    <t>进料位</t>
    <phoneticPr fontId="18" type="noConversion"/>
  </si>
  <si>
    <t>进料等待位</t>
    <phoneticPr fontId="18" type="noConversion"/>
  </si>
  <si>
    <t>上料位A</t>
    <phoneticPr fontId="18" type="noConversion"/>
  </si>
  <si>
    <t>上料位B</t>
    <phoneticPr fontId="18" type="noConversion"/>
  </si>
  <si>
    <t>下料位A</t>
    <phoneticPr fontId="18" type="noConversion"/>
  </si>
  <si>
    <t>下料位B</t>
    <phoneticPr fontId="18" type="noConversion"/>
  </si>
  <si>
    <t>出料等待位</t>
    <phoneticPr fontId="18" type="noConversion"/>
  </si>
  <si>
    <t>出料位</t>
    <phoneticPr fontId="18" type="noConversion"/>
  </si>
  <si>
    <t>初始位</t>
    <phoneticPr fontId="18" type="noConversion"/>
  </si>
  <si>
    <t>平台取料位</t>
    <phoneticPr fontId="18" type="noConversion"/>
  </si>
  <si>
    <t>热压取放位</t>
    <phoneticPr fontId="18" type="noConversion"/>
  </si>
  <si>
    <t>平台放料位</t>
    <phoneticPr fontId="18" type="noConversion"/>
  </si>
  <si>
    <t>初始位</t>
    <phoneticPr fontId="18" type="noConversion"/>
  </si>
  <si>
    <t>减速位</t>
    <phoneticPr fontId="18" type="noConversion"/>
  </si>
  <si>
    <t>等距热压位</t>
    <phoneticPr fontId="18" type="noConversion"/>
  </si>
  <si>
    <t>预压退回位</t>
    <phoneticPr fontId="18" type="noConversion"/>
  </si>
  <si>
    <t>MASK测试位</t>
    <phoneticPr fontId="18" type="noConversion"/>
  </si>
  <si>
    <t>A面取放位</t>
    <phoneticPr fontId="18" type="noConversion"/>
  </si>
  <si>
    <t>B面取放位</t>
    <phoneticPr fontId="18" type="noConversion"/>
  </si>
  <si>
    <t>待机位</t>
    <phoneticPr fontId="18" type="noConversion"/>
  </si>
  <si>
    <t>拨料退回位</t>
    <phoneticPr fontId="18" type="noConversion"/>
  </si>
  <si>
    <t>拨料位</t>
    <phoneticPr fontId="18" type="noConversion"/>
  </si>
  <si>
    <t>减速位</t>
    <phoneticPr fontId="18" type="noConversion"/>
  </si>
  <si>
    <t>等距热压位</t>
    <phoneticPr fontId="18" type="noConversion"/>
  </si>
  <si>
    <t>位置6</t>
    <phoneticPr fontId="18" type="noConversion"/>
  </si>
  <si>
    <t>出料位</t>
    <phoneticPr fontId="18" type="noConversion"/>
  </si>
  <si>
    <t>接料位</t>
    <phoneticPr fontId="18" type="noConversion"/>
  </si>
  <si>
    <t>进料位</t>
    <phoneticPr fontId="18" type="noConversion"/>
  </si>
  <si>
    <t>进料位</t>
    <phoneticPr fontId="6" type="noConversion"/>
  </si>
  <si>
    <t>进料位</t>
    <phoneticPr fontId="6" type="noConversion"/>
  </si>
  <si>
    <t>进料等待位</t>
    <phoneticPr fontId="18" type="noConversion"/>
  </si>
  <si>
    <t>进料等待位</t>
    <phoneticPr fontId="6" type="noConversion"/>
  </si>
  <si>
    <t>进料等待位</t>
    <phoneticPr fontId="6" type="noConversion"/>
  </si>
  <si>
    <t>上料位A</t>
  </si>
  <si>
    <t>上料位A</t>
    <phoneticPr fontId="18" type="noConversion"/>
  </si>
  <si>
    <t>上料位B</t>
  </si>
  <si>
    <t>上料位B</t>
    <phoneticPr fontId="18" type="noConversion"/>
  </si>
  <si>
    <t>NC433_5_U 300-1ST 焊后移载机械手X轴停止</t>
  </si>
  <si>
    <r>
      <t>2000</t>
    </r>
    <r>
      <rPr>
        <sz val="12"/>
        <rFont val="宋体"/>
        <family val="3"/>
        <charset val="134"/>
      </rPr>
      <t>.00</t>
    </r>
    <phoneticPr fontId="6" type="noConversion"/>
  </si>
  <si>
    <r>
      <t>2000</t>
    </r>
    <r>
      <rPr>
        <sz val="12"/>
        <rFont val="宋体"/>
        <family val="3"/>
        <charset val="134"/>
      </rPr>
      <t>.01</t>
    </r>
    <r>
      <rPr>
        <sz val="11"/>
        <color theme="1"/>
        <rFont val="宋体"/>
        <family val="2"/>
        <charset val="134"/>
        <scheme val="minor"/>
      </rPr>
      <t/>
    </r>
  </si>
  <si>
    <r>
      <t>2000</t>
    </r>
    <r>
      <rPr>
        <sz val="12"/>
        <rFont val="宋体"/>
        <family val="3"/>
        <charset val="134"/>
      </rPr>
      <t>.02</t>
    </r>
    <r>
      <rPr>
        <sz val="11"/>
        <color theme="1"/>
        <rFont val="宋体"/>
        <family val="2"/>
        <charset val="134"/>
        <scheme val="minor"/>
      </rPr>
      <t/>
    </r>
  </si>
  <si>
    <r>
      <t>2000</t>
    </r>
    <r>
      <rPr>
        <sz val="12"/>
        <rFont val="宋体"/>
        <family val="3"/>
        <charset val="134"/>
      </rPr>
      <t>.03</t>
    </r>
    <r>
      <rPr>
        <sz val="11"/>
        <color theme="1"/>
        <rFont val="宋体"/>
        <family val="2"/>
        <charset val="134"/>
        <scheme val="minor"/>
      </rPr>
      <t/>
    </r>
  </si>
  <si>
    <r>
      <t>2000</t>
    </r>
    <r>
      <rPr>
        <sz val="12"/>
        <rFont val="宋体"/>
        <family val="3"/>
        <charset val="134"/>
      </rPr>
      <t>.04</t>
    </r>
    <r>
      <rPr>
        <sz val="11"/>
        <color theme="1"/>
        <rFont val="宋体"/>
        <family val="2"/>
        <charset val="134"/>
        <scheme val="minor"/>
      </rPr>
      <t/>
    </r>
  </si>
  <si>
    <r>
      <t>2000</t>
    </r>
    <r>
      <rPr>
        <sz val="12"/>
        <rFont val="宋体"/>
        <family val="3"/>
        <charset val="134"/>
      </rPr>
      <t>.05</t>
    </r>
    <r>
      <rPr>
        <sz val="11"/>
        <color theme="1"/>
        <rFont val="宋体"/>
        <family val="2"/>
        <charset val="134"/>
        <scheme val="minor"/>
      </rPr>
      <t/>
    </r>
  </si>
  <si>
    <r>
      <t>2000</t>
    </r>
    <r>
      <rPr>
        <sz val="12"/>
        <rFont val="宋体"/>
        <family val="3"/>
        <charset val="134"/>
      </rPr>
      <t>.06</t>
    </r>
    <r>
      <rPr>
        <sz val="11"/>
        <color theme="1"/>
        <rFont val="宋体"/>
        <family val="2"/>
        <charset val="134"/>
        <scheme val="minor"/>
      </rPr>
      <t/>
    </r>
  </si>
  <si>
    <r>
      <t>2000</t>
    </r>
    <r>
      <rPr>
        <sz val="12"/>
        <rFont val="宋体"/>
        <family val="3"/>
        <charset val="134"/>
      </rPr>
      <t>.07</t>
    </r>
    <r>
      <rPr>
        <sz val="11"/>
        <color theme="1"/>
        <rFont val="宋体"/>
        <family val="2"/>
        <charset val="134"/>
        <scheme val="minor"/>
      </rPr>
      <t/>
    </r>
  </si>
  <si>
    <r>
      <t>2000</t>
    </r>
    <r>
      <rPr>
        <sz val="12"/>
        <rFont val="宋体"/>
        <family val="3"/>
        <charset val="134"/>
      </rPr>
      <t>.08</t>
    </r>
    <r>
      <rPr>
        <sz val="11"/>
        <color theme="1"/>
        <rFont val="宋体"/>
        <family val="2"/>
        <charset val="134"/>
        <scheme val="minor"/>
      </rPr>
      <t/>
    </r>
  </si>
  <si>
    <r>
      <t>2000</t>
    </r>
    <r>
      <rPr>
        <sz val="12"/>
        <rFont val="宋体"/>
        <family val="3"/>
        <charset val="134"/>
      </rPr>
      <t>.09</t>
    </r>
    <r>
      <rPr>
        <sz val="11"/>
        <color theme="1"/>
        <rFont val="宋体"/>
        <family val="2"/>
        <charset val="134"/>
        <scheme val="minor"/>
      </rPr>
      <t/>
    </r>
  </si>
  <si>
    <r>
      <t>2000</t>
    </r>
    <r>
      <rPr>
        <sz val="12"/>
        <rFont val="宋体"/>
        <family val="3"/>
        <charset val="134"/>
      </rPr>
      <t>.10</t>
    </r>
    <r>
      <rPr>
        <sz val="11"/>
        <color theme="1"/>
        <rFont val="宋体"/>
        <family val="2"/>
        <charset val="134"/>
        <scheme val="minor"/>
      </rPr>
      <t/>
    </r>
  </si>
  <si>
    <r>
      <t>2000</t>
    </r>
    <r>
      <rPr>
        <sz val="12"/>
        <rFont val="宋体"/>
        <family val="3"/>
        <charset val="134"/>
      </rPr>
      <t>.11</t>
    </r>
    <r>
      <rPr>
        <sz val="11"/>
        <color theme="1"/>
        <rFont val="宋体"/>
        <family val="2"/>
        <charset val="134"/>
        <scheme val="minor"/>
      </rPr>
      <t/>
    </r>
  </si>
  <si>
    <r>
      <t>2000</t>
    </r>
    <r>
      <rPr>
        <sz val="12"/>
        <rFont val="宋体"/>
        <family val="3"/>
        <charset val="134"/>
      </rPr>
      <t>.12</t>
    </r>
    <r>
      <rPr>
        <sz val="11"/>
        <color theme="1"/>
        <rFont val="宋体"/>
        <family val="2"/>
        <charset val="134"/>
        <scheme val="minor"/>
      </rPr>
      <t/>
    </r>
  </si>
  <si>
    <r>
      <t>2000</t>
    </r>
    <r>
      <rPr>
        <sz val="12"/>
        <rFont val="宋体"/>
        <family val="3"/>
        <charset val="134"/>
      </rPr>
      <t>.13</t>
    </r>
    <r>
      <rPr>
        <sz val="11"/>
        <color theme="1"/>
        <rFont val="宋体"/>
        <family val="2"/>
        <charset val="134"/>
        <scheme val="minor"/>
      </rPr>
      <t/>
    </r>
  </si>
  <si>
    <r>
      <t>2000</t>
    </r>
    <r>
      <rPr>
        <sz val="12"/>
        <rFont val="宋体"/>
        <family val="3"/>
        <charset val="134"/>
      </rPr>
      <t>.14</t>
    </r>
    <r>
      <rPr>
        <sz val="11"/>
        <color theme="1"/>
        <rFont val="宋体"/>
        <family val="2"/>
        <charset val="134"/>
        <scheme val="minor"/>
      </rPr>
      <t/>
    </r>
  </si>
  <si>
    <r>
      <t>2000</t>
    </r>
    <r>
      <rPr>
        <sz val="12"/>
        <rFont val="宋体"/>
        <family val="3"/>
        <charset val="134"/>
      </rPr>
      <t>.15</t>
    </r>
    <r>
      <rPr>
        <sz val="11"/>
        <color theme="1"/>
        <rFont val="宋体"/>
        <family val="2"/>
        <charset val="134"/>
        <scheme val="minor"/>
      </rPr>
      <t/>
    </r>
  </si>
  <si>
    <t>2001.00</t>
    <phoneticPr fontId="6" type="noConversion"/>
  </si>
  <si>
    <t>2001.01</t>
  </si>
  <si>
    <t>2001.02</t>
  </si>
  <si>
    <t>2001.03</t>
  </si>
  <si>
    <t>2001.04</t>
  </si>
  <si>
    <t>2001.05</t>
  </si>
  <si>
    <t>2001.06</t>
  </si>
  <si>
    <t>2001.07</t>
  </si>
  <si>
    <t>2001.08</t>
  </si>
  <si>
    <t>2001.09</t>
  </si>
  <si>
    <t>2001.10</t>
  </si>
  <si>
    <t>2001.11</t>
  </si>
  <si>
    <t>2001.12</t>
  </si>
  <si>
    <t>2001.13</t>
  </si>
  <si>
    <t>2001.14</t>
  </si>
  <si>
    <t>2001.15</t>
  </si>
  <si>
    <t>2002.00</t>
    <phoneticPr fontId="6" type="noConversion"/>
  </si>
  <si>
    <t>2002.01</t>
  </si>
  <si>
    <t>2002.02</t>
  </si>
  <si>
    <t>2002.03</t>
  </si>
  <si>
    <t>2002.04</t>
  </si>
  <si>
    <t>2002.05</t>
  </si>
  <si>
    <t>2002.06</t>
  </si>
  <si>
    <t>2002.07</t>
  </si>
  <si>
    <t>2002.08</t>
  </si>
  <si>
    <t>2002.09</t>
  </si>
  <si>
    <t>2002.10</t>
  </si>
  <si>
    <t>2002.11</t>
  </si>
  <si>
    <t>2002.12</t>
  </si>
  <si>
    <t>2002.13</t>
  </si>
  <si>
    <t>2002.14</t>
  </si>
  <si>
    <t>2002.15</t>
  </si>
  <si>
    <r>
      <t>2</t>
    </r>
    <r>
      <rPr>
        <sz val="12"/>
        <rFont val="宋体"/>
        <family val="3"/>
        <charset val="134"/>
      </rPr>
      <t>003.00</t>
    </r>
    <phoneticPr fontId="6" type="noConversion"/>
  </si>
  <si>
    <r>
      <t>2</t>
    </r>
    <r>
      <rPr>
        <sz val="12"/>
        <rFont val="宋体"/>
        <family val="3"/>
        <charset val="134"/>
      </rPr>
      <t>003.01</t>
    </r>
    <r>
      <rPr>
        <sz val="11"/>
        <color theme="1"/>
        <rFont val="宋体"/>
        <family val="2"/>
        <charset val="134"/>
        <scheme val="minor"/>
      </rPr>
      <t/>
    </r>
  </si>
  <si>
    <r>
      <t>2</t>
    </r>
    <r>
      <rPr>
        <sz val="12"/>
        <rFont val="宋体"/>
        <family val="3"/>
        <charset val="134"/>
      </rPr>
      <t>003.02</t>
    </r>
    <r>
      <rPr>
        <sz val="11"/>
        <color theme="1"/>
        <rFont val="宋体"/>
        <family val="2"/>
        <charset val="134"/>
        <scheme val="minor"/>
      </rPr>
      <t/>
    </r>
  </si>
  <si>
    <r>
      <t>2</t>
    </r>
    <r>
      <rPr>
        <sz val="12"/>
        <rFont val="宋体"/>
        <family val="3"/>
        <charset val="134"/>
      </rPr>
      <t>003.03</t>
    </r>
    <r>
      <rPr>
        <sz val="11"/>
        <color theme="1"/>
        <rFont val="宋体"/>
        <family val="2"/>
        <charset val="134"/>
        <scheme val="minor"/>
      </rPr>
      <t/>
    </r>
  </si>
  <si>
    <r>
      <t>2</t>
    </r>
    <r>
      <rPr>
        <sz val="12"/>
        <rFont val="宋体"/>
        <family val="3"/>
        <charset val="134"/>
      </rPr>
      <t>003.04</t>
    </r>
    <r>
      <rPr>
        <sz val="11"/>
        <color theme="1"/>
        <rFont val="宋体"/>
        <family val="2"/>
        <charset val="134"/>
        <scheme val="minor"/>
      </rPr>
      <t/>
    </r>
  </si>
  <si>
    <r>
      <t>2</t>
    </r>
    <r>
      <rPr>
        <sz val="12"/>
        <rFont val="宋体"/>
        <family val="3"/>
        <charset val="134"/>
      </rPr>
      <t>003.05</t>
    </r>
    <r>
      <rPr>
        <sz val="11"/>
        <color theme="1"/>
        <rFont val="宋体"/>
        <family val="2"/>
        <charset val="134"/>
        <scheme val="minor"/>
      </rPr>
      <t/>
    </r>
  </si>
  <si>
    <r>
      <t>2</t>
    </r>
    <r>
      <rPr>
        <sz val="12"/>
        <rFont val="宋体"/>
        <family val="3"/>
        <charset val="134"/>
      </rPr>
      <t>003.06</t>
    </r>
    <r>
      <rPr>
        <sz val="11"/>
        <color theme="1"/>
        <rFont val="宋体"/>
        <family val="2"/>
        <charset val="134"/>
        <scheme val="minor"/>
      </rPr>
      <t/>
    </r>
  </si>
  <si>
    <r>
      <t>2</t>
    </r>
    <r>
      <rPr>
        <sz val="12"/>
        <rFont val="宋体"/>
        <family val="3"/>
        <charset val="134"/>
      </rPr>
      <t>003.07</t>
    </r>
    <r>
      <rPr>
        <sz val="11"/>
        <color theme="1"/>
        <rFont val="宋体"/>
        <family val="2"/>
        <charset val="134"/>
        <scheme val="minor"/>
      </rPr>
      <t/>
    </r>
  </si>
  <si>
    <r>
      <t>2</t>
    </r>
    <r>
      <rPr>
        <sz val="12"/>
        <rFont val="宋体"/>
        <family val="3"/>
        <charset val="134"/>
      </rPr>
      <t>003.08</t>
    </r>
    <r>
      <rPr>
        <sz val="11"/>
        <color theme="1"/>
        <rFont val="宋体"/>
        <family val="2"/>
        <charset val="134"/>
        <scheme val="minor"/>
      </rPr>
      <t/>
    </r>
  </si>
  <si>
    <r>
      <t>2</t>
    </r>
    <r>
      <rPr>
        <sz val="12"/>
        <rFont val="宋体"/>
        <family val="3"/>
        <charset val="134"/>
      </rPr>
      <t>003.09</t>
    </r>
    <r>
      <rPr>
        <sz val="11"/>
        <color theme="1"/>
        <rFont val="宋体"/>
        <family val="2"/>
        <charset val="134"/>
        <scheme val="minor"/>
      </rPr>
      <t/>
    </r>
  </si>
  <si>
    <r>
      <t>2</t>
    </r>
    <r>
      <rPr>
        <sz val="12"/>
        <rFont val="宋体"/>
        <family val="3"/>
        <charset val="134"/>
      </rPr>
      <t>003.10</t>
    </r>
    <r>
      <rPr>
        <sz val="11"/>
        <color theme="1"/>
        <rFont val="宋体"/>
        <family val="2"/>
        <charset val="134"/>
        <scheme val="minor"/>
      </rPr>
      <t/>
    </r>
  </si>
  <si>
    <r>
      <t>2</t>
    </r>
    <r>
      <rPr>
        <sz val="12"/>
        <rFont val="宋体"/>
        <family val="3"/>
        <charset val="134"/>
      </rPr>
      <t>003.11</t>
    </r>
    <r>
      <rPr>
        <sz val="11"/>
        <color theme="1"/>
        <rFont val="宋体"/>
        <family val="2"/>
        <charset val="134"/>
        <scheme val="minor"/>
      </rPr>
      <t/>
    </r>
  </si>
  <si>
    <r>
      <t>2</t>
    </r>
    <r>
      <rPr>
        <sz val="12"/>
        <rFont val="宋体"/>
        <family val="3"/>
        <charset val="134"/>
      </rPr>
      <t>003.12</t>
    </r>
    <r>
      <rPr>
        <sz val="11"/>
        <color theme="1"/>
        <rFont val="宋体"/>
        <family val="2"/>
        <charset val="134"/>
        <scheme val="minor"/>
      </rPr>
      <t/>
    </r>
  </si>
  <si>
    <r>
      <t>2</t>
    </r>
    <r>
      <rPr>
        <sz val="12"/>
        <rFont val="宋体"/>
        <family val="3"/>
        <charset val="134"/>
      </rPr>
      <t>003.13</t>
    </r>
    <r>
      <rPr>
        <sz val="11"/>
        <color theme="1"/>
        <rFont val="宋体"/>
        <family val="2"/>
        <charset val="134"/>
        <scheme val="minor"/>
      </rPr>
      <t/>
    </r>
  </si>
  <si>
    <r>
      <t>2</t>
    </r>
    <r>
      <rPr>
        <sz val="12"/>
        <rFont val="宋体"/>
        <family val="3"/>
        <charset val="134"/>
      </rPr>
      <t>003.14</t>
    </r>
    <r>
      <rPr>
        <sz val="11"/>
        <color theme="1"/>
        <rFont val="宋体"/>
        <family val="2"/>
        <charset val="134"/>
        <scheme val="minor"/>
      </rPr>
      <t/>
    </r>
  </si>
  <si>
    <r>
      <t>2</t>
    </r>
    <r>
      <rPr>
        <sz val="12"/>
        <rFont val="宋体"/>
        <family val="3"/>
        <charset val="134"/>
      </rPr>
      <t>003.15</t>
    </r>
    <r>
      <rPr>
        <sz val="11"/>
        <color theme="1"/>
        <rFont val="宋体"/>
        <family val="2"/>
        <charset val="134"/>
        <scheme val="minor"/>
      </rPr>
      <t/>
    </r>
  </si>
  <si>
    <r>
      <t>200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.00</t>
    </r>
    <phoneticPr fontId="6" type="noConversion"/>
  </si>
  <si>
    <r>
      <t>200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.01</t>
    </r>
    <r>
      <rPr>
        <sz val="11"/>
        <color theme="1"/>
        <rFont val="宋体"/>
        <family val="2"/>
        <charset val="134"/>
        <scheme val="minor"/>
      </rPr>
      <t/>
    </r>
  </si>
  <si>
    <r>
      <t>200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.02</t>
    </r>
    <r>
      <rPr>
        <sz val="11"/>
        <color theme="1"/>
        <rFont val="宋体"/>
        <family val="2"/>
        <charset val="134"/>
        <scheme val="minor"/>
      </rPr>
      <t/>
    </r>
  </si>
  <si>
    <r>
      <t>200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.03</t>
    </r>
    <r>
      <rPr>
        <sz val="11"/>
        <color theme="1"/>
        <rFont val="宋体"/>
        <family val="2"/>
        <charset val="134"/>
        <scheme val="minor"/>
      </rPr>
      <t/>
    </r>
  </si>
  <si>
    <r>
      <t>200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.04</t>
    </r>
    <r>
      <rPr>
        <sz val="11"/>
        <color theme="1"/>
        <rFont val="宋体"/>
        <family val="2"/>
        <charset val="134"/>
        <scheme val="minor"/>
      </rPr>
      <t/>
    </r>
  </si>
  <si>
    <r>
      <t>200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.05</t>
    </r>
    <r>
      <rPr>
        <sz val="11"/>
        <color theme="1"/>
        <rFont val="宋体"/>
        <family val="2"/>
        <charset val="134"/>
        <scheme val="minor"/>
      </rPr>
      <t/>
    </r>
  </si>
  <si>
    <r>
      <t>200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.06</t>
    </r>
    <r>
      <rPr>
        <sz val="11"/>
        <color theme="1"/>
        <rFont val="宋体"/>
        <family val="2"/>
        <charset val="134"/>
        <scheme val="minor"/>
      </rPr>
      <t/>
    </r>
  </si>
  <si>
    <r>
      <t>200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.07</t>
    </r>
    <r>
      <rPr>
        <sz val="11"/>
        <color theme="1"/>
        <rFont val="宋体"/>
        <family val="2"/>
        <charset val="134"/>
        <scheme val="minor"/>
      </rPr>
      <t/>
    </r>
  </si>
  <si>
    <r>
      <t>200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.08</t>
    </r>
    <r>
      <rPr>
        <sz val="11"/>
        <color theme="1"/>
        <rFont val="宋体"/>
        <family val="2"/>
        <charset val="134"/>
        <scheme val="minor"/>
      </rPr>
      <t/>
    </r>
  </si>
  <si>
    <r>
      <t>200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.09</t>
    </r>
    <r>
      <rPr>
        <sz val="11"/>
        <color theme="1"/>
        <rFont val="宋体"/>
        <family val="2"/>
        <charset val="134"/>
        <scheme val="minor"/>
      </rPr>
      <t/>
    </r>
  </si>
  <si>
    <r>
      <t>200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.10</t>
    </r>
    <r>
      <rPr>
        <sz val="11"/>
        <color theme="1"/>
        <rFont val="宋体"/>
        <family val="2"/>
        <charset val="134"/>
        <scheme val="minor"/>
      </rPr>
      <t/>
    </r>
  </si>
  <si>
    <r>
      <t>200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.11</t>
    </r>
    <r>
      <rPr>
        <sz val="11"/>
        <color theme="1"/>
        <rFont val="宋体"/>
        <family val="2"/>
        <charset val="134"/>
        <scheme val="minor"/>
      </rPr>
      <t/>
    </r>
  </si>
  <si>
    <r>
      <t>200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.12</t>
    </r>
    <r>
      <rPr>
        <sz val="11"/>
        <color theme="1"/>
        <rFont val="宋体"/>
        <family val="2"/>
        <charset val="134"/>
        <scheme val="minor"/>
      </rPr>
      <t/>
    </r>
  </si>
  <si>
    <r>
      <t>200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.13</t>
    </r>
    <r>
      <rPr>
        <sz val="11"/>
        <color theme="1"/>
        <rFont val="宋体"/>
        <family val="2"/>
        <charset val="134"/>
        <scheme val="minor"/>
      </rPr>
      <t/>
    </r>
  </si>
  <si>
    <r>
      <t>200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.14</t>
    </r>
    <r>
      <rPr>
        <sz val="11"/>
        <color theme="1"/>
        <rFont val="宋体"/>
        <family val="2"/>
        <charset val="134"/>
        <scheme val="minor"/>
      </rPr>
      <t/>
    </r>
  </si>
  <si>
    <t>NC433_0_Y 3ST-A进出料伸缩伺服A存储器操作命令激活序列数</t>
  </si>
  <si>
    <t>NC433_0_Y 3ST-A进出料伸缩伺服A存储器操作命令起动</t>
  </si>
  <si>
    <t>NC433_0_Y 3ST-A进出料伸缩伺服A存储器操作命令独立起动</t>
  </si>
  <si>
    <t>NC433_0_Y 3ST-A进出料伸缩伺服A直接操作命令绝对移动</t>
  </si>
  <si>
    <t>NC433_0_Y 3ST-A进出料伸缩伺服A直接操作命令相对移动</t>
  </si>
  <si>
    <t>NC433_0_Y 3ST-A进出料伸缩伺服A直接操作命令中断进给</t>
  </si>
  <si>
    <t>NC433_0_Y 3ST-A进出料伸缩伺服A原点定位命令原点搜索</t>
  </si>
  <si>
    <t>NC433_0_Y 3ST-A进出料伸缩伺服A原点定位命令原点返回</t>
  </si>
  <si>
    <t>NC433_0_Y 3ST-A进出料伸缩伺服A原点定位命令当前位置预置</t>
  </si>
  <si>
    <t>NC433_0_Y 3ST-A进出料伸缩伺服A点动</t>
  </si>
  <si>
    <t>NC433_0_Y 3ST-A进出料伸缩伺服A点动方向(0=CW,1=CCW)</t>
  </si>
  <si>
    <t>NC433_0_Y 3ST-A进出料伸缩伺服A示教</t>
  </si>
  <si>
    <t>NC433_0_Y 3ST-A进出料伸缩伺服A错误清除</t>
  </si>
  <si>
    <t>NC433_0_Y 3ST-A进出料伸缩伺服A偏差计数器复位输出/ 原点调整命令输出</t>
  </si>
  <si>
    <t>NC433_0_Y 3ST-A进出料伸缩伺服A激活Override</t>
  </si>
  <si>
    <t>NC433_0_Y 3ST-A进出料伸缩伺服A停止</t>
  </si>
  <si>
    <t>NC433_0_Y 3ST-A进出料伸缩伺服A预留</t>
  </si>
  <si>
    <t>NC433_0_Y 3ST-A进出料伸缩伺服A强制中断</t>
  </si>
  <si>
    <t>NC433_0_Y 3ST-A进出料伸缩伺服A数据写入</t>
  </si>
  <si>
    <t>NC433_0_Y 3ST-A进出料伸缩伺服A数据读出</t>
  </si>
  <si>
    <t>NC433_0_Y 3ST-A进出料伸缩伺服A数据保存</t>
  </si>
  <si>
    <t>NC433_0_Y 3ST-A进出料伸缩伺服A等待存储器操作</t>
  </si>
  <si>
    <t>NC433_0_Y 3ST-A进出料伸缩伺服A定位完成标志位</t>
  </si>
  <si>
    <t>NC433_0_Y 3ST-A进出料伸缩伺服A无原点标志位</t>
  </si>
  <si>
    <t>NC433_0_Y 3ST-A进出料伸缩伺服A原点停止标志位</t>
  </si>
  <si>
    <t>NC433_0_Y 3ST-A进出料伸缩伺服A0 区监测标志位</t>
  </si>
  <si>
    <t>NC433_0_Y 3ST-A进出料伸缩伺服A1 区监测标志位</t>
  </si>
  <si>
    <t>NC433_0_Y 3ST-A进出料伸缩伺服A2 区监测标志位</t>
  </si>
  <si>
    <t>NC433_0_Y 3ST-A进出料伸缩伺服A示教完成</t>
  </si>
  <si>
    <t>NC433_0_Y 3ST-A进出料伸缩伺服A错误标志</t>
  </si>
  <si>
    <t>NC433_0_Y 3ST-A进出料伸缩伺服A忙标志</t>
  </si>
  <si>
    <t>NC433_0_Y 3ST-A进出料伸缩伺服A数据传送标志位</t>
  </si>
  <si>
    <t>NC433_0_Y 3ST-A进出料伸缩伺服A减速停止执行标志位</t>
  </si>
  <si>
    <t>NC433_0_Y 3ST-A进出料伸缩伺服ACW极限输入信号</t>
  </si>
  <si>
    <t>NC433_0_Y 3ST-A进出料伸缩伺服ACCW极限输入信号</t>
  </si>
  <si>
    <t>NC433_0_Y 3ST-A进出料伸缩伺服A原点接近输入信号</t>
  </si>
  <si>
    <t>NC433_0_Y 3ST-A进出料伸缩伺服A原点输入信号</t>
  </si>
  <si>
    <t>NC433_0_Y 3ST-A进出料伸缩伺服A中断输入信号</t>
  </si>
  <si>
    <t>NC433_0_Y 3ST-A进出料伸缩伺服A紧急输入信号</t>
  </si>
  <si>
    <t>NC433_0_Y 3ST-A进出料伸缩伺服A定位完成输入信号</t>
  </si>
  <si>
    <t>NC433_0_Y 3ST-A进出料伸缩伺服A错误代码</t>
  </si>
  <si>
    <t>NC433_0_X 3ST-A进出料横移伺服A存储器操作命令激活序列数</t>
  </si>
  <si>
    <t>NC433_0_X 3ST-A进出料横移伺服A存储器操作命令起动</t>
  </si>
  <si>
    <t>NC433_0_X 3ST-A进出料横移伺服A存储器操作命令独立起动</t>
  </si>
  <si>
    <t>NC433_0_X 3ST-A进出料横移伺服A直接操作命令绝对移动</t>
  </si>
  <si>
    <t>NC433_0_X 3ST-A进出料横移伺服A直接操作命令相对移动</t>
  </si>
  <si>
    <t>NC433_0_X 3ST-A进出料横移伺服A直接操作命令中断进给</t>
  </si>
  <si>
    <t>NC433_0_X 3ST-A进出料横移伺服A原点定位命令原点搜索</t>
  </si>
  <si>
    <t>NC433_0_X 3ST-A进出料横移伺服A原点定位命令原点返回</t>
  </si>
  <si>
    <t>NC433_0_X 3ST-A进出料横移伺服A原点定位命令当前位置预置</t>
  </si>
  <si>
    <t>NC433_0_X 3ST-A进出料横移伺服A点动</t>
  </si>
  <si>
    <t>NC433_0_X 3ST-A进出料横移伺服A点动方向(0=CW,1=CCW)</t>
  </si>
  <si>
    <t>NC433_0_X 3ST-A进出料横移伺服A示教</t>
  </si>
  <si>
    <t>NC433_0_X 3ST-A进出料横移伺服A错误清除</t>
  </si>
  <si>
    <t>NC433_0_X 3ST-A进出料横移伺服A偏差计数器复位输出/ 原点调整命令输出</t>
  </si>
  <si>
    <t>NC433_0_X 3ST-A进出料横移伺服A激活Override</t>
  </si>
  <si>
    <t>NC433_0_X 3ST-A进出料横移伺服A停止</t>
  </si>
  <si>
    <t>NC433_0_X 3ST-A进出料横移伺服A预留</t>
  </si>
  <si>
    <t>NC433_0_X 3ST-A进出料横移伺服A强制中断</t>
  </si>
  <si>
    <t>NC433_0_X 3ST-A进出料横移伺服A数据写入</t>
  </si>
  <si>
    <t>NC433_0_X 3ST-A进出料横移伺服A数据读出</t>
  </si>
  <si>
    <t>NC433_0_X 3ST-A进出料横移伺服A数据保存</t>
  </si>
  <si>
    <t>NC433_0_X 3ST-A进出料横移伺服A等待存储器操作</t>
  </si>
  <si>
    <t>NC433_0_X 3ST-A进出料横移伺服A定位完成标志位</t>
  </si>
  <si>
    <t>NC433_0_X 3ST-A进出料横移伺服A无原点标志位</t>
  </si>
  <si>
    <t>NC433_0_X 3ST-A进出料横移伺服A原点停止标志位</t>
  </si>
  <si>
    <t>NC433_0_X 3ST-A进出料横移伺服A0 区监测标志位</t>
  </si>
  <si>
    <t>NC433_0_X 3ST-A进出料横移伺服A1 区监测标志位</t>
  </si>
  <si>
    <t>NC433_0_X 3ST-A进出料横移伺服A2 区监测标志位</t>
  </si>
  <si>
    <t>NC433_0_X 3ST-A进出料横移伺服A示教完成</t>
  </si>
  <si>
    <t>NC433_0_X 3ST-A进出料横移伺服A错误标志</t>
  </si>
  <si>
    <t>NC433_0_X 3ST-A进出料横移伺服A忙标志</t>
  </si>
  <si>
    <t>NC433_0_X 3ST-A进出料横移伺服A数据传送标志位</t>
  </si>
  <si>
    <t>NC433_0_X 3ST-A进出料横移伺服A减速停止执行标志位</t>
  </si>
  <si>
    <t>NC433_0_X 3ST-A进出料横移伺服ACW极限输入信号</t>
  </si>
  <si>
    <t>NC433_0_X 3ST-A进出料横移伺服ACCW极限输入信号</t>
  </si>
  <si>
    <t>NC433_0_X 3ST-A进出料横移伺服A原点接近输入信号</t>
  </si>
  <si>
    <t>NC433_0_X 3ST-A进出料横移伺服A原点输入信号</t>
  </si>
  <si>
    <t>NC433_0_X 3ST-A进出料横移伺服A中断输入信号</t>
  </si>
  <si>
    <t>NC433_0_X 3ST-A进出料横移伺服A紧急输入信号</t>
  </si>
  <si>
    <t>NC433_0_X 3ST-A进出料横移伺服A定位完成输入信号</t>
  </si>
  <si>
    <t>NC433_0_X 3ST-A进出料横移伺服A错误代码</t>
  </si>
  <si>
    <t>NC433_0_ Z 3ST-B进出料横移伺服B存储器操作命令激活序列数</t>
  </si>
  <si>
    <t>NC433_0_ Z 3ST-B进出料横移伺服B存储器操作命令起动</t>
  </si>
  <si>
    <t>NC433_0_ Z 3ST-B进出料横移伺服B存储器操作命令独立起动</t>
  </si>
  <si>
    <t>NC433_0_ Z 3ST-B进出料横移伺服B直接操作命令绝对移动</t>
  </si>
  <si>
    <t>NC433_0_ Z 3ST-B进出料横移伺服B直接操作命令相对移动</t>
  </si>
  <si>
    <t>NC433_0_ Z 3ST-B进出料横移伺服B直接操作命令中断进给</t>
  </si>
  <si>
    <t>NC433_0_ Z 3ST-B进出料横移伺服B原点定位命令原点搜索</t>
  </si>
  <si>
    <t>NC433_0_ Z 3ST-B进出料横移伺服B原点定位命令原点返回</t>
  </si>
  <si>
    <t>NC433_0_ Z 3ST-B进出料横移伺服B原点定位命令当前位置预置</t>
  </si>
  <si>
    <t>NC433_0_ Z 3ST-B进出料横移伺服B点动</t>
  </si>
  <si>
    <t>NC433_0_ Z 3ST-B进出料横移伺服B点动方向(0=CW,1=CCW)</t>
  </si>
  <si>
    <t>NC433_0_ Z 3ST-B进出料横移伺服B示教</t>
  </si>
  <si>
    <t>NC433_0_ Z 3ST-B进出料横移伺服B错误清除</t>
  </si>
  <si>
    <t>NC433_0_ Z 3ST-B进出料横移伺服B偏差计数器复位输出/ 原点调整命令输出</t>
  </si>
  <si>
    <t>NC433_0_ Z 3ST-B进出料横移伺服B激活Override</t>
  </si>
  <si>
    <t>NC433_0_ Z 3ST-B进出料横移伺服B停止</t>
  </si>
  <si>
    <t>NC433_0_ Z 3ST-B进出料横移伺服B预留</t>
  </si>
  <si>
    <t>NC433_0_ Z 3ST-B进出料横移伺服B强制中断</t>
  </si>
  <si>
    <t>NC433_0_ Z 3ST-B进出料横移伺服B数据写入</t>
  </si>
  <si>
    <t>NC433_0_ Z 3ST-B进出料横移伺服B数据读出</t>
  </si>
  <si>
    <t>NC433_0_ Z 3ST-B进出料横移伺服B数据保存</t>
  </si>
  <si>
    <t>NC433_0_ Z 3ST-B进出料横移伺服B等待存储器操作</t>
  </si>
  <si>
    <t>NC433_0_ Z 3ST-B进出料横移伺服B定位完成标志位</t>
  </si>
  <si>
    <t>NC433_0_ Z 3ST-B进出料横移伺服B无原点标志位</t>
  </si>
  <si>
    <t>NC433_0_ Z 3ST-B进出料横移伺服B原点停止标志位</t>
  </si>
  <si>
    <t>NC433_0_ Z 3ST-B进出料横移伺服B0 区监测标志位</t>
  </si>
  <si>
    <t>NC433_0_ Z 3ST-B进出料横移伺服B1 区监测标志位</t>
  </si>
  <si>
    <t>NC433_0_ Z 3ST-B进出料横移伺服B2 区监测标志位</t>
  </si>
  <si>
    <t>NC433_0_ Z 3ST-B进出料横移伺服B示教完成</t>
  </si>
  <si>
    <t>NC433_0_ Z 3ST-B进出料横移伺服B错误标志</t>
  </si>
  <si>
    <t>NC433_0_ Z 3ST-B进出料横移伺服B忙标志</t>
  </si>
  <si>
    <t>NC433_0_ Z 3ST-B进出料横移伺服B数据传送标志位</t>
  </si>
  <si>
    <t>NC433_0_ Z 3ST-B进出料横移伺服B减速停止执行标志位</t>
  </si>
  <si>
    <t>NC433_0_ Z 3ST-B进出料横移伺服BCW极限输入信号</t>
  </si>
  <si>
    <t>NC433_0_ Z 3ST-B进出料横移伺服BCCW极限输入信号</t>
  </si>
  <si>
    <t>NC433_0_ Z 3ST-B进出料横移伺服B原点接近输入信号</t>
  </si>
  <si>
    <t>NC433_0_ Z 3ST-B进出料横移伺服B原点输入信号</t>
  </si>
  <si>
    <t>NC433_0_ Z 3ST-B进出料横移伺服B中断输入信号</t>
  </si>
  <si>
    <t>NC433_0_ Z 3ST-B进出料横移伺服B紧急输入信号</t>
  </si>
  <si>
    <t>NC433_0_ Z 3ST-B进出料横移伺服B定位完成输入信号</t>
  </si>
  <si>
    <t>NC433_0_ Z 3ST-B进出料横移伺服B错误代码</t>
  </si>
  <si>
    <r>
      <t>200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.15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</si>
  <si>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200</t>
    </r>
    <r>
      <rPr>
        <sz val="12"/>
        <rFont val="宋体"/>
        <family val="3"/>
        <charset val="134"/>
      </rPr>
      <t>5</t>
    </r>
    <phoneticPr fontId="6" type="noConversion"/>
  </si>
  <si>
    <r>
      <t>2006</t>
    </r>
    <r>
      <rPr>
        <sz val="12"/>
        <rFont val="宋体"/>
        <family val="3"/>
        <charset val="134"/>
      </rPr>
      <t/>
    </r>
  </si>
  <si>
    <r>
      <t>2007</t>
    </r>
    <r>
      <rPr>
        <sz val="12"/>
        <rFont val="宋体"/>
        <family val="3"/>
        <charset val="134"/>
      </rPr>
      <t/>
    </r>
  </si>
  <si>
    <r>
      <t>2008</t>
    </r>
    <r>
      <rPr>
        <sz val="12"/>
        <rFont val="宋体"/>
        <family val="3"/>
        <charset val="134"/>
      </rPr>
      <t/>
    </r>
  </si>
  <si>
    <r>
      <t>2009</t>
    </r>
    <r>
      <rPr>
        <sz val="12"/>
        <rFont val="宋体"/>
        <family val="3"/>
        <charset val="134"/>
      </rPr>
      <t/>
    </r>
  </si>
  <si>
    <r>
      <t>2010</t>
    </r>
    <r>
      <rPr>
        <sz val="12"/>
        <rFont val="宋体"/>
        <family val="3"/>
        <charset val="134"/>
      </rPr>
      <t/>
    </r>
  </si>
  <si>
    <r>
      <t>2011</t>
    </r>
    <r>
      <rPr>
        <sz val="12"/>
        <rFont val="宋体"/>
        <family val="3"/>
        <charset val="134"/>
      </rPr>
      <t/>
    </r>
  </si>
  <si>
    <r>
      <t>2012</t>
    </r>
    <r>
      <rPr>
        <sz val="12"/>
        <rFont val="宋体"/>
        <family val="3"/>
        <charset val="134"/>
      </rPr>
      <t/>
    </r>
  </si>
  <si>
    <r>
      <t>2013</t>
    </r>
    <r>
      <rPr>
        <sz val="12"/>
        <rFont val="宋体"/>
        <family val="3"/>
        <charset val="134"/>
      </rPr>
      <t/>
    </r>
  </si>
  <si>
    <r>
      <t>2014</t>
    </r>
    <r>
      <rPr>
        <sz val="12"/>
        <rFont val="宋体"/>
        <family val="3"/>
        <charset val="134"/>
      </rPr>
      <t/>
    </r>
  </si>
  <si>
    <r>
      <t>2015</t>
    </r>
    <r>
      <rPr>
        <sz val="12"/>
        <rFont val="宋体"/>
        <family val="3"/>
        <charset val="134"/>
      </rPr>
      <t/>
    </r>
  </si>
  <si>
    <r>
      <t>2016</t>
    </r>
    <r>
      <rPr>
        <sz val="12"/>
        <rFont val="宋体"/>
        <family val="3"/>
        <charset val="134"/>
      </rPr>
      <t/>
    </r>
  </si>
  <si>
    <r>
      <t>2017</t>
    </r>
    <r>
      <rPr>
        <sz val="12"/>
        <rFont val="宋体"/>
        <family val="3"/>
        <charset val="134"/>
      </rPr>
      <t/>
    </r>
  </si>
  <si>
    <r>
      <t>2018</t>
    </r>
    <r>
      <rPr>
        <sz val="12"/>
        <rFont val="宋体"/>
        <family val="3"/>
        <charset val="134"/>
      </rPr>
      <t/>
    </r>
  </si>
  <si>
    <r>
      <t>2019</t>
    </r>
    <r>
      <rPr>
        <sz val="12"/>
        <rFont val="宋体"/>
        <family val="3"/>
        <charset val="134"/>
      </rPr>
      <t/>
    </r>
  </si>
  <si>
    <r>
      <t>2020</t>
    </r>
    <r>
      <rPr>
        <sz val="12"/>
        <rFont val="宋体"/>
        <family val="3"/>
        <charset val="134"/>
      </rPr>
      <t/>
    </r>
  </si>
  <si>
    <r>
      <t>2021</t>
    </r>
    <r>
      <rPr>
        <sz val="12"/>
        <rFont val="宋体"/>
        <family val="3"/>
        <charset val="134"/>
      </rPr>
      <t/>
    </r>
  </si>
  <si>
    <r>
      <t>2022</t>
    </r>
    <r>
      <rPr>
        <sz val="12"/>
        <rFont val="宋体"/>
        <family val="3"/>
        <charset val="134"/>
      </rPr>
      <t/>
    </r>
  </si>
  <si>
    <r>
      <t>2023</t>
    </r>
    <r>
      <rPr>
        <sz val="12"/>
        <rFont val="宋体"/>
        <family val="3"/>
        <charset val="134"/>
      </rPr>
      <t/>
    </r>
  </si>
  <si>
    <r>
      <t>2024</t>
    </r>
    <r>
      <rPr>
        <sz val="12"/>
        <rFont val="宋体"/>
        <family val="3"/>
        <charset val="134"/>
      </rPr>
      <t/>
    </r>
  </si>
  <si>
    <r>
      <t>2025</t>
    </r>
    <r>
      <rPr>
        <sz val="12"/>
        <rFont val="宋体"/>
        <family val="3"/>
        <charset val="134"/>
      </rPr>
      <t/>
    </r>
  </si>
  <si>
    <r>
      <t>2026</t>
    </r>
    <r>
      <rPr>
        <sz val="12"/>
        <rFont val="宋体"/>
        <family val="3"/>
        <charset val="134"/>
      </rPr>
      <t/>
    </r>
  </si>
  <si>
    <r>
      <t>2027</t>
    </r>
    <r>
      <rPr>
        <sz val="12"/>
        <rFont val="宋体"/>
        <family val="3"/>
        <charset val="134"/>
      </rPr>
      <t/>
    </r>
  </si>
  <si>
    <r>
      <t>2028</t>
    </r>
    <r>
      <rPr>
        <sz val="12"/>
        <rFont val="宋体"/>
        <family val="3"/>
        <charset val="134"/>
      </rPr>
      <t/>
    </r>
  </si>
  <si>
    <r>
      <t>2029</t>
    </r>
    <r>
      <rPr>
        <sz val="12"/>
        <rFont val="宋体"/>
        <family val="3"/>
        <charset val="134"/>
      </rPr>
      <t/>
    </r>
  </si>
  <si>
    <r>
      <t>2030</t>
    </r>
    <r>
      <rPr>
        <sz val="12"/>
        <rFont val="宋体"/>
        <family val="3"/>
        <charset val="134"/>
      </rPr>
      <t/>
    </r>
  </si>
  <si>
    <r>
      <t>2031</t>
    </r>
    <r>
      <rPr>
        <sz val="12"/>
        <rFont val="宋体"/>
        <family val="3"/>
        <charset val="134"/>
      </rPr>
      <t/>
    </r>
  </si>
  <si>
    <r>
      <t>2032</t>
    </r>
    <r>
      <rPr>
        <sz val="12"/>
        <rFont val="宋体"/>
        <family val="3"/>
        <charset val="134"/>
      </rPr>
      <t/>
    </r>
  </si>
  <si>
    <r>
      <t>2033</t>
    </r>
    <r>
      <rPr>
        <sz val="12"/>
        <rFont val="宋体"/>
        <family val="3"/>
        <charset val="134"/>
      </rPr>
      <t/>
    </r>
  </si>
  <si>
    <r>
      <t>2034</t>
    </r>
    <r>
      <rPr>
        <sz val="12"/>
        <rFont val="宋体"/>
        <family val="3"/>
        <charset val="134"/>
      </rPr>
      <t/>
    </r>
  </si>
  <si>
    <r>
      <t>2035</t>
    </r>
    <r>
      <rPr>
        <sz val="12"/>
        <rFont val="宋体"/>
        <family val="3"/>
        <charset val="134"/>
      </rPr>
      <t/>
    </r>
  </si>
  <si>
    <r>
      <t>2036</t>
    </r>
    <r>
      <rPr>
        <sz val="12"/>
        <rFont val="宋体"/>
        <family val="3"/>
        <charset val="134"/>
      </rPr>
      <t/>
    </r>
  </si>
  <si>
    <r>
      <t>2037</t>
    </r>
    <r>
      <rPr>
        <sz val="12"/>
        <rFont val="宋体"/>
        <family val="3"/>
        <charset val="134"/>
      </rPr>
      <t/>
    </r>
  </si>
  <si>
    <r>
      <t>2038</t>
    </r>
    <r>
      <rPr>
        <sz val="12"/>
        <rFont val="宋体"/>
        <family val="3"/>
        <charset val="134"/>
      </rPr>
      <t/>
    </r>
  </si>
  <si>
    <r>
      <t>2039</t>
    </r>
    <r>
      <rPr>
        <sz val="12"/>
        <rFont val="宋体"/>
        <family val="3"/>
        <charset val="134"/>
      </rPr>
      <t/>
    </r>
  </si>
  <si>
    <r>
      <t>2040</t>
    </r>
    <r>
      <rPr>
        <sz val="12"/>
        <rFont val="宋体"/>
        <family val="3"/>
        <charset val="134"/>
      </rPr>
      <t/>
    </r>
  </si>
  <si>
    <r>
      <t>2041</t>
    </r>
    <r>
      <rPr>
        <sz val="12"/>
        <rFont val="宋体"/>
        <family val="3"/>
        <charset val="134"/>
      </rPr>
      <t/>
    </r>
  </si>
  <si>
    <r>
      <t>2042</t>
    </r>
    <r>
      <rPr>
        <sz val="12"/>
        <rFont val="宋体"/>
        <family val="3"/>
        <charset val="134"/>
      </rPr>
      <t/>
    </r>
  </si>
  <si>
    <r>
      <t>2043</t>
    </r>
    <r>
      <rPr>
        <sz val="12"/>
        <rFont val="宋体"/>
        <family val="3"/>
        <charset val="134"/>
      </rPr>
      <t/>
    </r>
  </si>
  <si>
    <r>
      <t>2044</t>
    </r>
    <r>
      <rPr>
        <sz val="12"/>
        <rFont val="宋体"/>
        <family val="3"/>
        <charset val="134"/>
      </rPr>
      <t/>
    </r>
  </si>
  <si>
    <r>
      <t>2045</t>
    </r>
    <r>
      <rPr>
        <sz val="12"/>
        <rFont val="宋体"/>
        <family val="3"/>
        <charset val="134"/>
      </rPr>
      <t/>
    </r>
  </si>
  <si>
    <r>
      <t>2046</t>
    </r>
    <r>
      <rPr>
        <sz val="12"/>
        <rFont val="宋体"/>
        <family val="3"/>
        <charset val="134"/>
      </rPr>
      <t/>
    </r>
  </si>
  <si>
    <r>
      <t>2047</t>
    </r>
    <r>
      <rPr>
        <sz val="12"/>
        <rFont val="宋体"/>
        <family val="3"/>
        <charset val="134"/>
      </rPr>
      <t/>
    </r>
  </si>
  <si>
    <r>
      <t>2048</t>
    </r>
    <r>
      <rPr>
        <sz val="12"/>
        <rFont val="宋体"/>
        <family val="3"/>
        <charset val="134"/>
      </rPr>
      <t/>
    </r>
  </si>
  <si>
    <r>
      <t>2049</t>
    </r>
    <r>
      <rPr>
        <sz val="12"/>
        <rFont val="宋体"/>
        <family val="3"/>
        <charset val="134"/>
      </rPr>
      <t/>
    </r>
  </si>
  <si>
    <r>
      <t>2050</t>
    </r>
    <r>
      <rPr>
        <sz val="12"/>
        <rFont val="宋体"/>
        <family val="3"/>
        <charset val="134"/>
      </rPr>
      <t/>
    </r>
  </si>
  <si>
    <r>
      <t>2051</t>
    </r>
    <r>
      <rPr>
        <sz val="12"/>
        <rFont val="宋体"/>
        <family val="3"/>
        <charset val="134"/>
      </rPr>
      <t/>
    </r>
  </si>
  <si>
    <r>
      <t>2052</t>
    </r>
    <r>
      <rPr>
        <sz val="12"/>
        <rFont val="宋体"/>
        <family val="3"/>
        <charset val="134"/>
      </rPr>
      <t/>
    </r>
  </si>
  <si>
    <r>
      <t>2053</t>
    </r>
    <r>
      <rPr>
        <sz val="12"/>
        <rFont val="宋体"/>
        <family val="3"/>
        <charset val="134"/>
      </rPr>
      <t/>
    </r>
  </si>
  <si>
    <r>
      <t>2054</t>
    </r>
    <r>
      <rPr>
        <sz val="12"/>
        <rFont val="宋体"/>
        <family val="3"/>
        <charset val="134"/>
      </rPr>
      <t/>
    </r>
  </si>
  <si>
    <r>
      <t>2055</t>
    </r>
    <r>
      <rPr>
        <sz val="12"/>
        <rFont val="宋体"/>
        <family val="3"/>
        <charset val="134"/>
      </rPr>
      <t/>
    </r>
  </si>
  <si>
    <r>
      <t>2056</t>
    </r>
    <r>
      <rPr>
        <sz val="12"/>
        <rFont val="宋体"/>
        <family val="3"/>
        <charset val="134"/>
      </rPr>
      <t/>
    </r>
  </si>
  <si>
    <r>
      <t>2057</t>
    </r>
    <r>
      <rPr>
        <sz val="12"/>
        <rFont val="宋体"/>
        <family val="3"/>
        <charset val="134"/>
      </rPr>
      <t/>
    </r>
  </si>
  <si>
    <r>
      <t>2058</t>
    </r>
    <r>
      <rPr>
        <sz val="12"/>
        <rFont val="宋体"/>
        <family val="3"/>
        <charset val="134"/>
      </rPr>
      <t/>
    </r>
  </si>
  <si>
    <r>
      <t>2059</t>
    </r>
    <r>
      <rPr>
        <sz val="12"/>
        <rFont val="宋体"/>
        <family val="3"/>
        <charset val="134"/>
      </rPr>
      <t/>
    </r>
  </si>
  <si>
    <r>
      <t>2060</t>
    </r>
    <r>
      <rPr>
        <sz val="12"/>
        <rFont val="宋体"/>
        <family val="3"/>
        <charset val="134"/>
      </rPr>
      <t/>
    </r>
  </si>
  <si>
    <r>
      <t>2061</t>
    </r>
    <r>
      <rPr>
        <sz val="12"/>
        <rFont val="宋体"/>
        <family val="3"/>
        <charset val="134"/>
      </rPr>
      <t/>
    </r>
  </si>
  <si>
    <r>
      <t>2062</t>
    </r>
    <r>
      <rPr>
        <sz val="12"/>
        <rFont val="宋体"/>
        <family val="3"/>
        <charset val="134"/>
      </rPr>
      <t/>
    </r>
  </si>
  <si>
    <r>
      <t>2063</t>
    </r>
    <r>
      <rPr>
        <sz val="12"/>
        <rFont val="宋体"/>
        <family val="3"/>
        <charset val="134"/>
      </rPr>
      <t/>
    </r>
  </si>
  <si>
    <r>
      <t>2064</t>
    </r>
    <r>
      <rPr>
        <sz val="12"/>
        <rFont val="宋体"/>
        <family val="3"/>
        <charset val="134"/>
      </rPr>
      <t/>
    </r>
  </si>
  <si>
    <r>
      <t>2065</t>
    </r>
    <r>
      <rPr>
        <sz val="12"/>
        <rFont val="宋体"/>
        <family val="3"/>
        <charset val="134"/>
      </rPr>
      <t/>
    </r>
  </si>
  <si>
    <r>
      <t>2066</t>
    </r>
    <r>
      <rPr>
        <sz val="12"/>
        <rFont val="宋体"/>
        <family val="3"/>
        <charset val="134"/>
      </rPr>
      <t/>
    </r>
  </si>
  <si>
    <r>
      <t>2067</t>
    </r>
    <r>
      <rPr>
        <sz val="12"/>
        <rFont val="宋体"/>
        <family val="3"/>
        <charset val="134"/>
      </rPr>
      <t/>
    </r>
  </si>
  <si>
    <r>
      <t>2068</t>
    </r>
    <r>
      <rPr>
        <sz val="12"/>
        <rFont val="宋体"/>
        <family val="3"/>
        <charset val="134"/>
      </rPr>
      <t/>
    </r>
  </si>
  <si>
    <r>
      <t>2069</t>
    </r>
    <r>
      <rPr>
        <sz val="12"/>
        <rFont val="宋体"/>
        <family val="3"/>
        <charset val="134"/>
      </rPr>
      <t/>
    </r>
  </si>
  <si>
    <r>
      <t>2070</t>
    </r>
    <r>
      <rPr>
        <sz val="12"/>
        <rFont val="宋体"/>
        <family val="3"/>
        <charset val="134"/>
      </rPr>
      <t/>
    </r>
  </si>
  <si>
    <r>
      <t>2071</t>
    </r>
    <r>
      <rPr>
        <sz val="12"/>
        <rFont val="宋体"/>
        <family val="3"/>
        <charset val="134"/>
      </rPr>
      <t/>
    </r>
  </si>
  <si>
    <r>
      <t>2072</t>
    </r>
    <r>
      <rPr>
        <sz val="12"/>
        <rFont val="宋体"/>
        <family val="3"/>
        <charset val="134"/>
      </rPr>
      <t/>
    </r>
  </si>
  <si>
    <r>
      <t>2073</t>
    </r>
    <r>
      <rPr>
        <sz val="12"/>
        <rFont val="宋体"/>
        <family val="3"/>
        <charset val="134"/>
      </rPr>
      <t/>
    </r>
  </si>
  <si>
    <r>
      <t>2074</t>
    </r>
    <r>
      <rPr>
        <sz val="12"/>
        <rFont val="宋体"/>
        <family val="3"/>
        <charset val="134"/>
      </rPr>
      <t/>
    </r>
  </si>
  <si>
    <r>
      <t>2075</t>
    </r>
    <r>
      <rPr>
        <sz val="12"/>
        <rFont val="宋体"/>
        <family val="3"/>
        <charset val="134"/>
      </rPr>
      <t/>
    </r>
  </si>
  <si>
    <r>
      <t>2076</t>
    </r>
    <r>
      <rPr>
        <sz val="12"/>
        <rFont val="宋体"/>
        <family val="3"/>
        <charset val="134"/>
      </rPr>
      <t/>
    </r>
  </si>
  <si>
    <r>
      <t>2077</t>
    </r>
    <r>
      <rPr>
        <sz val="12"/>
        <rFont val="宋体"/>
        <family val="3"/>
        <charset val="134"/>
      </rPr>
      <t/>
    </r>
  </si>
  <si>
    <r>
      <t>2078</t>
    </r>
    <r>
      <rPr>
        <sz val="12"/>
        <rFont val="宋体"/>
        <family val="3"/>
        <charset val="134"/>
      </rPr>
      <t/>
    </r>
  </si>
  <si>
    <r>
      <t>2079</t>
    </r>
    <r>
      <rPr>
        <sz val="12"/>
        <rFont val="宋体"/>
        <family val="3"/>
        <charset val="134"/>
      </rPr>
      <t/>
    </r>
  </si>
  <si>
    <r>
      <t>2080</t>
    </r>
    <r>
      <rPr>
        <sz val="12"/>
        <rFont val="宋体"/>
        <family val="3"/>
        <charset val="134"/>
      </rPr>
      <t/>
    </r>
  </si>
  <si>
    <r>
      <t>2081</t>
    </r>
    <r>
      <rPr>
        <sz val="12"/>
        <rFont val="宋体"/>
        <family val="3"/>
        <charset val="134"/>
      </rPr>
      <t/>
    </r>
  </si>
  <si>
    <r>
      <t>2082</t>
    </r>
    <r>
      <rPr>
        <sz val="12"/>
        <rFont val="宋体"/>
        <family val="3"/>
        <charset val="134"/>
      </rPr>
      <t/>
    </r>
  </si>
  <si>
    <r>
      <t>2083</t>
    </r>
    <r>
      <rPr>
        <sz val="12"/>
        <rFont val="宋体"/>
        <family val="3"/>
        <charset val="134"/>
      </rPr>
      <t/>
    </r>
  </si>
  <si>
    <r>
      <t>2084</t>
    </r>
    <r>
      <rPr>
        <sz val="12"/>
        <rFont val="宋体"/>
        <family val="3"/>
        <charset val="134"/>
      </rPr>
      <t/>
    </r>
  </si>
  <si>
    <r>
      <t>2085</t>
    </r>
    <r>
      <rPr>
        <sz val="12"/>
        <rFont val="宋体"/>
        <family val="3"/>
        <charset val="134"/>
      </rPr>
      <t/>
    </r>
  </si>
  <si>
    <r>
      <t>2086</t>
    </r>
    <r>
      <rPr>
        <sz val="12"/>
        <rFont val="宋体"/>
        <family val="3"/>
        <charset val="134"/>
      </rPr>
      <t/>
    </r>
  </si>
  <si>
    <r>
      <t>2087</t>
    </r>
    <r>
      <rPr>
        <sz val="12"/>
        <rFont val="宋体"/>
        <family val="3"/>
        <charset val="134"/>
      </rPr>
      <t/>
    </r>
  </si>
  <si>
    <r>
      <t>2088</t>
    </r>
    <r>
      <rPr>
        <sz val="12"/>
        <rFont val="宋体"/>
        <family val="3"/>
        <charset val="134"/>
      </rPr>
      <t/>
    </r>
  </si>
  <si>
    <r>
      <t>2089</t>
    </r>
    <r>
      <rPr>
        <sz val="12"/>
        <rFont val="宋体"/>
        <family val="3"/>
        <charset val="134"/>
      </rPr>
      <t/>
    </r>
  </si>
  <si>
    <r>
      <t>2090</t>
    </r>
    <r>
      <rPr>
        <sz val="12"/>
        <rFont val="宋体"/>
        <family val="3"/>
        <charset val="134"/>
      </rPr>
      <t/>
    </r>
  </si>
  <si>
    <r>
      <t>2091</t>
    </r>
    <r>
      <rPr>
        <sz val="12"/>
        <rFont val="宋体"/>
        <family val="3"/>
        <charset val="134"/>
      </rPr>
      <t/>
    </r>
  </si>
  <si>
    <r>
      <t>2092</t>
    </r>
    <r>
      <rPr>
        <sz val="12"/>
        <rFont val="宋体"/>
        <family val="3"/>
        <charset val="134"/>
      </rPr>
      <t/>
    </r>
  </si>
  <si>
    <r>
      <t>2093</t>
    </r>
    <r>
      <rPr>
        <sz val="12"/>
        <rFont val="宋体"/>
        <family val="3"/>
        <charset val="134"/>
      </rPr>
      <t/>
    </r>
  </si>
  <si>
    <r>
      <t>2094</t>
    </r>
    <r>
      <rPr>
        <sz val="12"/>
        <rFont val="宋体"/>
        <family val="3"/>
        <charset val="134"/>
      </rPr>
      <t/>
    </r>
  </si>
  <si>
    <r>
      <t>2095</t>
    </r>
    <r>
      <rPr>
        <sz val="12"/>
        <rFont val="宋体"/>
        <family val="3"/>
        <charset val="134"/>
      </rPr>
      <t/>
    </r>
  </si>
  <si>
    <r>
      <t>2096</t>
    </r>
    <r>
      <rPr>
        <sz val="12"/>
        <rFont val="宋体"/>
        <family val="3"/>
        <charset val="134"/>
      </rPr>
      <t/>
    </r>
  </si>
  <si>
    <r>
      <t>2097</t>
    </r>
    <r>
      <rPr>
        <sz val="12"/>
        <rFont val="宋体"/>
        <family val="3"/>
        <charset val="134"/>
      </rPr>
      <t/>
    </r>
  </si>
  <si>
    <r>
      <t>2098</t>
    </r>
    <r>
      <rPr>
        <sz val="12"/>
        <rFont val="宋体"/>
        <family val="3"/>
        <charset val="134"/>
      </rPr>
      <t/>
    </r>
  </si>
  <si>
    <r>
      <t>2099</t>
    </r>
    <r>
      <rPr>
        <sz val="12"/>
        <rFont val="宋体"/>
        <family val="3"/>
        <charset val="134"/>
      </rPr>
      <t/>
    </r>
  </si>
  <si>
    <r>
      <t>2100</t>
    </r>
    <r>
      <rPr>
        <sz val="12"/>
        <rFont val="宋体"/>
        <family val="3"/>
        <charset val="134"/>
      </rPr>
      <t/>
    </r>
  </si>
  <si>
    <r>
      <t>2101</t>
    </r>
    <r>
      <rPr>
        <sz val="12"/>
        <rFont val="宋体"/>
        <family val="3"/>
        <charset val="134"/>
      </rPr>
      <t/>
    </r>
  </si>
  <si>
    <r>
      <t>2102</t>
    </r>
    <r>
      <rPr>
        <sz val="12"/>
        <rFont val="宋体"/>
        <family val="3"/>
        <charset val="134"/>
      </rPr>
      <t/>
    </r>
  </si>
  <si>
    <r>
      <t>2103</t>
    </r>
    <r>
      <rPr>
        <sz val="12"/>
        <rFont val="宋体"/>
        <family val="3"/>
        <charset val="134"/>
      </rPr>
      <t/>
    </r>
  </si>
  <si>
    <r>
      <t>2104</t>
    </r>
    <r>
      <rPr>
        <sz val="12"/>
        <rFont val="宋体"/>
        <family val="3"/>
        <charset val="134"/>
      </rPr>
      <t/>
    </r>
  </si>
  <si>
    <r>
      <t>2105</t>
    </r>
    <r>
      <rPr>
        <sz val="12"/>
        <rFont val="宋体"/>
        <family val="3"/>
        <charset val="134"/>
      </rPr>
      <t/>
    </r>
  </si>
  <si>
    <r>
      <t>2106</t>
    </r>
    <r>
      <rPr>
        <sz val="12"/>
        <rFont val="宋体"/>
        <family val="3"/>
        <charset val="134"/>
      </rPr>
      <t/>
    </r>
  </si>
  <si>
    <r>
      <t>2107</t>
    </r>
    <r>
      <rPr>
        <sz val="12"/>
        <rFont val="宋体"/>
        <family val="3"/>
        <charset val="134"/>
      </rPr>
      <t/>
    </r>
  </si>
  <si>
    <r>
      <t>2108</t>
    </r>
    <r>
      <rPr>
        <sz val="12"/>
        <rFont val="宋体"/>
        <family val="3"/>
        <charset val="134"/>
      </rPr>
      <t/>
    </r>
  </si>
  <si>
    <r>
      <t>2109</t>
    </r>
    <r>
      <rPr>
        <sz val="12"/>
        <rFont val="宋体"/>
        <family val="3"/>
        <charset val="134"/>
      </rPr>
      <t/>
    </r>
  </si>
  <si>
    <r>
      <t>2110</t>
    </r>
    <r>
      <rPr>
        <sz val="12"/>
        <rFont val="宋体"/>
        <family val="3"/>
        <charset val="134"/>
      </rPr>
      <t/>
    </r>
  </si>
  <si>
    <r>
      <t>2111</t>
    </r>
    <r>
      <rPr>
        <sz val="12"/>
        <rFont val="宋体"/>
        <family val="3"/>
        <charset val="134"/>
      </rPr>
      <t/>
    </r>
  </si>
  <si>
    <r>
      <t>2112</t>
    </r>
    <r>
      <rPr>
        <sz val="12"/>
        <rFont val="宋体"/>
        <family val="3"/>
        <charset val="134"/>
      </rPr>
      <t/>
    </r>
  </si>
  <si>
    <r>
      <t>2113</t>
    </r>
    <r>
      <rPr>
        <sz val="12"/>
        <rFont val="宋体"/>
        <family val="3"/>
        <charset val="134"/>
      </rPr>
      <t/>
    </r>
  </si>
  <si>
    <r>
      <t>2114</t>
    </r>
    <r>
      <rPr>
        <sz val="12"/>
        <rFont val="宋体"/>
        <family val="3"/>
        <charset val="134"/>
      </rPr>
      <t/>
    </r>
  </si>
  <si>
    <r>
      <t>2115</t>
    </r>
    <r>
      <rPr>
        <sz val="12"/>
        <rFont val="宋体"/>
        <family val="3"/>
        <charset val="134"/>
      </rPr>
      <t/>
    </r>
  </si>
  <si>
    <r>
      <t>2116</t>
    </r>
    <r>
      <rPr>
        <sz val="12"/>
        <rFont val="宋体"/>
        <family val="3"/>
        <charset val="134"/>
      </rPr>
      <t/>
    </r>
  </si>
  <si>
    <r>
      <t>2117</t>
    </r>
    <r>
      <rPr>
        <sz val="12"/>
        <rFont val="宋体"/>
        <family val="3"/>
        <charset val="134"/>
      </rPr>
      <t/>
    </r>
  </si>
  <si>
    <r>
      <t>2118</t>
    </r>
    <r>
      <rPr>
        <sz val="12"/>
        <rFont val="宋体"/>
        <family val="3"/>
        <charset val="134"/>
      </rPr>
      <t/>
    </r>
  </si>
  <si>
    <r>
      <t>2119</t>
    </r>
    <r>
      <rPr>
        <sz val="12"/>
        <rFont val="宋体"/>
        <family val="3"/>
        <charset val="134"/>
      </rPr>
      <t/>
    </r>
  </si>
  <si>
    <r>
      <t>2120</t>
    </r>
    <r>
      <rPr>
        <sz val="12"/>
        <rFont val="宋体"/>
        <family val="3"/>
        <charset val="134"/>
      </rPr>
      <t/>
    </r>
  </si>
  <si>
    <r>
      <t>2121</t>
    </r>
    <r>
      <rPr>
        <sz val="12"/>
        <rFont val="宋体"/>
        <family val="3"/>
        <charset val="134"/>
      </rPr>
      <t/>
    </r>
  </si>
  <si>
    <r>
      <t>2122</t>
    </r>
    <r>
      <rPr>
        <sz val="12"/>
        <rFont val="宋体"/>
        <family val="3"/>
        <charset val="134"/>
      </rPr>
      <t/>
    </r>
  </si>
  <si>
    <r>
      <t>2123</t>
    </r>
    <r>
      <rPr>
        <sz val="12"/>
        <rFont val="宋体"/>
        <family val="3"/>
        <charset val="134"/>
      </rPr>
      <t/>
    </r>
  </si>
  <si>
    <r>
      <t>2124</t>
    </r>
    <r>
      <rPr>
        <sz val="12"/>
        <rFont val="宋体"/>
        <family val="3"/>
        <charset val="134"/>
      </rPr>
      <t/>
    </r>
  </si>
  <si>
    <r>
      <t>2125</t>
    </r>
    <r>
      <rPr>
        <sz val="12"/>
        <rFont val="宋体"/>
        <family val="3"/>
        <charset val="134"/>
      </rPr>
      <t/>
    </r>
  </si>
  <si>
    <r>
      <t>2126</t>
    </r>
    <r>
      <rPr>
        <sz val="12"/>
        <rFont val="宋体"/>
        <family val="3"/>
        <charset val="134"/>
      </rPr>
      <t/>
    </r>
  </si>
  <si>
    <r>
      <t>2127</t>
    </r>
    <r>
      <rPr>
        <sz val="12"/>
        <rFont val="宋体"/>
        <family val="3"/>
        <charset val="134"/>
      </rPr>
      <t/>
    </r>
  </si>
  <si>
    <r>
      <t>2128</t>
    </r>
    <r>
      <rPr>
        <sz val="12"/>
        <rFont val="宋体"/>
        <family val="3"/>
        <charset val="134"/>
      </rPr>
      <t/>
    </r>
  </si>
  <si>
    <r>
      <t>2129</t>
    </r>
    <r>
      <rPr>
        <sz val="12"/>
        <rFont val="宋体"/>
        <family val="3"/>
        <charset val="134"/>
      </rPr>
      <t/>
    </r>
  </si>
  <si>
    <r>
      <t>2130</t>
    </r>
    <r>
      <rPr>
        <sz val="12"/>
        <rFont val="宋体"/>
        <family val="3"/>
        <charset val="134"/>
      </rPr>
      <t/>
    </r>
  </si>
  <si>
    <r>
      <t>2131</t>
    </r>
    <r>
      <rPr>
        <sz val="12"/>
        <rFont val="宋体"/>
        <family val="3"/>
        <charset val="134"/>
      </rPr>
      <t/>
    </r>
  </si>
  <si>
    <t>NC433_0_U 3ST-B进出料伸缩伺服存储器操作命令激活序列数</t>
  </si>
  <si>
    <t>NC433_0_U 3ST-B进出料伸缩伺服存储器操作命令起动</t>
  </si>
  <si>
    <t>NC433_0_U 3ST-B进出料伸缩伺服存储器操作命令独立起动</t>
  </si>
  <si>
    <t>NC433_0_U 3ST-B进出料伸缩伺服直接操作命令绝对移动</t>
  </si>
  <si>
    <t>NC433_0_U 3ST-B进出料伸缩伺服直接操作命令相对移动</t>
  </si>
  <si>
    <t>NC433_0_U 3ST-B进出料伸缩伺服直接操作命令中断进给</t>
  </si>
  <si>
    <t>NC433_0_U 3ST-B进出料伸缩伺服原点定位命令原点搜索</t>
  </si>
  <si>
    <t>NC433_0_U 3ST-B进出料伸缩伺服原点定位命令原点返回</t>
  </si>
  <si>
    <t>NC433_0_U 3ST-B进出料伸缩伺服原点定位命令当前位置预置</t>
  </si>
  <si>
    <t>NC433_0_U 3ST-B进出料伸缩伺服点动</t>
  </si>
  <si>
    <t>NC433_0_U 3ST-B进出料伸缩伺服点动方向(0=CW,1=CCW)</t>
  </si>
  <si>
    <t>NC433_0_U 3ST-B进出料伸缩伺服示教</t>
  </si>
  <si>
    <t>NC433_0_U 3ST-B进出料伸缩伺服错误清除</t>
  </si>
  <si>
    <t>NC433_0_U 3ST-B进出料伸缩伺服偏差计数器复位输出/ 原点调整命令输出</t>
  </si>
  <si>
    <t>NC433_0_U 3ST-B进出料伸缩伺服激活Override</t>
  </si>
  <si>
    <t>NC433_0_U 3ST-B进出料伸缩伺服停止</t>
  </si>
  <si>
    <t>NC433_0_U 3ST-B进出料伸缩伺服预留</t>
  </si>
  <si>
    <t>NC433_0_U 3ST-B进出料伸缩伺服强制中断</t>
  </si>
  <si>
    <t>NC433_0_U 3ST-B进出料伸缩伺服数据写入</t>
  </si>
  <si>
    <t>NC433_0_U 3ST-B进出料伸缩伺服数据读出</t>
  </si>
  <si>
    <t>NC433_0_U 3ST-B进出料伸缩伺服数据保存</t>
  </si>
  <si>
    <t>NC433_0_U 3ST-B进出料伸缩伺服等待存储器操作</t>
  </si>
  <si>
    <t>NC433_0_U 3ST-B进出料伸缩伺服定位完成标志位</t>
  </si>
  <si>
    <t>NC433_0_U 3ST-B进出料伸缩伺服无原点标志位</t>
  </si>
  <si>
    <t>NC433_0_U 3ST-B进出料伸缩伺服原点停止标志位</t>
  </si>
  <si>
    <t>NC433_0_U 3ST-B进出料伸缩伺服0 区监测标志位</t>
  </si>
  <si>
    <t>NC433_0_U 3ST-B进出料伸缩伺服1 区监测标志位</t>
  </si>
  <si>
    <t>NC433_0_U 3ST-B进出料伸缩伺服2 区监测标志位</t>
  </si>
  <si>
    <t>NC433_0_U 3ST-B进出料伸缩伺服示教完成</t>
  </si>
  <si>
    <t>NC433_0_U 3ST-B进出料伸缩伺服错误标志</t>
  </si>
  <si>
    <t>NC433_0_U 3ST-B进出料伸缩伺服忙标志</t>
  </si>
  <si>
    <t>NC433_0_U 3ST-B进出料伸缩伺服数据传送标志位</t>
  </si>
  <si>
    <t>NC433_0_U 3ST-B进出料伸缩伺服减速停止执行标志位</t>
  </si>
  <si>
    <t>NC433_0_U 3ST-B进出料伸缩伺服CW极限输入信号</t>
  </si>
  <si>
    <t>NC433_0_U 3ST-B进出料伸缩伺服CCW极限输入信号</t>
  </si>
  <si>
    <t>NC433_0_U 3ST-B进出料伸缩伺服原点接近输入信号</t>
  </si>
  <si>
    <t>NC433_0_U 3ST-B进出料伸缩伺服原点输入信号</t>
  </si>
  <si>
    <t>NC433_0_U 3ST-B进出料伸缩伺服中断输入信号</t>
  </si>
  <si>
    <t>NC433_0_U 3ST-B进出料伸缩伺服紧急输入信号</t>
  </si>
  <si>
    <t>NC433_0_U 3ST-B进出料伸缩伺服定位完成输入信号</t>
  </si>
  <si>
    <t>NC433_0_U 3ST-B进出料伸缩伺服错误代码</t>
  </si>
  <si>
    <t>报警</t>
    <phoneticPr fontId="6" type="noConversion"/>
  </si>
  <si>
    <t>W401.01</t>
  </si>
  <si>
    <t>W401.02</t>
  </si>
  <si>
    <t>W401.03</t>
  </si>
  <si>
    <t>W401.04</t>
  </si>
  <si>
    <t>W401.05</t>
  </si>
  <si>
    <t>W401.06</t>
  </si>
  <si>
    <t>W401.07</t>
  </si>
  <si>
    <t>W401.08</t>
  </si>
  <si>
    <t>W401.09</t>
  </si>
  <si>
    <t>W401.10</t>
  </si>
  <si>
    <t>W401.11</t>
  </si>
  <si>
    <t>W401.12</t>
  </si>
  <si>
    <t>W401.13</t>
  </si>
  <si>
    <t>W401.14</t>
  </si>
  <si>
    <t>W401.15</t>
  </si>
  <si>
    <t>W403.01</t>
  </si>
  <si>
    <t>W403.02</t>
  </si>
  <si>
    <t>W403.03</t>
  </si>
  <si>
    <t>W403.04</t>
  </si>
  <si>
    <t>W403.05</t>
  </si>
  <si>
    <t>W403.06</t>
  </si>
  <si>
    <t>W403.07</t>
  </si>
  <si>
    <t>W403.08</t>
  </si>
  <si>
    <t>W403.09</t>
  </si>
  <si>
    <t>W403.10</t>
  </si>
  <si>
    <t>W403.11</t>
  </si>
  <si>
    <t>W403.12</t>
  </si>
  <si>
    <t>W403.13</t>
  </si>
  <si>
    <t>W403.14</t>
  </si>
  <si>
    <t>W403.15</t>
  </si>
  <si>
    <t>W404.01</t>
  </si>
  <si>
    <t>W404.02</t>
  </si>
  <si>
    <t>W404.03</t>
  </si>
  <si>
    <t>W404.04</t>
  </si>
  <si>
    <t>W404.05</t>
  </si>
  <si>
    <t>W404.06</t>
  </si>
  <si>
    <t>W404.07</t>
  </si>
  <si>
    <t>W404.08</t>
  </si>
  <si>
    <t>W404.09</t>
  </si>
  <si>
    <t>W405.01</t>
  </si>
  <si>
    <t>W405.02</t>
  </si>
  <si>
    <t>W405.03</t>
  </si>
  <si>
    <t>W405.04</t>
  </si>
  <si>
    <t>W405.05</t>
  </si>
  <si>
    <t>W405.06</t>
  </si>
  <si>
    <t>W405.07</t>
  </si>
  <si>
    <t>W405.08</t>
  </si>
  <si>
    <t>W405.09</t>
  </si>
  <si>
    <t>W405.10</t>
  </si>
  <si>
    <t>W405.11</t>
  </si>
  <si>
    <t>W405.12</t>
  </si>
  <si>
    <t>W405.13</t>
  </si>
  <si>
    <t>W405.14</t>
  </si>
  <si>
    <t>W405.15</t>
  </si>
  <si>
    <t>W406.01</t>
  </si>
  <si>
    <t>W406.02</t>
  </si>
  <si>
    <t>W406.03</t>
  </si>
  <si>
    <t>W406.04</t>
  </si>
  <si>
    <t>W406.05</t>
  </si>
  <si>
    <t>W406.06</t>
  </si>
  <si>
    <t>W406.07</t>
  </si>
  <si>
    <t>W406.08</t>
  </si>
  <si>
    <t>W406.09</t>
  </si>
  <si>
    <t>W406.10</t>
  </si>
  <si>
    <t>W406.11</t>
  </si>
  <si>
    <t>W406.12</t>
  </si>
  <si>
    <t>W407.01</t>
  </si>
  <si>
    <t>W407.02</t>
  </si>
  <si>
    <t>W407.03</t>
  </si>
  <si>
    <t>W407.04</t>
  </si>
  <si>
    <t>W407.05</t>
  </si>
  <si>
    <t>W407.06</t>
  </si>
  <si>
    <t>W407.07</t>
  </si>
  <si>
    <t>W407.08</t>
  </si>
  <si>
    <t>W407.09</t>
  </si>
  <si>
    <t>W407.10</t>
  </si>
  <si>
    <t>W407.11</t>
  </si>
  <si>
    <t>W407.12</t>
  </si>
  <si>
    <t>W407.13</t>
  </si>
  <si>
    <t>W407.14</t>
  </si>
  <si>
    <t>W407.15</t>
  </si>
  <si>
    <t>W408.01</t>
  </si>
  <si>
    <t>W408.02</t>
  </si>
  <si>
    <t>W408.03</t>
  </si>
  <si>
    <t>W408.04</t>
  </si>
  <si>
    <t>W408.05</t>
  </si>
  <si>
    <t>W408.06</t>
  </si>
  <si>
    <t>W408.07</t>
  </si>
  <si>
    <t>W408.08</t>
  </si>
  <si>
    <t>W408.09</t>
  </si>
  <si>
    <t>W408.10</t>
  </si>
  <si>
    <t>W408.11</t>
  </si>
  <si>
    <t>W408.12</t>
  </si>
  <si>
    <t>W410.01</t>
  </si>
  <si>
    <t>W410.02</t>
  </si>
  <si>
    <t>W410.03</t>
  </si>
  <si>
    <t>W410.04</t>
  </si>
  <si>
    <t>W410.05</t>
  </si>
  <si>
    <t>W410.06</t>
  </si>
  <si>
    <t>W410.07</t>
  </si>
  <si>
    <t>W410.08</t>
  </si>
  <si>
    <t>W410.09</t>
  </si>
  <si>
    <t>W410.10</t>
  </si>
  <si>
    <t>W410.11</t>
  </si>
  <si>
    <t>W410.12</t>
  </si>
  <si>
    <t>W410.13</t>
  </si>
  <si>
    <t>W410.14</t>
  </si>
  <si>
    <t>W410.15</t>
  </si>
  <si>
    <t>W411.01</t>
  </si>
  <si>
    <t>W411.02</t>
  </si>
  <si>
    <t>W411.03</t>
  </si>
  <si>
    <t>W411.04</t>
  </si>
  <si>
    <t>W411.05</t>
  </si>
  <si>
    <t>W411.06</t>
  </si>
  <si>
    <t>W411.07</t>
  </si>
  <si>
    <t>W411.08</t>
  </si>
  <si>
    <t>W411.09</t>
  </si>
  <si>
    <t>W411.10</t>
  </si>
  <si>
    <t>W411.11</t>
  </si>
  <si>
    <t>W411.12</t>
  </si>
  <si>
    <t>W411.13</t>
  </si>
  <si>
    <t>W411.14</t>
  </si>
  <si>
    <t>W411.15</t>
  </si>
  <si>
    <t>W412.01</t>
  </si>
  <si>
    <t>W412.02</t>
  </si>
  <si>
    <t>W412.03</t>
  </si>
  <si>
    <t>W412.04</t>
  </si>
  <si>
    <t>W413.01</t>
  </si>
  <si>
    <t>W413.02</t>
  </si>
  <si>
    <t>W413.03</t>
  </si>
  <si>
    <t>W413.04</t>
  </si>
  <si>
    <t>W413.05</t>
  </si>
  <si>
    <t>W413.06</t>
  </si>
  <si>
    <t>W413.07</t>
  </si>
  <si>
    <t>W413.08</t>
  </si>
  <si>
    <t>W413.09</t>
  </si>
  <si>
    <t>W413.10</t>
  </si>
  <si>
    <t>W413.11</t>
  </si>
  <si>
    <t>W413.12</t>
  </si>
  <si>
    <t>W413.13</t>
  </si>
  <si>
    <t>W413.14</t>
  </si>
  <si>
    <t>W413.15</t>
  </si>
  <si>
    <t>W414.01</t>
  </si>
  <si>
    <t>W414.02</t>
  </si>
  <si>
    <t>W414.03</t>
  </si>
  <si>
    <t>W414.04</t>
  </si>
  <si>
    <t>W414.05</t>
  </si>
  <si>
    <t>W414.06</t>
  </si>
  <si>
    <t>W414.07</t>
  </si>
  <si>
    <t>W414.08</t>
  </si>
  <si>
    <t>W414.09</t>
  </si>
  <si>
    <t>W414.10</t>
  </si>
  <si>
    <t>W414.11</t>
  </si>
  <si>
    <t>W414.12</t>
  </si>
  <si>
    <t>W414.13</t>
  </si>
  <si>
    <t>W414.14</t>
  </si>
  <si>
    <t>W414.15</t>
  </si>
  <si>
    <t>W415.01</t>
  </si>
  <si>
    <t>W415.02</t>
  </si>
  <si>
    <t>W415.03</t>
  </si>
  <si>
    <t>W415.04</t>
  </si>
  <si>
    <t>W416.01</t>
  </si>
  <si>
    <t>W416.02</t>
  </si>
  <si>
    <t>W416.03</t>
  </si>
  <si>
    <t>W416.04</t>
  </si>
  <si>
    <t>W416.05</t>
  </si>
  <si>
    <t>W416.06</t>
  </si>
  <si>
    <t>W416.07</t>
  </si>
  <si>
    <t>W416.08</t>
  </si>
  <si>
    <t>W416.09</t>
  </si>
  <si>
    <t>W416.10</t>
  </si>
  <si>
    <t>W416.11</t>
  </si>
  <si>
    <t>W416.12</t>
  </si>
  <si>
    <t>W416.13</t>
  </si>
  <si>
    <t>W416.14</t>
  </si>
  <si>
    <t>W416.15</t>
  </si>
  <si>
    <t>W417.01</t>
  </si>
  <si>
    <t>W417.02</t>
  </si>
  <si>
    <t>W417.03</t>
  </si>
  <si>
    <t>W417.04</t>
  </si>
  <si>
    <t>W417.05</t>
  </si>
  <si>
    <t>W417.06</t>
  </si>
  <si>
    <t>W417.07</t>
  </si>
  <si>
    <t>W417.08</t>
  </si>
  <si>
    <t>W417.09</t>
  </si>
  <si>
    <t>W417.10</t>
  </si>
  <si>
    <t>W417.11</t>
  </si>
  <si>
    <t>W417.12</t>
  </si>
  <si>
    <t>W417.13</t>
  </si>
  <si>
    <t>W417.14</t>
  </si>
  <si>
    <t>W417.15</t>
  </si>
  <si>
    <t>W418.01</t>
  </si>
  <si>
    <t>W418.02</t>
  </si>
  <si>
    <t>W418.03</t>
  </si>
  <si>
    <t>W419.01</t>
  </si>
  <si>
    <t>W419.02</t>
  </si>
  <si>
    <t>W419.03</t>
  </si>
  <si>
    <t>W419.04</t>
  </si>
  <si>
    <t>W419.05</t>
  </si>
  <si>
    <t>W419.06</t>
  </si>
  <si>
    <t>W419.07</t>
  </si>
  <si>
    <t>W419.08</t>
  </si>
  <si>
    <t>W419.09</t>
  </si>
  <si>
    <t>W419.10</t>
  </si>
  <si>
    <t>W419.11</t>
  </si>
  <si>
    <t>W419.12</t>
  </si>
  <si>
    <t>W419.13</t>
  </si>
  <si>
    <t>W419.14</t>
  </si>
  <si>
    <t>W419.15</t>
  </si>
  <si>
    <t>W420.01</t>
  </si>
  <si>
    <t>W420.02</t>
  </si>
  <si>
    <t>W420.03</t>
  </si>
  <si>
    <t>W420.04</t>
  </si>
  <si>
    <t>W420.05</t>
  </si>
  <si>
    <t>W420.06</t>
  </si>
  <si>
    <t>W420.07</t>
  </si>
  <si>
    <t>W420.08</t>
  </si>
  <si>
    <t>W420.09</t>
  </si>
  <si>
    <t>W420.10</t>
  </si>
  <si>
    <t>W420.11</t>
  </si>
  <si>
    <t>W420.12</t>
  </si>
  <si>
    <t>W420.13</t>
  </si>
  <si>
    <t>W420.14</t>
  </si>
  <si>
    <t>W420.15</t>
  </si>
  <si>
    <t>W421.01</t>
  </si>
  <si>
    <t>W421.02</t>
  </si>
  <si>
    <t>W421.03</t>
  </si>
  <si>
    <t>W421.04</t>
  </si>
  <si>
    <t>W421.05</t>
  </si>
  <si>
    <t>W421.06</t>
  </si>
  <si>
    <t>W421.07</t>
  </si>
  <si>
    <t>前门磁（大机架）异常</t>
  </si>
  <si>
    <t>左门磁（大机架）异常</t>
  </si>
  <si>
    <t>后门磁（大机架）异常</t>
  </si>
  <si>
    <t>前门磁1（小机架）异常</t>
  </si>
  <si>
    <t>前门磁2（小机架）异常</t>
  </si>
  <si>
    <t>右门磁（小机架）异常</t>
  </si>
  <si>
    <t>后门磁（小机架）异常</t>
  </si>
  <si>
    <t>气源压力开关异常</t>
  </si>
  <si>
    <t>主急停按钮异常</t>
  </si>
  <si>
    <t>副屏急停异常</t>
  </si>
  <si>
    <t>移动屏急停异常</t>
  </si>
  <si>
    <t>移动屏使用中异常</t>
  </si>
  <si>
    <t>扫码NG安全光栅异常</t>
  </si>
  <si>
    <t>热压NG安全光栅异常</t>
  </si>
  <si>
    <t>1ST进料机器人R1左夹紧气缸1松开位异常</t>
  </si>
  <si>
    <t>1ST进料机器人R1左夹紧气缸1夹紧位异常</t>
  </si>
  <si>
    <t>1ST进料机器人R1右夹紧气缸1松开位异常</t>
  </si>
  <si>
    <t>1ST进料机器人R1右夹紧气缸1夹紧位异常</t>
  </si>
  <si>
    <t>1ST进料机器人R1左夹紧气缸2松开位异常</t>
  </si>
  <si>
    <t>1ST进料机器人R1左夹紧气缸2夹紧位异常</t>
  </si>
  <si>
    <t>1ST进料机器人R1右夹紧气缸2松开位异常</t>
  </si>
  <si>
    <t>1ST进料机器人R1右夹紧气缸2夹紧位异常</t>
  </si>
  <si>
    <t>1ST进料机器人R1左夹紧气缸3松开位异常</t>
  </si>
  <si>
    <t>1ST进料机器人R1左夹紧气缸3夹紧位异常</t>
  </si>
  <si>
    <t>1ST进料机器人R1右夹紧气缸3松开位异常</t>
  </si>
  <si>
    <t>1ST进料机器人R1右夹紧气缸3夹紧位异常</t>
  </si>
  <si>
    <t>1ST进料机器人R1左夹紧气缸4松开位异常</t>
  </si>
  <si>
    <t>1ST进料机器人R1左夹紧气缸4夹紧位异常</t>
  </si>
  <si>
    <t>1ST进料机器人R1右夹紧气缸4松开位异常</t>
  </si>
  <si>
    <t>1ST进料机器人R1右夹紧气缸4夹紧位异常</t>
  </si>
  <si>
    <t>1ST进料机器人R1左夹紧气缸5松开位异常</t>
  </si>
  <si>
    <t>1ST进料机器人R1左夹紧气缸5夹紧位异常</t>
  </si>
  <si>
    <t>1ST进料机器人R1右夹紧气缸5松开位异常</t>
  </si>
  <si>
    <t>1ST进料机器人R1右夹紧气缸5夹紧位异常</t>
  </si>
  <si>
    <t>1ST进料机器人R1左压紧1上升位异常</t>
  </si>
  <si>
    <t>1ST进料机器人R1右压紧1上升位异常</t>
  </si>
  <si>
    <t>1ST进料机器人R1左压紧2上升位异常</t>
  </si>
  <si>
    <t>1ST进料机器人R1右压紧2上升位异常</t>
  </si>
  <si>
    <t>1ST进料机器人R1左压紧3上升位异常</t>
  </si>
  <si>
    <t>1ST进料机器人R1右压紧3上升位异常</t>
  </si>
  <si>
    <t>1ST进料机器人R1左压紧4上升位异常</t>
  </si>
  <si>
    <t>1ST进料机器人R1右压紧4上升位异常</t>
  </si>
  <si>
    <t>1ST进料机器人R1左压紧5上升位异常</t>
  </si>
  <si>
    <t>1ST进料机器人R1右压紧5上升位异常</t>
  </si>
  <si>
    <t>1ST进料机器人R1有料反射光电感应1异常</t>
  </si>
  <si>
    <t>1ST进料机器人R1有料反射光电感应2异常</t>
  </si>
  <si>
    <t>1ST进料机器人R1有料反射光电感应3异常</t>
  </si>
  <si>
    <t>1ST进料机器人R1有料反射光电感应4异常</t>
  </si>
  <si>
    <t>1ST进料机器人R1有料反射光电感应5异常</t>
  </si>
  <si>
    <t>1ST进料机器人上料R程序运行过程中异常</t>
  </si>
  <si>
    <t>1ST进料机器人上料R程序复位中异常</t>
  </si>
  <si>
    <t>1ST进料机器人上料R位置辅助1异常</t>
  </si>
  <si>
    <t>1ST进料机器人上料R位置辅助2异常</t>
  </si>
  <si>
    <t>1ST进料机器人上料R位置辅助3异常</t>
  </si>
  <si>
    <t>1ST进料机器人上料R位置辅助4异常</t>
  </si>
  <si>
    <t>1ST进料机器人上料R不在放料区域异常</t>
  </si>
  <si>
    <t>1ST进料机器人上料R备用1异常</t>
  </si>
  <si>
    <t>1ST进料机器人上料R备用2异常</t>
  </si>
  <si>
    <t>1ST进料机器人上料R备用3异常</t>
  </si>
  <si>
    <t>1ST进料机器人上料R备用4异常</t>
  </si>
  <si>
    <t>2ST-A进料定位A上料定位A水平位异常</t>
  </si>
  <si>
    <t>2ST-A进料定位A上料定位A垂直位异常</t>
  </si>
  <si>
    <t>2ST-A进料定位A上料定位A1左右松开位异常</t>
  </si>
  <si>
    <t>2ST-A进料定位A上料定位A1左右夹紧位异常</t>
  </si>
  <si>
    <t>2ST-A进料定位A上料定位A2左右松开位异常</t>
  </si>
  <si>
    <t>2ST-A进料定位A上料定位A2左右夹紧位异常</t>
  </si>
  <si>
    <t>2ST-A进料定位A上料定位A3左右松开位异常</t>
  </si>
  <si>
    <t>2ST-A进料定位A上料定位A3左右夹紧位异常</t>
  </si>
  <si>
    <t>2ST-A进料定位A上料定位A4左右松开位异常</t>
  </si>
  <si>
    <t>2ST-A进料定位A上料定位A4左右夹紧位异常</t>
  </si>
  <si>
    <t>2ST-A进料定位A上料定位A5左右松开位异常</t>
  </si>
  <si>
    <t>2ST-A进料定位A上料定位A5左右夹紧位异常</t>
  </si>
  <si>
    <t>2ST-A进料定位A上料定位A1前后松开位异常</t>
  </si>
  <si>
    <t>2ST-A进料定位A上料定位A1前后夹紧位异常</t>
  </si>
  <si>
    <t>2ST-A进料定位A上料定位A2前后松开位异常</t>
  </si>
  <si>
    <t>2ST-A进料定位A上料定位A2前后夹紧位异常</t>
  </si>
  <si>
    <t>2ST-A进料定位A上料定位A3前后松开位异常</t>
  </si>
  <si>
    <t>2ST-A进料定位A上料定位A3前后夹紧位异常</t>
  </si>
  <si>
    <t>2ST-A进料定位A上料定位A4前后松开位异常</t>
  </si>
  <si>
    <t>2ST-A进料定位A上料定位A4前后夹紧位异常</t>
  </si>
  <si>
    <t>2ST-A进料定位A上料定位A5前后松开位异常</t>
  </si>
  <si>
    <t>2ST-A进料定位A上料定位A5前后夹紧位异常</t>
  </si>
  <si>
    <t>2ST-A进料定位A上料定位A1有料感应异常</t>
  </si>
  <si>
    <t>2ST-A进料定位A上料定位A2有料感应异常</t>
  </si>
  <si>
    <t>2ST-A进料定位A上料定位A3有料感应异常</t>
  </si>
  <si>
    <t>2ST-A进料定位A上料定位A4有料感应异常</t>
  </si>
  <si>
    <t>2ST-A进料定位A上料定位A5有料感应异常</t>
  </si>
  <si>
    <t>2ST-A进料定位A上料定位A料平整检测（预留）异常</t>
  </si>
  <si>
    <t>2ST-B进料定位B上料定位B水平位异常</t>
  </si>
  <si>
    <t>2ST-B进料定位B上料定位B垂直位异常</t>
  </si>
  <si>
    <t>2ST-B进料定位B上料定位B1左右松开位异常</t>
  </si>
  <si>
    <t>2ST-B进料定位B上料定位B1左右夹紧位异常</t>
  </si>
  <si>
    <t>2ST-B进料定位B上料定位B2左右松开位异常</t>
  </si>
  <si>
    <t>2ST-B进料定位B上料定位B2左右夹紧位异常</t>
  </si>
  <si>
    <t>2ST-B进料定位B上料定位B3左右松开位异常</t>
  </si>
  <si>
    <t>2ST-B进料定位B上料定位B3左右夹紧位异常</t>
  </si>
  <si>
    <t>2ST-B进料定位B上料定位B4左右松开位异常</t>
  </si>
  <si>
    <t>2ST-B进料定位B上料定位B4左右夹紧位异常</t>
  </si>
  <si>
    <t>2ST-B进料定位B上料定位B5左右松开位异常</t>
  </si>
  <si>
    <t>2ST-B进料定位B上料定位B5左右夹紧位异常</t>
  </si>
  <si>
    <t>2ST-B进料定位B上料定位B1前后松开位异常</t>
  </si>
  <si>
    <t>2ST-B进料定位B上料定位B1前后夹紧位异常</t>
  </si>
  <si>
    <t>2ST-B进料定位B上料定位B2前后松开位异常</t>
  </si>
  <si>
    <t>2ST-B进料定位B上料定位B2前后夹紧位异常</t>
  </si>
  <si>
    <t>2ST-B进料定位B上料定位B3前后松开位异常</t>
  </si>
  <si>
    <t>2ST-B进料定位B上料定位B3前后夹紧位异常</t>
  </si>
  <si>
    <t>2ST-B进料定位B上料定位B4前后松开位异常</t>
  </si>
  <si>
    <t>2ST-B进料定位B上料定位B4前后夹紧位异常</t>
  </si>
  <si>
    <t>2ST-B进料定位B上料定位B5前后松开位异常</t>
  </si>
  <si>
    <t>2ST-B进料定位B上料定位B5前后夹紧位异常</t>
  </si>
  <si>
    <t>2ST-B进料定位B上料定位B1有料感应异常</t>
  </si>
  <si>
    <t>2ST-B进料定位B上料定位B2有料感应异常</t>
  </si>
  <si>
    <t>2ST-B进料定位B上料定位B3有料感应异常</t>
  </si>
  <si>
    <t>2ST-B进料定位B上料定位B4有料感应异常</t>
  </si>
  <si>
    <t>2ST-B进料定位B上料定位B5有料感应异常</t>
  </si>
  <si>
    <t>2ST-B进料定位B上料定位B料平整检测（预留）异常</t>
  </si>
  <si>
    <t>3ST-A进出料转移A进料转移机构A下降位异常</t>
  </si>
  <si>
    <t>3ST-A进出料转移A进料转移机构A上升位异常</t>
  </si>
  <si>
    <t>3ST-A进出料转移A进料转移夹爪A下降位异常</t>
  </si>
  <si>
    <t>3ST-A进出料转移A进料转移夹爪A上升位异常</t>
  </si>
  <si>
    <t>3ST-A进出料转移A进料转移夹爪A1松开位异常</t>
  </si>
  <si>
    <t>3ST-A进出料转移A进料转移夹爪A1夹紧位异常</t>
  </si>
  <si>
    <t>3ST-A进出料转移A进料转移夹爪A2松开位异常</t>
  </si>
  <si>
    <t>3ST-A进出料转移A进料转移夹爪A2夹紧位异常</t>
  </si>
  <si>
    <t>3ST-A进出料转移A进料转移夹爪A3松开位异常</t>
  </si>
  <si>
    <t>3ST-A进出料转移A进料转移夹爪A3夹紧位异常</t>
  </si>
  <si>
    <t>3ST-A进出料转移A进料转移夹爪A4松开位异常</t>
  </si>
  <si>
    <t>3ST-A进出料转移A进料转移夹爪A4夹紧位异常</t>
  </si>
  <si>
    <t>3ST-A进出料转移A进料转移夹爪A5松开位异常</t>
  </si>
  <si>
    <t>3ST-A进出料转移A进料转移夹爪A5夹紧位异常</t>
  </si>
  <si>
    <t>3ST-A进出料转移A进料转移爪A1左上升位异常</t>
  </si>
  <si>
    <t>3ST-A进出料转移A进料转移爪A1右上升位异常</t>
  </si>
  <si>
    <t>3ST-A进出料转移A进料转移爪A2左上升位异常</t>
  </si>
  <si>
    <t>3ST-A进出料转移A进料转移爪A2右上升位异常</t>
  </si>
  <si>
    <t>3ST-A进出料转移A进料转移爪A3左上升位异常</t>
  </si>
  <si>
    <t>3ST-A进出料转移A进料转移爪A3右上升位异常</t>
  </si>
  <si>
    <t>3ST-A进出料转移A进料转移爪A4左上升位异常</t>
  </si>
  <si>
    <t>3ST-A进出料转移A进料转移爪A4右上升位异常</t>
  </si>
  <si>
    <t>3ST-A进出料转移A进料转移爪A5左上升位异常</t>
  </si>
  <si>
    <t>3ST-A进出料转移A进料转移爪A5右上升位异常</t>
  </si>
  <si>
    <t>3ST-A进出料转移A进料转移爪A1中间上升位异常</t>
  </si>
  <si>
    <t>3ST-A进出料转移A进料转移爪A2中间上升位异常</t>
  </si>
  <si>
    <t>3ST-A进出料转移A进料转移爪A3中间上升位异常</t>
  </si>
  <si>
    <t>3ST-A进出料转移A进料转移爪A4中间上升位异常</t>
  </si>
  <si>
    <t>3ST-A进出料转移A进料转移爪A5中间上升位异常</t>
  </si>
  <si>
    <t>3ST-A进出料转移A进料转移爪A1有料反射异常</t>
  </si>
  <si>
    <t>3ST-A进出料转移A进料转移爪A2有料反射异常</t>
  </si>
  <si>
    <t>3ST-A进出料转移A进料转移爪A3有料反射异常</t>
  </si>
  <si>
    <t>3ST-A进出料转移A进料转移爪A4有料反射异常</t>
  </si>
  <si>
    <t>3ST-A进出料转移A进料转移爪A5有料反射异常</t>
  </si>
  <si>
    <t>3ST-A进出料转移A出料转移机构A下降位异常</t>
  </si>
  <si>
    <t>3ST-A进出料转移A出料转移机构A上升位异常</t>
  </si>
  <si>
    <t>3ST-A进出料转移A出料转移夹爪A下降位异常</t>
  </si>
  <si>
    <t>3ST-A进出料转移A出料转移夹爪A上升位异常</t>
  </si>
  <si>
    <t>3ST-A进出料转移A出料转移夹爪A1松开位异常</t>
  </si>
  <si>
    <t>3ST-A进出料转移A出料转移夹爪A1夹紧位异常</t>
  </si>
  <si>
    <t>3ST-A进出料转移A出料转移夹爪A2松开位异常</t>
  </si>
  <si>
    <t>3ST-A进出料转移A出料转移夹爪A2夹紧位异常</t>
  </si>
  <si>
    <t>3ST-A进出料转移A出料转移夹爪A3松开位异常</t>
  </si>
  <si>
    <t>3ST-A进出料转移A出料转移夹爪A3夹紧位异常</t>
  </si>
  <si>
    <t>3ST-A进出料转移A出料转移夹爪A4松开位异常</t>
  </si>
  <si>
    <t>3ST-A进出料转移A出料转移夹爪A4夹紧位异常</t>
  </si>
  <si>
    <t>3ST-A进出料转移A出料转移夹爪A5松开位异常</t>
  </si>
  <si>
    <t>3ST-A进出料转移A出料转移夹爪A5夹紧位异常</t>
  </si>
  <si>
    <t>3ST-A进出料转移A出料转移夹爪A1左托起张开位异常</t>
  </si>
  <si>
    <t>3ST-A进出料转移A出料转移夹爪A1左托起托起位异常</t>
  </si>
  <si>
    <t>3ST-A进出料转移A出料转移夹爪A1右托起张开位异常</t>
  </si>
  <si>
    <t>3ST-A进出料转移A出料转移夹爪A1右托起托起位异常</t>
  </si>
  <si>
    <t>3ST-A进出料转移A出料转移夹爪A2左托起张开位异常</t>
  </si>
  <si>
    <t>3ST-A进出料转移A出料转移夹爪A2左托起托起位异常</t>
  </si>
  <si>
    <t>3ST-A进出料转移A出料转移夹爪A2右托起张开位异常</t>
  </si>
  <si>
    <t>3ST-A进出料转移A出料转移夹爪A2右托起托起位异常</t>
  </si>
  <si>
    <t>3ST-A进出料转移A出料转移夹爪A3左托起张开位异常</t>
  </si>
  <si>
    <t>3ST-A进出料转移A出料转移夹爪A3左托起托起位异常</t>
  </si>
  <si>
    <t>3ST-A进出料转移A出料转移夹爪A3右托起张开位异常</t>
  </si>
  <si>
    <t>3ST-A进出料转移A出料转移夹爪A3右托起托起位异常</t>
  </si>
  <si>
    <t>3ST-A进出料转移A出料转移夹爪A4左托起张开位异常</t>
  </si>
  <si>
    <t>3ST-A进出料转移A出料转移夹爪A4左托起托起位异常</t>
  </si>
  <si>
    <t>3ST-A进出料转移A出料转移夹爪A4右托起张开位异常</t>
  </si>
  <si>
    <t>3ST-A进出料转移A出料转移夹爪A4右托起托起位异常</t>
  </si>
  <si>
    <t>3ST-A进出料转移A出料转移夹爪A5左托起张开位异常</t>
  </si>
  <si>
    <t>3ST-A进出料转移A出料转移夹爪A5左托起托起位异常</t>
  </si>
  <si>
    <t>3ST-A进出料转移A出料转移夹爪A5右托起张开位异常</t>
  </si>
  <si>
    <t>3ST-A进出料转移A出料转移夹爪A5右托起托起位异常</t>
  </si>
  <si>
    <t>3ST-A进出料转移A出料转移夹爪A1真空异常</t>
  </si>
  <si>
    <t>3ST-A进出料转移A出料转移夹爪A2真空异常</t>
  </si>
  <si>
    <t>3ST-A进出料转移A出料转移夹爪A3真空异常</t>
  </si>
  <si>
    <t>3ST-A进出料转移A出料转移夹爪A4真空异常</t>
  </si>
  <si>
    <t>3ST-A进出料转移A出料转移夹爪A5真空异常</t>
  </si>
  <si>
    <t>3ST-B进出料转移B进料转移机构B下降位异常</t>
  </si>
  <si>
    <t>3ST-B进出料转移B进料转移机构B上升位异常</t>
  </si>
  <si>
    <t>3ST-B进出料转移B进料转移夹爪B下降位异常</t>
  </si>
  <si>
    <t>3ST-B进出料转移B进料转移夹爪B上升位异常</t>
  </si>
  <si>
    <t>3ST-B进出料转移B进料转移夹爪B1松开位异常</t>
  </si>
  <si>
    <t>3ST-B进出料转移B进料转移夹爪B1夹紧位异常</t>
  </si>
  <si>
    <t>3ST-B进出料转移B进料转移夹爪B2松开位异常</t>
  </si>
  <si>
    <t>3ST-B进出料转移B进料转移夹爪B2夹紧位异常</t>
  </si>
  <si>
    <t>3ST-B进出料转移B进料转移夹爪B3松开位异常</t>
  </si>
  <si>
    <t>3ST-B进出料转移B进料转移夹爪B3夹紧位异常</t>
  </si>
  <si>
    <t>3ST-B进出料转移B进料转移夹爪B4松开位异常</t>
  </si>
  <si>
    <t>3ST-B进出料转移B进料转移夹爪B4夹紧位异常</t>
  </si>
  <si>
    <t>3ST-B进出料转移B进料转移夹爪B5松开位异常</t>
  </si>
  <si>
    <t>3ST-B进出料转移B进料转移夹爪B5夹紧位异常</t>
  </si>
  <si>
    <t>3ST-B进出料转移B进料转移爪B1左上升位异常</t>
  </si>
  <si>
    <t>3ST-B进出料转移B进料转移爪B1右上升位异常</t>
  </si>
  <si>
    <t>3ST-B进出料转移B进料转移爪B2左上升位异常</t>
  </si>
  <si>
    <t>3ST-B进出料转移B进料转移爪B2右上升位异常</t>
  </si>
  <si>
    <t>3ST-B进出料转移B进料转移爪B3左上升位异常</t>
  </si>
  <si>
    <t>3ST-B进出料转移B进料转移爪B3右上升位异常</t>
  </si>
  <si>
    <t>3ST-B进出料转移B进料转移爪B4左上升位异常</t>
  </si>
  <si>
    <t>3ST-B进出料转移B进料转移爪B4右上升位异常</t>
  </si>
  <si>
    <t>3ST-B进出料转移B进料转移爪B5左上升位异常</t>
  </si>
  <si>
    <t>3ST-B进出料转移B进料转移爪B5右上升位异常</t>
  </si>
  <si>
    <t>3ST-B进出料转移B进料转移爪B1中间上升位异常</t>
  </si>
  <si>
    <t>3ST-B进出料转移B进料转移爪B2中间上升位异常</t>
  </si>
  <si>
    <t>3ST-B进出料转移B进料转移爪B3中间上升位异常</t>
  </si>
  <si>
    <t>3ST-B进出料转移B进料转移爪B4中间上升位异常</t>
  </si>
  <si>
    <t>3ST-B进出料转移B进料转移爪B5中间上升位异常</t>
  </si>
  <si>
    <t>3ST-B进出料转移B进料转移爪B1有料反射异常</t>
  </si>
  <si>
    <t>3ST-B进出料转移B进料转移爪B2有料反射异常</t>
  </si>
  <si>
    <t>3ST-B进出料转移B进料转移爪B3有料反射异常</t>
  </si>
  <si>
    <t>3ST-B进出料转移B进料转移爪B4有料反射异常</t>
  </si>
  <si>
    <t>3ST-B进出料转移B进料转移爪B5有料反射异常</t>
  </si>
  <si>
    <t>3ST-B进出料转移B出料转移机构B下降位异常</t>
  </si>
  <si>
    <t>3ST-B进出料转移B出料转移机构B上升位异常</t>
  </si>
  <si>
    <t>3ST-B进出料转移B出料转移夹爪B下降位异常</t>
  </si>
  <si>
    <t>3ST-B进出料转移B出料转移夹爪B上升位异常</t>
  </si>
  <si>
    <t>3ST-B进出料转移B出料转移夹爪B1松开位异常</t>
  </si>
  <si>
    <t>3ST-B进出料转移B出料转移夹爪B1夹紧位异常</t>
  </si>
  <si>
    <t>3ST-B进出料转移B出料转移夹爪B2松开位异常</t>
  </si>
  <si>
    <t>3ST-B进出料转移B出料转移夹爪B2夹紧位异常</t>
  </si>
  <si>
    <t>3ST-B进出料转移B出料转移夹爪B3松开位异常</t>
  </si>
  <si>
    <t>3ST-B进出料转移B出料转移夹爪B3夹紧位异常</t>
  </si>
  <si>
    <t>3ST-B进出料转移B出料转移夹爪B4松开位异常</t>
  </si>
  <si>
    <t>3ST-B进出料转移B出料转移夹爪B4夹紧位异常</t>
  </si>
  <si>
    <t>3ST-B进出料转移B出料转移夹爪B5松开位异常</t>
  </si>
  <si>
    <t>3ST-B进出料转移B出料转移夹爪B5夹紧位异常</t>
  </si>
  <si>
    <t>3ST-B进出料转移B出料转移夹爪B1左托起张开位异常</t>
  </si>
  <si>
    <t>3ST-B进出料转移B出料转移夹爪B1左托起托起位异常</t>
  </si>
  <si>
    <t>3ST-B进出料转移B出料转移夹爪B1右托起张开位异常</t>
  </si>
  <si>
    <t>3ST-B进出料转移B出料转移夹爪B1右托起托起位异常</t>
  </si>
  <si>
    <t>3ST-B进出料转移B出料转移夹爪B2左托起张开位异常</t>
  </si>
  <si>
    <t>3ST-B进出料转移B出料转移夹爪B2左托起托起位异常</t>
  </si>
  <si>
    <t>3ST-B进出料转移B出料转移夹爪B2右托起张开位异常</t>
  </si>
  <si>
    <t>3ST-B进出料转移B出料转移夹爪B2右托起托起位异常</t>
  </si>
  <si>
    <t>3ST-B进出料转移B出料转移夹爪B3左托起张开位异常</t>
  </si>
  <si>
    <t>3ST-B进出料转移B出料转移夹爪B3左托起托起位异常</t>
  </si>
  <si>
    <t>3ST-B进出料转移B出料转移夹爪B3右托起张开位异常</t>
  </si>
  <si>
    <t>3ST-B进出料转移B出料转移夹爪B3右托起托起位异常</t>
  </si>
  <si>
    <t>3ST-B进出料转移B出料转移夹爪B4左托起张开位异常</t>
  </si>
  <si>
    <t>3ST-B进出料转移B出料转移夹爪B4左托起托起位异常</t>
  </si>
  <si>
    <t>3ST-B进出料转移B出料转移夹爪B4右托起张开位异常</t>
  </si>
  <si>
    <t>3ST-B进出料转移B出料转移夹爪B4右托起托起位异常</t>
  </si>
  <si>
    <t>3ST-B进出料转移B出料转移夹爪B5左托起张开位异常</t>
  </si>
  <si>
    <t>3ST-B进出料转移B出料转移夹爪B5左托起托起位异常</t>
  </si>
  <si>
    <t>3ST-B进出料转移B出料转移夹爪B5右托起张开位异常</t>
  </si>
  <si>
    <t>3ST-B进出料转移B出料转移夹爪B5右托起托起位异常</t>
  </si>
  <si>
    <t>3ST-B进出料转移B出料转移夹爪B1真空异常</t>
  </si>
  <si>
    <t>3ST-B进出料转移B出料转移夹爪B2真空异常</t>
  </si>
  <si>
    <t>3ST-B进出料转移B出料转移夹爪B3真空异常</t>
  </si>
  <si>
    <t>3ST-B进出料转移B出料转移夹爪B4真空异常</t>
  </si>
  <si>
    <t>3ST-B进出料转移B出料转移夹爪B5真空异常</t>
  </si>
  <si>
    <t>4ST-A热压A热压A1层加热开关异常</t>
  </si>
  <si>
    <t>4ST-A热压A热压A2层加热开关异常</t>
  </si>
  <si>
    <t>4ST-A热压A热压A3层加热开关异常</t>
  </si>
  <si>
    <t>4ST-A热压A热压A4层加热开关异常</t>
  </si>
  <si>
    <t>4ST-A热压A热压A5层加热开关异常</t>
  </si>
  <si>
    <t>4ST-A热压A热压A1下压板A侧位置异常</t>
  </si>
  <si>
    <t>4ST-A热压A热压A1下压板B侧位置异常</t>
  </si>
  <si>
    <t>4ST-A热压A热压A2下压板A侧位置异常</t>
  </si>
  <si>
    <t>4ST-A热压A热压A2下压板B侧位置异常</t>
  </si>
  <si>
    <t>4ST-A热压A热压A3下压板A侧位置异常</t>
  </si>
  <si>
    <t>4ST-A热压A热压A3下压板B侧位置异常</t>
  </si>
  <si>
    <t>4ST-A热压A热压A4下压板A侧位置异常</t>
  </si>
  <si>
    <t>4ST-A热压A热压A4下压板B侧位置异常</t>
  </si>
  <si>
    <t>4ST-A热压A热压A5下压板A侧位置异常</t>
  </si>
  <si>
    <t>4ST-A热压A热压A5下压板B侧位置异常</t>
  </si>
  <si>
    <t>4ST-A热压A热压A1有料对射异常</t>
  </si>
  <si>
    <t>4ST-A热压A热压A2有料对射异常</t>
  </si>
  <si>
    <t>4ST-A热压A热压A3有料对射异常</t>
  </si>
  <si>
    <t>4ST-A热压A热压A4有料对射异常</t>
  </si>
  <si>
    <t>4ST-A热压A热压A5有料对射异常</t>
  </si>
  <si>
    <t>4ST-A热压A热压A上预压平移气缸等待位异常</t>
  </si>
  <si>
    <t>4ST-A热压A热压A上预压平移气缸预压位异常</t>
  </si>
  <si>
    <t>4ST-A热压A热压A下预压平移气缸等待位异常</t>
  </si>
  <si>
    <t>4ST-A热压A热压A下预压平移气缸预压位异常</t>
  </si>
  <si>
    <t>4ST-A热压A热压A垫高气缸移出位异常</t>
  </si>
  <si>
    <t>4ST-A热压A热压A垫高气缸热压位异常</t>
  </si>
  <si>
    <t>4ST-A热压A热压A1HIP测试上升位异常</t>
  </si>
  <si>
    <t>4ST-A热压A热压A1HIP测试下降位异常</t>
  </si>
  <si>
    <t>4ST-A热压A热压A2HIP测试上升位异常</t>
  </si>
  <si>
    <t>4ST-A热压A热压A2HIP测试下降位异常</t>
  </si>
  <si>
    <t>4ST-A热压A热压A3HIP测试上升位异常</t>
  </si>
  <si>
    <t>4ST-A热压A热压A3HIP测试下降位异常</t>
  </si>
  <si>
    <t>4ST-A热压A热压A4HIP测试上升位异常</t>
  </si>
  <si>
    <t>4ST-A热压A热压A4HIP测试下降位异常</t>
  </si>
  <si>
    <t>4ST-A热压A热压A5HIP测试上升位异常</t>
  </si>
  <si>
    <t>4ST-A热压A热压A5HIP测试下降位异常</t>
  </si>
  <si>
    <t>4ST-A热压A热压A1顶升气缸缩回位异常</t>
  </si>
  <si>
    <t>4ST-A热压A热压A1顶升气缸伸出位异常</t>
  </si>
  <si>
    <t>4ST-A热压A热压A2顶升气缸左缩回位异常</t>
  </si>
  <si>
    <t>4ST-A热压A热压A2顶升气缸左伸出位异常</t>
  </si>
  <si>
    <t>4ST-A热压A热压A2顶升气缸右缩回位异常</t>
  </si>
  <si>
    <t>4ST-A热压A热压A2顶升气缸右伸出位异常</t>
  </si>
  <si>
    <t>4ST-A热压A热压A3顶升气缸左缩回位异常</t>
  </si>
  <si>
    <t>4ST-A热压A热压A3顶升气缸左伸出位异常</t>
  </si>
  <si>
    <t>4ST-A热压A热压A3顶升气缸右缩回位异常</t>
  </si>
  <si>
    <t>4ST-A热压A热压A3顶升气缸右伸出位异常</t>
  </si>
  <si>
    <t>4ST-A热压A热压A4顶升气缸左缩回位异常</t>
  </si>
  <si>
    <t>4ST-A热压A热压A4顶升气缸左伸出位异常</t>
  </si>
  <si>
    <t>4ST-A热压A热压A4顶升气缸右缩回位异常</t>
  </si>
  <si>
    <t>4ST-A热压A热压A4顶升气缸右伸出位异常</t>
  </si>
  <si>
    <t>4ST-A热压A热压A5顶升气缸左缩回位异常</t>
  </si>
  <si>
    <t>4ST-A热压A热压A5顶升气缸左伸出位异常</t>
  </si>
  <si>
    <t>4ST-A热压A热压A5顶升气缸右缩回位异常</t>
  </si>
  <si>
    <t>4ST-A热压A热压A5顶升气缸右伸出位异常</t>
  </si>
  <si>
    <t>4ST-B热压B热压B1层加热开关异常</t>
  </si>
  <si>
    <t>4ST-B热压B热压B2层加热开关异常</t>
  </si>
  <si>
    <t>4ST-B热压B热压B3层加热开关异常</t>
  </si>
  <si>
    <t>4ST-B热压B热压B4层加热开关异常</t>
  </si>
  <si>
    <t>4ST-B热压B热压B5层加热开关异常</t>
  </si>
  <si>
    <t>4ST-B热压B热压B1下压板A侧位置异常</t>
  </si>
  <si>
    <t>4ST-B热压B热压B1下压板B侧位置异常</t>
  </si>
  <si>
    <t>4ST-B热压B热压B2下压板A侧位置异常</t>
  </si>
  <si>
    <t>4ST-B热压B热压B2下压板B侧位置异常</t>
  </si>
  <si>
    <t>4ST-B热压B热压B3下压板A侧位置异常</t>
  </si>
  <si>
    <t>4ST-B热压B热压B3下压板B侧位置异常</t>
  </si>
  <si>
    <t>4ST-B热压B热压B4下压板A侧位置异常</t>
  </si>
  <si>
    <t>4ST-B热压B热压B4下压板B侧位置异常</t>
  </si>
  <si>
    <t>4ST-B热压B热压B1有料对射异常</t>
  </si>
  <si>
    <t>4ST-B热压B热压B2有料对射异常</t>
  </si>
  <si>
    <t>4ST-B热压B热压B3有料对射异常</t>
  </si>
  <si>
    <t>4ST-B热压B热压B4有料对射异常</t>
  </si>
  <si>
    <t>4ST-B热压B热压B5有料对射异常</t>
  </si>
  <si>
    <t>4ST-B热压B热压B上预压平移气缸等待位异常</t>
  </si>
  <si>
    <t>4ST-B热压B热压B上预压平移气缸预压位异常</t>
  </si>
  <si>
    <t>4ST-B热压B热压B下预压平移气缸等待位异常</t>
  </si>
  <si>
    <t>4ST-B热压B热压B下预压平移气缸预压位异常</t>
  </si>
  <si>
    <t>4ST-B热压B热压B垫高气缸移出位异常</t>
  </si>
  <si>
    <t>4ST-B热压B热压B垫高气缸热压位异常</t>
  </si>
  <si>
    <t>4ST-B热压B热压B1HIP测试上升位异常</t>
  </si>
  <si>
    <t>4ST-B热压B热压B1HIP测试下降位异常</t>
  </si>
  <si>
    <t>4ST-B热压B热压B2HIP测试上升位异常</t>
  </si>
  <si>
    <t>4ST-B热压B热压B2HIP测试下降位异常</t>
  </si>
  <si>
    <t>4ST-B热压B热压B3HIP测试上升位异常</t>
  </si>
  <si>
    <t>4ST-B热压B热压B3HIP测试下降位异常</t>
  </si>
  <si>
    <t>4ST-B热压B热压B4HIP测试上升位异常</t>
  </si>
  <si>
    <t>4ST-B热压B热压B4HIP测试下降位异常</t>
  </si>
  <si>
    <t>4ST-B热压B热压B5HIP测试上升位异常</t>
  </si>
  <si>
    <t>4ST-B热压B热压B5HIP测试下降位异常</t>
  </si>
  <si>
    <t>4ST-B热压B热压B1顶升气缸缩回位异常</t>
  </si>
  <si>
    <t>4ST-B热压B热压B1顶升气缸伸出位异常</t>
  </si>
  <si>
    <t>4ST-B热压B热压B2顶升气缸左缩回位异常</t>
  </si>
  <si>
    <t>4ST-B热压B热压B2顶升气缸左伸出位异常</t>
  </si>
  <si>
    <t>4ST-B热压B热压B2顶升气缸右缩回位异常</t>
  </si>
  <si>
    <t>4ST-B热压B热压B2顶升气缸右伸出位异常</t>
  </si>
  <si>
    <t>4ST-B热压B热压B3顶升气缸左缩回位异常</t>
  </si>
  <si>
    <t>4ST-B热压B热压B3顶升气缸左伸出位异常</t>
  </si>
  <si>
    <t>4ST-B热压B热压B3顶升气缸右缩回位异常</t>
  </si>
  <si>
    <t>4ST-B热压B热压B3顶升气缸右伸出位异常</t>
  </si>
  <si>
    <t>4ST-B热压B热压B4顶升气缸左缩回位异常</t>
  </si>
  <si>
    <t>4ST-B热压B热压B4顶升气缸左伸出位异常</t>
  </si>
  <si>
    <t>4ST-B热压B热压B4顶升气缸右缩回位异常</t>
  </si>
  <si>
    <t>4ST-B热压B热压B4顶升气缸右伸出位异常</t>
  </si>
  <si>
    <t>4ST-B热压B热压B5顶升气缸左缩回位异常</t>
  </si>
  <si>
    <t>4ST-B热压B热压B5顶升气缸左伸出位异常</t>
  </si>
  <si>
    <t>4ST-B热压B热压B5顶升气缸右缩回位异常</t>
  </si>
  <si>
    <t>4ST-B热压B热压B5顶升气缸右伸出位异常</t>
  </si>
  <si>
    <t>5ST-A下料定位A下料定位A下降位异常</t>
  </si>
  <si>
    <t>5ST-A下料定位A下料定位A上升位异常</t>
  </si>
  <si>
    <t>5ST-A下料定位A下料定位A水平位异常</t>
  </si>
  <si>
    <t>5ST-A下料定位A下料定位A垂直位异常</t>
  </si>
  <si>
    <t>5ST-A下料定位A下料定位A1左右松开位异常</t>
  </si>
  <si>
    <t>5ST-A下料定位A下料定位A1左右夹紧位异常</t>
  </si>
  <si>
    <t>5ST-A下料定位A下料定位A2左右松开位异常</t>
  </si>
  <si>
    <t>5ST-A下料定位A下料定位A2左右夹紧位异常</t>
  </si>
  <si>
    <t>5ST-A下料定位A下料定位A3左右松开位异常</t>
  </si>
  <si>
    <t>5ST-A下料定位A下料定位A3左右夹紧位异常</t>
  </si>
  <si>
    <t>5ST-A下料定位A下料定位A4左右松开位异常</t>
  </si>
  <si>
    <t>5ST-A下料定位A下料定位A4左右夹紧位异常</t>
  </si>
  <si>
    <t>5ST-A下料定位A下料定位A5左右松开位异常</t>
  </si>
  <si>
    <t>5ST-A下料定位A下料定位A5左右夹紧位异常</t>
  </si>
  <si>
    <t>5ST-A下料定位A下料定位A1前后松开位异常</t>
  </si>
  <si>
    <t>5ST-A下料定位A下料定位A1前后夹紧位异常</t>
  </si>
  <si>
    <t>5ST-A下料定位A下料定位A2前后松开位异常</t>
  </si>
  <si>
    <t>5ST-A下料定位A下料定位A2前后夹紧位异常</t>
  </si>
  <si>
    <t>5ST-A下料定位A下料定位A3前后松开位异常</t>
  </si>
  <si>
    <t>5ST-A下料定位A下料定位A3前后夹紧位异常</t>
  </si>
  <si>
    <t>5ST-A下料定位A下料定位A4前后松开位异常</t>
  </si>
  <si>
    <t>5ST-A下料定位A下料定位A4前后夹紧位异常</t>
  </si>
  <si>
    <t>5ST-A下料定位A下料定位A5前后松开位异常</t>
  </si>
  <si>
    <t>5ST-A下料定位A下料定位A5前后夹紧位异常</t>
  </si>
  <si>
    <t>5ST-A下料定位A下料定位A1有料感应异常</t>
  </si>
  <si>
    <t>5ST-A下料定位A下料定位A2有料感应异常</t>
  </si>
  <si>
    <t>5ST-A下料定位A下料定位A3有料感应异常</t>
  </si>
  <si>
    <t>5ST-A下料定位A下料定位A4有料感应异常</t>
  </si>
  <si>
    <t>5ST-A下料定位A下料定位A5有料感应异常</t>
  </si>
  <si>
    <t>5ST-A下料定位A下料定位A料平整检测（预留）异常</t>
  </si>
  <si>
    <t>5ST-B下料定位B下料定位B下降位异常</t>
  </si>
  <si>
    <t>5ST-B下料定位B下料定位B上升位异常</t>
  </si>
  <si>
    <t>5ST-B下料定位B下料定位B水平位异常</t>
  </si>
  <si>
    <t>5ST-B下料定位B下料定位B垂直位异常</t>
  </si>
  <si>
    <t>5ST-B下料定位B下料定位B1左右松开位异常</t>
  </si>
  <si>
    <t>5ST-B下料定位B下料定位B1左右夹紧位异常</t>
  </si>
  <si>
    <t>5ST-B下料定位B下料定位B2左右松开位异常</t>
  </si>
  <si>
    <t>5ST-B下料定位B下料定位B2左右夹紧位异常</t>
  </si>
  <si>
    <t>5ST-B下料定位B下料定位B3左右松开位异常</t>
  </si>
  <si>
    <t>5ST-B下料定位B下料定位B3左右夹紧位异常</t>
  </si>
  <si>
    <t>5ST-B下料定位B下料定位B4左右松开位异常</t>
  </si>
  <si>
    <t>5ST-B下料定位B下料定位B4左右夹紧位异常</t>
  </si>
  <si>
    <t>5ST-B下料定位B下料定位B5左右松开位异常</t>
  </si>
  <si>
    <t>5ST-B下料定位B下料定位B5左右夹紧位异常</t>
  </si>
  <si>
    <t>5ST-B下料定位B下料定位B1前后松开位异常</t>
  </si>
  <si>
    <t>5ST-B下料定位B下料定位B1前后夹紧位异常</t>
  </si>
  <si>
    <t>5ST-B下料定位B下料定位B2前后松开位异常</t>
  </si>
  <si>
    <t>5ST-B下料定位B下料定位B2前后夹紧位异常</t>
  </si>
  <si>
    <t>5ST-B下料定位B下料定位B3前后松开位异常</t>
  </si>
  <si>
    <t>5ST-B下料定位B下料定位B3前后夹紧位异常</t>
  </si>
  <si>
    <t>5ST-B下料定位B下料定位B4前后松开位异常</t>
  </si>
  <si>
    <t>5ST-B下料定位B下料定位B4前后夹紧位异常</t>
  </si>
  <si>
    <t>5ST-B下料定位B下料定位B5前后松开位异常</t>
  </si>
  <si>
    <t>5ST-B下料定位B下料定位B5前后夹紧位异常</t>
  </si>
  <si>
    <t>5ST-B下料定位B下料定位B1有料感应异常</t>
  </si>
  <si>
    <t>5ST-B下料定位B下料定位B2有料感应异常</t>
  </si>
  <si>
    <t>5ST-B下料定位B下料定位B3有料感应异常</t>
  </si>
  <si>
    <t>5ST-B下料定位B下料定位B4有料感应异常</t>
  </si>
  <si>
    <t>5ST-B下料定位B下料定位B5有料感应异常</t>
  </si>
  <si>
    <t>5ST-B下料定位B下料定位B料平整检测（预留）异常</t>
  </si>
  <si>
    <t>6ST下料机器人R2左夹紧气缸1松开位异常</t>
  </si>
  <si>
    <t>6ST下料机器人R2左夹紧气缸1夹紧位异常</t>
  </si>
  <si>
    <t>6ST下料机器人R2右夹紧气缸1松开位异常</t>
  </si>
  <si>
    <t>6ST下料机器人R2右夹紧气缸1夹紧位异常</t>
  </si>
  <si>
    <t>6ST下料机器人R2左夹紧气缸2松开位异常</t>
  </si>
  <si>
    <t>6ST下料机器人R2左夹紧气缸2夹紧位异常</t>
  </si>
  <si>
    <t>6ST下料机器人R2右夹紧气缸2松开位异常</t>
  </si>
  <si>
    <t>6ST下料机器人R2右夹紧气缸2夹紧位异常</t>
  </si>
  <si>
    <t>6ST下料机器人R2左夹紧气缸3松开位异常</t>
  </si>
  <si>
    <t>6ST下料机器人R2左夹紧气缸3夹紧位异常</t>
  </si>
  <si>
    <t>6ST下料机器人R2右夹紧气缸3松开位异常</t>
  </si>
  <si>
    <t>6ST下料机器人R2右夹紧气缸3夹紧位异常</t>
  </si>
  <si>
    <t>6ST下料机器人R2左夹紧气缸4松开位异常</t>
  </si>
  <si>
    <t>6ST下料机器人R2左夹紧气缸4夹紧位异常</t>
  </si>
  <si>
    <t>6ST下料机器人R2右夹紧气缸4松开位异常</t>
  </si>
  <si>
    <t>6ST下料机器人R2右夹紧气缸4夹紧位异常</t>
  </si>
  <si>
    <t>6ST下料机器人R2左夹紧气缸5松开位异常</t>
  </si>
  <si>
    <t>6ST下料机器人R2左夹紧气缸5夹紧位异常</t>
  </si>
  <si>
    <t>6ST下料机器人R2右夹紧气缸5松开位异常</t>
  </si>
  <si>
    <t>6ST下料机器人R2右夹紧气缸5夹紧位异常</t>
  </si>
  <si>
    <t>6ST下料机器人R2左压紧1上升位异常</t>
  </si>
  <si>
    <t>6ST下料机器人R2右压紧1上升位异常</t>
  </si>
  <si>
    <t>6ST下料机器人R2左压紧2上升位异常</t>
  </si>
  <si>
    <t>6ST下料机器人R2右压紧2上升位异常</t>
  </si>
  <si>
    <t>6ST下料机器人R2左压紧3上升位异常</t>
  </si>
  <si>
    <t>6ST下料机器人R2右压紧3上升位异常</t>
  </si>
  <si>
    <t>6ST下料机器人R2左压紧4上升位异常</t>
  </si>
  <si>
    <t>6ST下料机器人R2右压紧4上升位异常</t>
  </si>
  <si>
    <t>6ST下料机器人R2左压紧5上升位异常</t>
  </si>
  <si>
    <t>6ST下料机器人R2右压紧5上升位异常</t>
  </si>
  <si>
    <t>6ST下料机器人R2有料反射光电感应1异常</t>
  </si>
  <si>
    <t>6ST下料机器人R2有料反射光电感应2异常</t>
  </si>
  <si>
    <t>6ST下料机器人R2有料反射光电感应3异常</t>
  </si>
  <si>
    <t>6ST下料机器人R2有料反射光电感应4异常</t>
  </si>
  <si>
    <t>6ST下料机器人R2有料反射光电感应5异常</t>
  </si>
  <si>
    <t>6ST下料机器人下料R程序运行过程中异常</t>
  </si>
  <si>
    <t>6ST下料机器人下料R程序复位中异常</t>
  </si>
  <si>
    <t>6ST下料机器人下料R位置辅助1异常</t>
  </si>
  <si>
    <t>6ST下料机器人下料R位置辅助2异常</t>
  </si>
  <si>
    <t>6ST下料机器人下料R位置辅助3异常</t>
  </si>
  <si>
    <t>6ST下料机器人下料R位置辅助4异常</t>
  </si>
  <si>
    <t>6ST下料机器人下料R不在取料区域异常</t>
  </si>
  <si>
    <t>6ST下料机器人下料R备用1异常</t>
  </si>
  <si>
    <t>6ST下料机器人下料R备用2异常</t>
  </si>
  <si>
    <t>6ST下料机器人下料R备用3异常</t>
  </si>
  <si>
    <t>6ST下料机器人下料R备用4异常</t>
  </si>
  <si>
    <t>7ST接料扫码接料治具有料反射1异常</t>
  </si>
  <si>
    <t>7ST接料扫码接料治具有料反射2异常</t>
  </si>
  <si>
    <t>7ST接料扫码接料治具有料反射3异常</t>
  </si>
  <si>
    <t>7ST接料扫码接料治具有料反射4异常</t>
  </si>
  <si>
    <t>7ST接料扫码接料治具有料反射5异常</t>
  </si>
  <si>
    <t>7ST接料扫码接料治具有料反射6异常</t>
  </si>
  <si>
    <t>7ST接料扫码接料治具有料反射7异常</t>
  </si>
  <si>
    <t>7ST接料扫码接料治具有料反射8异常</t>
  </si>
  <si>
    <t>扫码NG有料对射光电1异常</t>
  </si>
  <si>
    <t>扫码NG有料对射光电2异常</t>
  </si>
  <si>
    <t>扫码NG有料对射光电3异常</t>
  </si>
  <si>
    <t>扫码NG有料对射光电4异常</t>
  </si>
  <si>
    <t>扫码NG有料对射光电5异常</t>
  </si>
  <si>
    <t>扫码NG满料对射光电异常</t>
  </si>
  <si>
    <t>扫码NG拉带接近1异常</t>
  </si>
  <si>
    <t>扫码NG拉带接近2异常</t>
  </si>
  <si>
    <t>HIPNG有料对射光电1异常</t>
  </si>
  <si>
    <t>HIPNG有料对射光电2异常</t>
  </si>
  <si>
    <t>HIPNG有料对射光电3异常</t>
  </si>
  <si>
    <t>HIPNG有料对射光电4异常</t>
  </si>
  <si>
    <t>HIPNG有料对射光电5异常</t>
  </si>
  <si>
    <t>HIPNG满料对射光电异常</t>
  </si>
  <si>
    <t>HIPNG拉带接近1异常</t>
  </si>
  <si>
    <t>HIPNG拉带接近2异常</t>
  </si>
  <si>
    <t>工艺NG有料对射光电2异常</t>
  </si>
  <si>
    <t>工艺NG有料对射光电3异常</t>
  </si>
  <si>
    <t>工艺NG有料对射光电4异常</t>
  </si>
  <si>
    <t>工艺NG有料对射光电5异常</t>
  </si>
  <si>
    <t>工艺NG满料对射光电异常</t>
  </si>
  <si>
    <t>工艺NG拉带接近1异常</t>
  </si>
  <si>
    <t>工艺NG拉带接近2异常</t>
  </si>
  <si>
    <t>拉带对接1异常</t>
  </si>
  <si>
    <t>拉带对接2异常</t>
  </si>
  <si>
    <t>拉带对接3异常</t>
  </si>
  <si>
    <t>拉带对接4异常</t>
  </si>
  <si>
    <t>拉带对接5异常</t>
  </si>
  <si>
    <t>上层扫码后退感应异常</t>
  </si>
  <si>
    <t>上层扫码前进感应异常</t>
  </si>
  <si>
    <t>上层扫码缩回感应异常</t>
  </si>
  <si>
    <t>上层扫码伸出感应异常</t>
  </si>
  <si>
    <t>下层扫码后退感应异常</t>
  </si>
  <si>
    <t>下层扫码前进感应异常</t>
  </si>
  <si>
    <t>下层扫码缩回感应异常</t>
  </si>
  <si>
    <t>下层扫码伸出感应异常</t>
  </si>
  <si>
    <t>替罪羊1感应异常</t>
  </si>
  <si>
    <t>替罪羊2感应异常</t>
  </si>
  <si>
    <t>替罪羊3感应异常</t>
  </si>
  <si>
    <t>替罪羊4感应异常</t>
  </si>
  <si>
    <t>替罪羊5感应异常</t>
  </si>
  <si>
    <t>7ST接料扫码接料伺服READY异常</t>
  </si>
  <si>
    <r>
      <t>W</t>
    </r>
    <r>
      <rPr>
        <sz val="12"/>
        <rFont val="宋体"/>
        <family val="3"/>
        <charset val="134"/>
      </rPr>
      <t>400.00</t>
    </r>
    <phoneticPr fontId="6" type="noConversion"/>
  </si>
  <si>
    <r>
      <t>W</t>
    </r>
    <r>
      <rPr>
        <sz val="12"/>
        <rFont val="宋体"/>
        <family val="3"/>
        <charset val="134"/>
      </rPr>
      <t>400.01</t>
    </r>
    <r>
      <rPr>
        <sz val="11"/>
        <color theme="1"/>
        <rFont val="宋体"/>
        <family val="2"/>
        <charset val="134"/>
        <scheme val="minor"/>
      </rPr>
      <t/>
    </r>
  </si>
  <si>
    <r>
      <t>W</t>
    </r>
    <r>
      <rPr>
        <sz val="12"/>
        <rFont val="宋体"/>
        <family val="3"/>
        <charset val="134"/>
      </rPr>
      <t>400.02</t>
    </r>
    <r>
      <rPr>
        <sz val="11"/>
        <color theme="1"/>
        <rFont val="宋体"/>
        <family val="2"/>
        <charset val="134"/>
        <scheme val="minor"/>
      </rPr>
      <t/>
    </r>
  </si>
  <si>
    <r>
      <t>W</t>
    </r>
    <r>
      <rPr>
        <sz val="12"/>
        <rFont val="宋体"/>
        <family val="3"/>
        <charset val="134"/>
      </rPr>
      <t>400.03</t>
    </r>
    <r>
      <rPr>
        <sz val="11"/>
        <color theme="1"/>
        <rFont val="宋体"/>
        <family val="2"/>
        <charset val="134"/>
        <scheme val="minor"/>
      </rPr>
      <t/>
    </r>
  </si>
  <si>
    <r>
      <t>W</t>
    </r>
    <r>
      <rPr>
        <sz val="12"/>
        <rFont val="宋体"/>
        <family val="3"/>
        <charset val="134"/>
      </rPr>
      <t>400.04</t>
    </r>
    <r>
      <rPr>
        <sz val="11"/>
        <color theme="1"/>
        <rFont val="宋体"/>
        <family val="2"/>
        <charset val="134"/>
        <scheme val="minor"/>
      </rPr>
      <t/>
    </r>
  </si>
  <si>
    <r>
      <t>W</t>
    </r>
    <r>
      <rPr>
        <sz val="12"/>
        <rFont val="宋体"/>
        <family val="3"/>
        <charset val="134"/>
      </rPr>
      <t>400.05</t>
    </r>
    <r>
      <rPr>
        <sz val="11"/>
        <color theme="1"/>
        <rFont val="宋体"/>
        <family val="2"/>
        <charset val="134"/>
        <scheme val="minor"/>
      </rPr>
      <t/>
    </r>
  </si>
  <si>
    <r>
      <t>W</t>
    </r>
    <r>
      <rPr>
        <sz val="12"/>
        <rFont val="宋体"/>
        <family val="3"/>
        <charset val="134"/>
      </rPr>
      <t>400.06</t>
    </r>
    <r>
      <rPr>
        <sz val="11"/>
        <color theme="1"/>
        <rFont val="宋体"/>
        <family val="2"/>
        <charset val="134"/>
        <scheme val="minor"/>
      </rPr>
      <t/>
    </r>
  </si>
  <si>
    <r>
      <t>W</t>
    </r>
    <r>
      <rPr>
        <sz val="12"/>
        <rFont val="宋体"/>
        <family val="3"/>
        <charset val="134"/>
      </rPr>
      <t>400.07</t>
    </r>
    <r>
      <rPr>
        <sz val="11"/>
        <color theme="1"/>
        <rFont val="宋体"/>
        <family val="2"/>
        <charset val="134"/>
        <scheme val="minor"/>
      </rPr>
      <t/>
    </r>
  </si>
  <si>
    <r>
      <t>W</t>
    </r>
    <r>
      <rPr>
        <sz val="12"/>
        <rFont val="宋体"/>
        <family val="3"/>
        <charset val="134"/>
      </rPr>
      <t>400.08</t>
    </r>
    <r>
      <rPr>
        <sz val="11"/>
        <color theme="1"/>
        <rFont val="宋体"/>
        <family val="2"/>
        <charset val="134"/>
        <scheme val="minor"/>
      </rPr>
      <t/>
    </r>
  </si>
  <si>
    <r>
      <t>W</t>
    </r>
    <r>
      <rPr>
        <sz val="12"/>
        <rFont val="宋体"/>
        <family val="3"/>
        <charset val="134"/>
      </rPr>
      <t>400.09</t>
    </r>
    <r>
      <rPr>
        <sz val="11"/>
        <color theme="1"/>
        <rFont val="宋体"/>
        <family val="2"/>
        <charset val="134"/>
        <scheme val="minor"/>
      </rPr>
      <t/>
    </r>
  </si>
  <si>
    <r>
      <t>W</t>
    </r>
    <r>
      <rPr>
        <sz val="12"/>
        <rFont val="宋体"/>
        <family val="3"/>
        <charset val="134"/>
      </rPr>
      <t>400.10</t>
    </r>
    <r>
      <rPr>
        <sz val="11"/>
        <color theme="1"/>
        <rFont val="宋体"/>
        <family val="2"/>
        <charset val="134"/>
        <scheme val="minor"/>
      </rPr>
      <t/>
    </r>
  </si>
  <si>
    <r>
      <t>W</t>
    </r>
    <r>
      <rPr>
        <sz val="12"/>
        <rFont val="宋体"/>
        <family val="3"/>
        <charset val="134"/>
      </rPr>
      <t>400.11</t>
    </r>
    <r>
      <rPr>
        <sz val="11"/>
        <color theme="1"/>
        <rFont val="宋体"/>
        <family val="2"/>
        <charset val="134"/>
        <scheme val="minor"/>
      </rPr>
      <t/>
    </r>
  </si>
  <si>
    <r>
      <t>W</t>
    </r>
    <r>
      <rPr>
        <sz val="12"/>
        <rFont val="宋体"/>
        <family val="3"/>
        <charset val="134"/>
      </rPr>
      <t>400.12</t>
    </r>
    <r>
      <rPr>
        <sz val="11"/>
        <color theme="1"/>
        <rFont val="宋体"/>
        <family val="2"/>
        <charset val="134"/>
        <scheme val="minor"/>
      </rPr>
      <t/>
    </r>
  </si>
  <si>
    <r>
      <t>W</t>
    </r>
    <r>
      <rPr>
        <sz val="12"/>
        <rFont val="宋体"/>
        <family val="3"/>
        <charset val="134"/>
      </rPr>
      <t>400.13</t>
    </r>
    <r>
      <rPr>
        <sz val="11"/>
        <color theme="1"/>
        <rFont val="宋体"/>
        <family val="2"/>
        <charset val="134"/>
        <scheme val="minor"/>
      </rPr>
      <t/>
    </r>
  </si>
  <si>
    <r>
      <t>W</t>
    </r>
    <r>
      <rPr>
        <sz val="12"/>
        <rFont val="宋体"/>
        <family val="3"/>
        <charset val="134"/>
      </rPr>
      <t>400.14</t>
    </r>
    <r>
      <rPr>
        <sz val="11"/>
        <color theme="1"/>
        <rFont val="宋体"/>
        <family val="2"/>
        <charset val="134"/>
        <scheme val="minor"/>
      </rPr>
      <t/>
    </r>
  </si>
  <si>
    <r>
      <t>W</t>
    </r>
    <r>
      <rPr>
        <sz val="12"/>
        <rFont val="宋体"/>
        <family val="3"/>
        <charset val="134"/>
      </rPr>
      <t>400.15</t>
    </r>
    <r>
      <rPr>
        <sz val="11"/>
        <color theme="1"/>
        <rFont val="宋体"/>
        <family val="2"/>
        <charset val="134"/>
        <scheme val="minor"/>
      </rPr>
      <t/>
    </r>
  </si>
  <si>
    <t>W401.00</t>
    <phoneticPr fontId="6" type="noConversion"/>
  </si>
  <si>
    <t>W402.00</t>
    <phoneticPr fontId="6" type="noConversion"/>
  </si>
  <si>
    <t>W402.01</t>
  </si>
  <si>
    <t>W402.02</t>
  </si>
  <si>
    <t>W402.03</t>
  </si>
  <si>
    <t>W402.04</t>
  </si>
  <si>
    <t>W402.05</t>
  </si>
  <si>
    <t>W402.06</t>
  </si>
  <si>
    <t>W402.07</t>
  </si>
  <si>
    <t>W402.08</t>
  </si>
  <si>
    <t>W402.09</t>
  </si>
  <si>
    <t>W402.10</t>
  </si>
  <si>
    <t>W402.11</t>
  </si>
  <si>
    <t>W402.12</t>
  </si>
  <si>
    <t>W402.13</t>
  </si>
  <si>
    <t>W402.14</t>
  </si>
  <si>
    <t>W402.15</t>
  </si>
  <si>
    <t>W403.00</t>
    <phoneticPr fontId="6" type="noConversion"/>
  </si>
  <si>
    <t>W404.00</t>
    <phoneticPr fontId="6" type="noConversion"/>
  </si>
  <si>
    <t>W404.10</t>
  </si>
  <si>
    <t>W404.11</t>
  </si>
  <si>
    <t>W404.12</t>
  </si>
  <si>
    <t>W404.13</t>
  </si>
  <si>
    <t>W404.14</t>
  </si>
  <si>
    <t>W404.15</t>
  </si>
  <si>
    <t>W405.00</t>
    <phoneticPr fontId="6" type="noConversion"/>
  </si>
  <si>
    <t>W406.00</t>
    <phoneticPr fontId="6" type="noConversion"/>
  </si>
  <si>
    <t>W406.13</t>
  </si>
  <si>
    <t>W406.14</t>
  </si>
  <si>
    <t>W406.15</t>
  </si>
  <si>
    <t>W407.00</t>
    <phoneticPr fontId="6" type="noConversion"/>
  </si>
  <si>
    <t>W408.00</t>
    <phoneticPr fontId="6" type="noConversion"/>
  </si>
  <si>
    <t>W408.13</t>
  </si>
  <si>
    <t>W408.14</t>
  </si>
  <si>
    <t>W408.15</t>
  </si>
  <si>
    <t>W409.00</t>
    <phoneticPr fontId="6" type="noConversion"/>
  </si>
  <si>
    <t>W409.01</t>
  </si>
  <si>
    <t>W409.02</t>
  </si>
  <si>
    <t>W409.03</t>
  </si>
  <si>
    <t>W409.04</t>
  </si>
  <si>
    <t>W409.05</t>
  </si>
  <si>
    <t>W409.06</t>
  </si>
  <si>
    <t>W409.07</t>
  </si>
  <si>
    <t>W409.08</t>
  </si>
  <si>
    <t>W409.09</t>
  </si>
  <si>
    <t>W409.10</t>
  </si>
  <si>
    <t>W409.11</t>
  </si>
  <si>
    <t>W409.12</t>
  </si>
  <si>
    <t>W409.13</t>
  </si>
  <si>
    <t>W409.14</t>
  </si>
  <si>
    <t>W409.15</t>
  </si>
  <si>
    <t>W410.00</t>
    <phoneticPr fontId="6" type="noConversion"/>
  </si>
  <si>
    <t>W411.00</t>
    <phoneticPr fontId="6" type="noConversion"/>
  </si>
  <si>
    <t>W412.00</t>
    <phoneticPr fontId="6" type="noConversion"/>
  </si>
  <si>
    <t>W412.05</t>
  </si>
  <si>
    <t>W412.06</t>
  </si>
  <si>
    <t>W412.07</t>
  </si>
  <si>
    <t>W412.08</t>
  </si>
  <si>
    <t>W412.09</t>
  </si>
  <si>
    <t>W412.10</t>
  </si>
  <si>
    <t>W412.11</t>
  </si>
  <si>
    <t>W412.12</t>
  </si>
  <si>
    <t>W412.13</t>
  </si>
  <si>
    <t>W412.14</t>
  </si>
  <si>
    <t>W412.15</t>
  </si>
  <si>
    <t>W413.00</t>
    <phoneticPr fontId="6" type="noConversion"/>
  </si>
  <si>
    <t>W414.00</t>
    <phoneticPr fontId="6" type="noConversion"/>
  </si>
  <si>
    <t>W415.00</t>
    <phoneticPr fontId="6" type="noConversion"/>
  </si>
  <si>
    <t>W415.05</t>
  </si>
  <si>
    <t>W415.06</t>
  </si>
  <si>
    <t>W415.07</t>
  </si>
  <si>
    <t>W415.08</t>
  </si>
  <si>
    <t>W415.09</t>
  </si>
  <si>
    <t>W415.10</t>
  </si>
  <si>
    <t>W415.11</t>
  </si>
  <si>
    <t>W415.12</t>
  </si>
  <si>
    <t>W415.13</t>
  </si>
  <si>
    <t>W415.14</t>
  </si>
  <si>
    <t>W415.15</t>
  </si>
  <si>
    <t>W416.00</t>
    <phoneticPr fontId="6" type="noConversion"/>
  </si>
  <si>
    <t>W417.00</t>
    <phoneticPr fontId="6" type="noConversion"/>
  </si>
  <si>
    <t>W418.00</t>
    <phoneticPr fontId="6" type="noConversion"/>
  </si>
  <si>
    <t>W418.04</t>
  </si>
  <si>
    <t>W418.05</t>
  </si>
  <si>
    <t>W418.06</t>
  </si>
  <si>
    <t>W418.07</t>
  </si>
  <si>
    <t>W418.08</t>
  </si>
  <si>
    <t>W418.09</t>
  </si>
  <si>
    <t>W418.10</t>
  </si>
  <si>
    <t>W418.11</t>
  </si>
  <si>
    <t>W418.12</t>
  </si>
  <si>
    <t>W418.13</t>
  </si>
  <si>
    <t>W418.14</t>
  </si>
  <si>
    <t>W418.15</t>
  </si>
  <si>
    <t>W419.00</t>
    <phoneticPr fontId="6" type="noConversion"/>
  </si>
  <si>
    <t>W420.00</t>
    <phoneticPr fontId="6" type="noConversion"/>
  </si>
  <si>
    <t>W421.00</t>
    <phoneticPr fontId="6" type="noConversion"/>
  </si>
  <si>
    <t>W421.08</t>
  </si>
  <si>
    <t>W421.09</t>
  </si>
  <si>
    <t>W421.10</t>
  </si>
  <si>
    <t>W421.11</t>
  </si>
  <si>
    <t>W421.12</t>
  </si>
  <si>
    <t>W421.13</t>
  </si>
  <si>
    <t>W421.14</t>
  </si>
  <si>
    <t>W421.15</t>
  </si>
  <si>
    <t>W422.00</t>
    <phoneticPr fontId="6" type="noConversion"/>
  </si>
  <si>
    <t>W422.01</t>
  </si>
  <si>
    <t>W422.02</t>
  </si>
  <si>
    <t>W422.03</t>
  </si>
  <si>
    <t>W422.04</t>
  </si>
  <si>
    <t>W422.05</t>
  </si>
  <si>
    <t>W422.06</t>
  </si>
  <si>
    <t>W422.07</t>
  </si>
  <si>
    <t>W422.08</t>
  </si>
  <si>
    <t>W422.09</t>
  </si>
  <si>
    <t>W422.10</t>
  </si>
  <si>
    <t>W422.11</t>
  </si>
  <si>
    <t>W422.12</t>
  </si>
  <si>
    <t>W422.13</t>
  </si>
  <si>
    <t>W422.14</t>
  </si>
  <si>
    <t>W422.15</t>
  </si>
  <si>
    <t>W423.00</t>
    <phoneticPr fontId="6" type="noConversion"/>
  </si>
  <si>
    <t>W423.01</t>
  </si>
  <si>
    <t>W423.02</t>
  </si>
  <si>
    <t>W423.03</t>
  </si>
  <si>
    <t>W423.04</t>
  </si>
  <si>
    <t>W423.05</t>
  </si>
  <si>
    <t>W423.06</t>
  </si>
  <si>
    <t>W423.07</t>
  </si>
  <si>
    <t>W423.08</t>
  </si>
  <si>
    <t>W423.09</t>
  </si>
  <si>
    <t>W423.10</t>
  </si>
  <si>
    <t>W423.11</t>
  </si>
  <si>
    <t>W423.12</t>
  </si>
  <si>
    <t>W423.13</t>
  </si>
  <si>
    <t>W423.14</t>
  </si>
  <si>
    <t>W423.15</t>
  </si>
  <si>
    <t>W424.00</t>
    <phoneticPr fontId="6" type="noConversion"/>
  </si>
  <si>
    <t>W424.01</t>
  </si>
  <si>
    <t>W424.02</t>
  </si>
  <si>
    <t>W424.03</t>
  </si>
  <si>
    <t>W424.04</t>
  </si>
  <si>
    <t>W424.05</t>
  </si>
  <si>
    <t>W424.06</t>
  </si>
  <si>
    <t>W424.07</t>
  </si>
  <si>
    <t>W424.08</t>
  </si>
  <si>
    <t>W424.09</t>
  </si>
  <si>
    <t>W424.10</t>
  </si>
  <si>
    <t>W424.11</t>
  </si>
  <si>
    <t>W424.12</t>
  </si>
  <si>
    <t>W424.13</t>
  </si>
  <si>
    <t>W424.14</t>
  </si>
  <si>
    <t>W424.15</t>
  </si>
  <si>
    <t>W425.00</t>
    <phoneticPr fontId="6" type="noConversion"/>
  </si>
  <si>
    <t>W425.01</t>
  </si>
  <si>
    <t>W425.02</t>
  </si>
  <si>
    <t>W425.03</t>
  </si>
  <si>
    <t>W425.04</t>
  </si>
  <si>
    <t>W425.05</t>
  </si>
  <si>
    <t>W425.06</t>
  </si>
  <si>
    <t>W425.07</t>
  </si>
  <si>
    <t>W425.08</t>
  </si>
  <si>
    <t>W425.09</t>
  </si>
  <si>
    <t>W425.10</t>
  </si>
  <si>
    <t>W425.11</t>
  </si>
  <si>
    <t>W425.12</t>
  </si>
  <si>
    <t>W425.13</t>
  </si>
  <si>
    <t>W425.14</t>
  </si>
  <si>
    <t>W425.15</t>
  </si>
  <si>
    <t>W426.00</t>
    <phoneticPr fontId="6" type="noConversion"/>
  </si>
  <si>
    <t>W426.01</t>
  </si>
  <si>
    <t>W426.02</t>
  </si>
  <si>
    <t>W426.03</t>
  </si>
  <si>
    <t>W426.04</t>
  </si>
  <si>
    <t>W426.05</t>
  </si>
  <si>
    <t>W426.06</t>
  </si>
  <si>
    <t>W426.07</t>
  </si>
  <si>
    <t>W426.08</t>
  </si>
  <si>
    <t>W426.09</t>
  </si>
  <si>
    <r>
      <t>4ST-B热压B热压B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下压板A侧位置异常</t>
    </r>
    <phoneticPr fontId="6" type="noConversion"/>
  </si>
  <si>
    <r>
      <t>4ST-B热压B热压B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下压板B侧位置异常</t>
    </r>
    <phoneticPr fontId="6" type="noConversion"/>
  </si>
  <si>
    <t>W427.00</t>
    <phoneticPr fontId="6" type="noConversion"/>
  </si>
  <si>
    <t>W426.10</t>
  </si>
  <si>
    <t>W426.11</t>
  </si>
  <si>
    <t>W426.12</t>
  </si>
  <si>
    <t>W426.13</t>
  </si>
  <si>
    <t>W426.14</t>
  </si>
  <si>
    <t>W426.15</t>
  </si>
  <si>
    <t>W427.01</t>
  </si>
  <si>
    <t>W427.02</t>
  </si>
  <si>
    <t>W427.03</t>
  </si>
  <si>
    <t>W427.04</t>
  </si>
  <si>
    <t>W427.05</t>
  </si>
  <si>
    <t>W427.06</t>
  </si>
  <si>
    <t>W427.07</t>
  </si>
  <si>
    <t>W427.08</t>
  </si>
  <si>
    <t>W427.09</t>
  </si>
  <si>
    <t>W427.10</t>
  </si>
  <si>
    <t>W427.11</t>
  </si>
  <si>
    <t>W427.12</t>
  </si>
  <si>
    <t>W427.13</t>
  </si>
  <si>
    <t>W427.14</t>
  </si>
  <si>
    <t>W427.15</t>
  </si>
  <si>
    <t>W428.00</t>
    <phoneticPr fontId="6" type="noConversion"/>
  </si>
  <si>
    <t>W428.01</t>
  </si>
  <si>
    <t>W428.02</t>
  </si>
  <si>
    <t>W428.03</t>
  </si>
  <si>
    <t>W428.04</t>
  </si>
  <si>
    <t>W428.05</t>
  </si>
  <si>
    <t>W428.06</t>
  </si>
  <si>
    <t>W428.07</t>
  </si>
  <si>
    <t>W428.08</t>
  </si>
  <si>
    <t>W428.09</t>
  </si>
  <si>
    <t>W428.10</t>
  </si>
  <si>
    <t>W428.11</t>
  </si>
  <si>
    <t>W428.12</t>
  </si>
  <si>
    <t>W428.13</t>
  </si>
  <si>
    <t>W428.14</t>
  </si>
  <si>
    <t>W428.15</t>
  </si>
  <si>
    <t>W429.00</t>
    <phoneticPr fontId="6" type="noConversion"/>
  </si>
  <si>
    <t>W429.01</t>
  </si>
  <si>
    <t>W429.02</t>
  </si>
  <si>
    <t>W429.03</t>
  </si>
  <si>
    <t>W429.04</t>
  </si>
  <si>
    <t>W429.05</t>
  </si>
  <si>
    <t>W429.06</t>
  </si>
  <si>
    <t>W429.07</t>
  </si>
  <si>
    <t>W429.08</t>
  </si>
  <si>
    <t>W429.09</t>
  </si>
  <si>
    <t>W429.10</t>
  </si>
  <si>
    <t>W429.11</t>
  </si>
  <si>
    <t>W429.12</t>
  </si>
  <si>
    <t>W429.13</t>
  </si>
  <si>
    <t>W429.14</t>
  </si>
  <si>
    <t>W429.15</t>
  </si>
  <si>
    <t>W430.00</t>
    <phoneticPr fontId="6" type="noConversion"/>
  </si>
  <si>
    <t>W430.01</t>
  </si>
  <si>
    <t>W430.02</t>
  </si>
  <si>
    <t>W430.03</t>
  </si>
  <si>
    <t>W430.04</t>
  </si>
  <si>
    <t>W430.05</t>
  </si>
  <si>
    <t>W430.06</t>
  </si>
  <si>
    <t>W430.07</t>
  </si>
  <si>
    <t>W430.08</t>
  </si>
  <si>
    <t>W430.09</t>
  </si>
  <si>
    <t>W430.10</t>
  </si>
  <si>
    <t>W430.11</t>
  </si>
  <si>
    <t>W430.12</t>
  </si>
  <si>
    <t>W430.13</t>
  </si>
  <si>
    <t>W430.14</t>
  </si>
  <si>
    <t>W430.15</t>
  </si>
  <si>
    <t>W431.00</t>
    <phoneticPr fontId="6" type="noConversion"/>
  </si>
  <si>
    <t>W431.01</t>
  </si>
  <si>
    <t>W431.02</t>
  </si>
  <si>
    <t>W431.03</t>
  </si>
  <si>
    <t>W431.04</t>
  </si>
  <si>
    <t>W431.05</t>
  </si>
  <si>
    <t>W431.06</t>
  </si>
  <si>
    <t>W431.07</t>
  </si>
  <si>
    <t>W431.08</t>
  </si>
  <si>
    <t>W431.09</t>
  </si>
  <si>
    <t>W431.10</t>
  </si>
  <si>
    <t>W431.11</t>
  </si>
  <si>
    <t>W431.12</t>
  </si>
  <si>
    <t>W431.13</t>
  </si>
  <si>
    <t>W431.14</t>
  </si>
  <si>
    <t>W431.15</t>
  </si>
  <si>
    <t>W432.00</t>
    <phoneticPr fontId="6" type="noConversion"/>
  </si>
  <si>
    <t>W432.01</t>
  </si>
  <si>
    <t>W432.02</t>
  </si>
  <si>
    <t>W432.03</t>
  </si>
  <si>
    <t>W432.04</t>
  </si>
  <si>
    <t>W432.05</t>
  </si>
  <si>
    <t>W432.06</t>
  </si>
  <si>
    <t>W432.07</t>
  </si>
  <si>
    <t>W432.08</t>
  </si>
  <si>
    <t>W432.09</t>
  </si>
  <si>
    <t>W432.10</t>
  </si>
  <si>
    <t>W432.11</t>
  </si>
  <si>
    <t>W432.12</t>
  </si>
  <si>
    <t>W432.13</t>
  </si>
  <si>
    <t>W432.14</t>
  </si>
  <si>
    <t>W432.15</t>
  </si>
  <si>
    <t>W433.00</t>
    <phoneticPr fontId="6" type="noConversion"/>
  </si>
  <si>
    <t>W433.01</t>
  </si>
  <si>
    <t>W433.02</t>
  </si>
  <si>
    <t>W433.03</t>
  </si>
  <si>
    <t>W433.04</t>
  </si>
  <si>
    <t>W433.05</t>
  </si>
  <si>
    <t>W433.06</t>
  </si>
  <si>
    <t>W433.07</t>
  </si>
  <si>
    <t>W433.08</t>
  </si>
  <si>
    <t>W433.09</t>
  </si>
  <si>
    <t>W433.10</t>
  </si>
  <si>
    <t>W433.11</t>
  </si>
  <si>
    <t>W433.12</t>
  </si>
  <si>
    <t>W433.13</t>
  </si>
  <si>
    <t>W433.14</t>
  </si>
  <si>
    <t>W433.15</t>
  </si>
  <si>
    <t>W434.00</t>
    <phoneticPr fontId="6" type="noConversion"/>
  </si>
  <si>
    <t>W434.01</t>
  </si>
  <si>
    <t>W434.02</t>
  </si>
  <si>
    <t>W434.03</t>
  </si>
  <si>
    <t>W434.04</t>
  </si>
  <si>
    <t>W434.05</t>
  </si>
  <si>
    <t>W434.06</t>
  </si>
  <si>
    <t>W434.07</t>
  </si>
  <si>
    <t>W434.08</t>
  </si>
  <si>
    <t>W434.09</t>
  </si>
  <si>
    <t>W434.10</t>
  </si>
  <si>
    <t>W434.11</t>
  </si>
  <si>
    <t>W434.12</t>
  </si>
  <si>
    <t>W434.13</t>
  </si>
  <si>
    <t>W434.14</t>
  </si>
  <si>
    <t>W434.15</t>
  </si>
  <si>
    <t>W435.00</t>
    <phoneticPr fontId="6" type="noConversion"/>
  </si>
  <si>
    <t>W435.01</t>
  </si>
  <si>
    <t>W435.02</t>
  </si>
  <si>
    <t>W435.03</t>
  </si>
  <si>
    <t>W435.04</t>
  </si>
  <si>
    <t>W435.05</t>
  </si>
  <si>
    <t>W435.06</t>
  </si>
  <si>
    <t>W435.07</t>
  </si>
  <si>
    <t>W435.08</t>
  </si>
  <si>
    <t>W435.09</t>
  </si>
  <si>
    <t>W435.10</t>
  </si>
  <si>
    <t>W435.11</t>
  </si>
  <si>
    <t>W435.12</t>
  </si>
  <si>
    <t>W435.13</t>
  </si>
  <si>
    <t>W435.14</t>
  </si>
  <si>
    <t>W435.15</t>
  </si>
  <si>
    <t>W436.00</t>
    <phoneticPr fontId="6" type="noConversion"/>
  </si>
  <si>
    <t>W436.01</t>
  </si>
  <si>
    <t>W436.02</t>
  </si>
  <si>
    <t>W436.03</t>
  </si>
  <si>
    <t>W436.04</t>
  </si>
  <si>
    <t>W436.05</t>
  </si>
  <si>
    <t>W436.06</t>
  </si>
  <si>
    <t>W436.07</t>
  </si>
  <si>
    <t>W436.08</t>
  </si>
  <si>
    <t>W436.09</t>
  </si>
  <si>
    <t>W436.10</t>
  </si>
  <si>
    <t>W436.11</t>
  </si>
  <si>
    <t>W436.12</t>
  </si>
  <si>
    <t>W436.13</t>
  </si>
  <si>
    <t>W436.14</t>
  </si>
  <si>
    <t>W436.15</t>
  </si>
  <si>
    <t>W437.00</t>
    <phoneticPr fontId="6" type="noConversion"/>
  </si>
  <si>
    <t>W437.01</t>
  </si>
  <si>
    <t>W437.02</t>
  </si>
  <si>
    <t>W437.03</t>
  </si>
  <si>
    <t>W437.04</t>
  </si>
  <si>
    <t>W437.05</t>
  </si>
  <si>
    <t>W437.06</t>
  </si>
  <si>
    <t>W437.07</t>
  </si>
  <si>
    <t>W437.08</t>
  </si>
  <si>
    <t>W437.09</t>
  </si>
  <si>
    <t>W437.10</t>
  </si>
  <si>
    <t>W437.11</t>
  </si>
  <si>
    <t>W437.12</t>
  </si>
  <si>
    <t>W437.13</t>
  </si>
  <si>
    <t>W437.14</t>
  </si>
  <si>
    <t>W437.15</t>
  </si>
  <si>
    <t>W438.00</t>
    <phoneticPr fontId="6" type="noConversion"/>
  </si>
  <si>
    <t>W438.01</t>
  </si>
  <si>
    <t>W438.02</t>
  </si>
  <si>
    <t>W438.03</t>
  </si>
  <si>
    <t>W438.04</t>
  </si>
  <si>
    <t>W438.05</t>
  </si>
  <si>
    <t>W438.06</t>
  </si>
  <si>
    <t>W438.07</t>
  </si>
  <si>
    <t>W438.08</t>
  </si>
  <si>
    <t>W438.09</t>
  </si>
  <si>
    <t>W438.10</t>
  </si>
  <si>
    <t>W438.11</t>
  </si>
  <si>
    <t>W438.12</t>
  </si>
  <si>
    <t>W438.13</t>
  </si>
  <si>
    <t>W438.14</t>
  </si>
  <si>
    <t>W438.15</t>
  </si>
  <si>
    <t>W439.00</t>
    <phoneticPr fontId="6" type="noConversion"/>
  </si>
  <si>
    <t>W440.00</t>
    <phoneticPr fontId="6" type="noConversion"/>
  </si>
  <si>
    <t>W440.01</t>
  </si>
  <si>
    <t>W440.02</t>
  </si>
  <si>
    <t>W439.01</t>
  </si>
  <si>
    <t>W439.02</t>
  </si>
  <si>
    <t>W439.03</t>
  </si>
  <si>
    <t>W439.04</t>
  </si>
  <si>
    <t>W439.05</t>
  </si>
  <si>
    <t>W439.06</t>
  </si>
  <si>
    <t>W439.07</t>
  </si>
  <si>
    <t>W439.08</t>
  </si>
  <si>
    <t>W439.09</t>
  </si>
  <si>
    <t>W439.10</t>
  </si>
  <si>
    <t>W439.11</t>
  </si>
  <si>
    <t>W439.12</t>
  </si>
  <si>
    <t>W439.13</t>
  </si>
  <si>
    <t>W439.14</t>
  </si>
  <si>
    <t>W439.15</t>
  </si>
  <si>
    <t>W440.03</t>
  </si>
  <si>
    <t>W440.04</t>
  </si>
  <si>
    <t>W440.05</t>
  </si>
  <si>
    <t>W440.06</t>
  </si>
  <si>
    <t>W440.07</t>
  </si>
  <si>
    <t>W440.08</t>
  </si>
  <si>
    <t>W440.09</t>
  </si>
  <si>
    <t>W440.10</t>
  </si>
  <si>
    <t>W440.11</t>
  </si>
  <si>
    <t>W440.12</t>
  </si>
  <si>
    <t>W440.13</t>
  </si>
  <si>
    <t>W440.14</t>
  </si>
  <si>
    <t>W440.15</t>
  </si>
  <si>
    <t>W441.00</t>
    <phoneticPr fontId="6" type="noConversion"/>
  </si>
  <si>
    <t>W441.01</t>
  </si>
  <si>
    <t>W441.02</t>
  </si>
  <si>
    <t>W441.03</t>
  </si>
  <si>
    <t>W441.04</t>
  </si>
  <si>
    <t>W441.05</t>
  </si>
  <si>
    <t>W441.06</t>
  </si>
  <si>
    <t>W441.07</t>
  </si>
  <si>
    <t>W441.08</t>
  </si>
  <si>
    <t>W441.09</t>
  </si>
  <si>
    <t>W441.10</t>
  </si>
  <si>
    <t>W441.11</t>
  </si>
  <si>
    <t>W441.12</t>
  </si>
  <si>
    <t>W441.13</t>
  </si>
  <si>
    <t>W441.14</t>
  </si>
  <si>
    <t>W441.15</t>
  </si>
  <si>
    <t>W442.00</t>
    <phoneticPr fontId="6" type="noConversion"/>
  </si>
  <si>
    <t>W442.01</t>
  </si>
  <si>
    <t>W442.02</t>
  </si>
  <si>
    <t>W442.03</t>
  </si>
  <si>
    <t>W442.04</t>
  </si>
  <si>
    <t>W442.05</t>
  </si>
  <si>
    <t>W442.06</t>
  </si>
  <si>
    <t>W442.07</t>
  </si>
  <si>
    <t>W442.08</t>
  </si>
  <si>
    <t>W442.09</t>
  </si>
  <si>
    <t>W442.10</t>
  </si>
  <si>
    <t>W442.11</t>
  </si>
  <si>
    <t>W442.12</t>
  </si>
  <si>
    <t>W442.13</t>
  </si>
  <si>
    <t>W442.14</t>
  </si>
  <si>
    <t>W442.15</t>
  </si>
  <si>
    <t>W443.00</t>
    <phoneticPr fontId="6" type="noConversion"/>
  </si>
  <si>
    <t>W443.01</t>
  </si>
  <si>
    <t>W443.02</t>
  </si>
  <si>
    <t>W443.03</t>
  </si>
  <si>
    <t>W443.04</t>
  </si>
  <si>
    <t>W443.05</t>
  </si>
  <si>
    <t>W443.06</t>
  </si>
  <si>
    <t>W443.07</t>
  </si>
  <si>
    <t>W443.08</t>
  </si>
  <si>
    <t>W443.09</t>
  </si>
  <si>
    <t>W443.10</t>
  </si>
  <si>
    <t>W443.11</t>
  </si>
  <si>
    <t>W443.12</t>
  </si>
  <si>
    <t>W443.13</t>
  </si>
  <si>
    <t>W443.14</t>
  </si>
  <si>
    <t>W443.15</t>
  </si>
  <si>
    <t xml:space="preserve">  </t>
  </si>
  <si>
    <t>Main</t>
  </si>
  <si>
    <t>6St-2</t>
  </si>
  <si>
    <t>6St-3</t>
  </si>
  <si>
    <t>6St-4</t>
  </si>
  <si>
    <t>7St-A</t>
  </si>
  <si>
    <t>7St-B</t>
  </si>
  <si>
    <t>8St-A</t>
  </si>
  <si>
    <t>8St-B</t>
  </si>
  <si>
    <t>9St-</t>
  </si>
  <si>
    <t>D</t>
  </si>
  <si>
    <t>工站错误</t>
  </si>
  <si>
    <t>D1000.0</t>
  </si>
  <si>
    <t>自动模式</t>
  </si>
  <si>
    <t>D1010.0</t>
  </si>
  <si>
    <t>D1020.0</t>
  </si>
  <si>
    <t>D1030.0</t>
  </si>
  <si>
    <t>D1040.0</t>
  </si>
  <si>
    <t>D1050.0</t>
  </si>
  <si>
    <t>D1060.0</t>
  </si>
  <si>
    <t>D1070.0</t>
  </si>
  <si>
    <t>D1080.0</t>
  </si>
  <si>
    <t>D1090.0</t>
  </si>
  <si>
    <t>D1100.0</t>
  </si>
  <si>
    <t>D1110.0</t>
  </si>
  <si>
    <t>D1120.0</t>
  </si>
  <si>
    <t>D1130.0</t>
  </si>
  <si>
    <t>D1140.0</t>
  </si>
  <si>
    <t>D1150.0</t>
  </si>
  <si>
    <t>D1160.0</t>
  </si>
  <si>
    <t>D1170.0</t>
  </si>
  <si>
    <t>D1180.0</t>
  </si>
  <si>
    <t>D1190.0</t>
  </si>
  <si>
    <t>工站警告</t>
  </si>
  <si>
    <t>D1000.1</t>
  </si>
  <si>
    <t>手动模式</t>
  </si>
  <si>
    <t>D1010.1</t>
  </si>
  <si>
    <t>D1020.1</t>
  </si>
  <si>
    <t>D1030.1</t>
  </si>
  <si>
    <t>D1040.1</t>
  </si>
  <si>
    <t>D1050.1</t>
  </si>
  <si>
    <t>D1060.1</t>
  </si>
  <si>
    <t>D1070.1</t>
  </si>
  <si>
    <t>D1080.1</t>
  </si>
  <si>
    <t>D1090.1</t>
  </si>
  <si>
    <t>D1100.1</t>
  </si>
  <si>
    <t>D1110.1</t>
  </si>
  <si>
    <t>D1120.1</t>
  </si>
  <si>
    <t>D1130.1</t>
  </si>
  <si>
    <t>D1140.1</t>
  </si>
  <si>
    <t>D1150.1</t>
  </si>
  <si>
    <t>D1160.1</t>
  </si>
  <si>
    <t>D1170.1</t>
  </si>
  <si>
    <t>D1180.1</t>
  </si>
  <si>
    <t>D1190.1</t>
  </si>
  <si>
    <t>工站运行</t>
  </si>
  <si>
    <t>D1000.2</t>
  </si>
  <si>
    <t>自动运行中</t>
  </si>
  <si>
    <t>D1010.2</t>
  </si>
  <si>
    <t>D1020.2</t>
  </si>
  <si>
    <t>D1030.2</t>
  </si>
  <si>
    <t>D1040.2</t>
  </si>
  <si>
    <t>D1050.2</t>
  </si>
  <si>
    <t>D1060.2</t>
  </si>
  <si>
    <t>D1070.2</t>
  </si>
  <si>
    <t>D1080.2</t>
  </si>
  <si>
    <t>D1090.2</t>
  </si>
  <si>
    <t>D1100.2</t>
  </si>
  <si>
    <t>D1110.2</t>
  </si>
  <si>
    <t>D1120.2</t>
  </si>
  <si>
    <t>D1130.2</t>
  </si>
  <si>
    <t>D1140.2</t>
  </si>
  <si>
    <t>D1150.2</t>
  </si>
  <si>
    <t>D1160.2</t>
  </si>
  <si>
    <t>D1170.2</t>
  </si>
  <si>
    <t>D1180.2</t>
  </si>
  <si>
    <t>D1190.2</t>
  </si>
  <si>
    <t>"</t>
  </si>
  <si>
    <t>D1000.3</t>
  </si>
  <si>
    <t>D1010.3</t>
  </si>
  <si>
    <t>D1020.3</t>
  </si>
  <si>
    <t>D1030.3</t>
  </si>
  <si>
    <t>D1040.3</t>
  </si>
  <si>
    <t>D1050.3</t>
  </si>
  <si>
    <t>D1060.3</t>
  </si>
  <si>
    <t>D1070.3</t>
  </si>
  <si>
    <t>D1080.3</t>
  </si>
  <si>
    <t>D1090.3</t>
  </si>
  <si>
    <t>D1100.3</t>
  </si>
  <si>
    <t>D1110.3</t>
  </si>
  <si>
    <t>D1120.3</t>
  </si>
  <si>
    <t>D1130.3</t>
  </si>
  <si>
    <t>D1140.3</t>
  </si>
  <si>
    <t>D1150.3</t>
  </si>
  <si>
    <t>D1160.3</t>
  </si>
  <si>
    <t>D1170.3</t>
  </si>
  <si>
    <t>D1180.3</t>
  </si>
  <si>
    <t>D1190.3</t>
  </si>
  <si>
    <t>D1000.4</t>
  </si>
  <si>
    <t>初始化中</t>
  </si>
  <si>
    <t>D1010.4</t>
  </si>
  <si>
    <t>D1020.4</t>
  </si>
  <si>
    <t>D1030.4</t>
  </si>
  <si>
    <t>D1040.4</t>
  </si>
  <si>
    <t>D1050.4</t>
  </si>
  <si>
    <t>D1060.4</t>
  </si>
  <si>
    <t>D1070.4</t>
  </si>
  <si>
    <t>D1080.4</t>
  </si>
  <si>
    <t>D1090.4</t>
  </si>
  <si>
    <t>D1100.4</t>
  </si>
  <si>
    <t>D1110.4</t>
  </si>
  <si>
    <t>D1120.4</t>
  </si>
  <si>
    <t>D1130.4</t>
  </si>
  <si>
    <t>D1140.4</t>
  </si>
  <si>
    <t>D1150.4</t>
  </si>
  <si>
    <t>D1160.4</t>
  </si>
  <si>
    <t>D1170.4</t>
  </si>
  <si>
    <t>D1180.4</t>
  </si>
  <si>
    <t>D1190.4</t>
  </si>
  <si>
    <t>D1000.5</t>
  </si>
  <si>
    <t>清料停止中</t>
  </si>
  <si>
    <t>D1010.5</t>
  </si>
  <si>
    <t>D1020.5</t>
  </si>
  <si>
    <t>D1030.5</t>
  </si>
  <si>
    <t>D1040.5</t>
  </si>
  <si>
    <t>D1050.5</t>
  </si>
  <si>
    <t>D1060.5</t>
  </si>
  <si>
    <t>D1070.5</t>
  </si>
  <si>
    <t>D1080.5</t>
  </si>
  <si>
    <t>D1090.5</t>
  </si>
  <si>
    <t>D1100.5</t>
  </si>
  <si>
    <t>D1110.5</t>
  </si>
  <si>
    <t>D1120.5</t>
  </si>
  <si>
    <t>D1130.5</t>
  </si>
  <si>
    <t>D1140.5</t>
  </si>
  <si>
    <t>D1150.5</t>
  </si>
  <si>
    <t>D1160.5</t>
  </si>
  <si>
    <t>D1170.5</t>
  </si>
  <si>
    <t>D1180.5</t>
  </si>
  <si>
    <t>D1190.5</t>
  </si>
  <si>
    <t>D1000.6</t>
  </si>
  <si>
    <t>自动停止中</t>
  </si>
  <si>
    <t>D1010.6</t>
  </si>
  <si>
    <t>D1020.6</t>
  </si>
  <si>
    <t>D1030.6</t>
  </si>
  <si>
    <t>D1040.6</t>
  </si>
  <si>
    <t>D1050.6</t>
  </si>
  <si>
    <t>D1060.6</t>
  </si>
  <si>
    <t>D1070.6</t>
  </si>
  <si>
    <t>D1080.6</t>
  </si>
  <si>
    <t>D1090.6</t>
  </si>
  <si>
    <t>D1100.6</t>
  </si>
  <si>
    <t>D1110.6</t>
  </si>
  <si>
    <t>D1120.6</t>
  </si>
  <si>
    <t>D1130.6</t>
  </si>
  <si>
    <t>D1140.6</t>
  </si>
  <si>
    <t>D1150.6</t>
  </si>
  <si>
    <t>D1160.6</t>
  </si>
  <si>
    <t>D1170.6</t>
  </si>
  <si>
    <t>D1180.6</t>
  </si>
  <si>
    <t>D1190.6</t>
  </si>
  <si>
    <t>D1000.7</t>
  </si>
  <si>
    <t>蜂鸣器停止</t>
  </si>
  <si>
    <t>D1010.7</t>
  </si>
  <si>
    <t>D1020.7</t>
  </si>
  <si>
    <t>D1030.7</t>
  </si>
  <si>
    <t>D1040.7</t>
  </si>
  <si>
    <t>D1050.7</t>
  </si>
  <si>
    <t>D1060.7</t>
  </si>
  <si>
    <t>D1070.7</t>
  </si>
  <si>
    <t>D1080.7</t>
  </si>
  <si>
    <t>D1090.7</t>
  </si>
  <si>
    <t>D1100.7</t>
  </si>
  <si>
    <t>D1110.7</t>
  </si>
  <si>
    <t>D1120.7</t>
  </si>
  <si>
    <t>D1130.7</t>
  </si>
  <si>
    <t>D1140.7</t>
  </si>
  <si>
    <t>D1150.7</t>
  </si>
  <si>
    <t>D1160.7</t>
  </si>
  <si>
    <t>D1170.7</t>
  </si>
  <si>
    <t>D1180.7</t>
  </si>
  <si>
    <t>D1190.7</t>
  </si>
  <si>
    <t>D1000.8</t>
  </si>
  <si>
    <t>D1010.8</t>
  </si>
  <si>
    <t>D1020.8</t>
  </si>
  <si>
    <t>D1030.8</t>
  </si>
  <si>
    <t>D1040.8</t>
  </si>
  <si>
    <t>D1050.8</t>
  </si>
  <si>
    <t>D1060.8</t>
  </si>
  <si>
    <t>D1070.8</t>
  </si>
  <si>
    <t>D1080.8</t>
  </si>
  <si>
    <t>D1090.8</t>
  </si>
  <si>
    <t>D1100.8</t>
  </si>
  <si>
    <t>D1110.8</t>
  </si>
  <si>
    <t>D1120.8</t>
  </si>
  <si>
    <t>D1130.8</t>
  </si>
  <si>
    <t>D1140.8</t>
  </si>
  <si>
    <t>D1150.8</t>
  </si>
  <si>
    <t>D1160.8</t>
  </si>
  <si>
    <t>D1170.8</t>
  </si>
  <si>
    <t>D1180.8</t>
  </si>
  <si>
    <t>D1190.8</t>
  </si>
  <si>
    <t>D1000.9</t>
  </si>
  <si>
    <t>D1010.9</t>
  </si>
  <si>
    <t>D1020.9</t>
  </si>
  <si>
    <t>D1030.9</t>
  </si>
  <si>
    <t>D1040.9</t>
  </si>
  <si>
    <t>D1050.9</t>
  </si>
  <si>
    <t>D1060.9</t>
  </si>
  <si>
    <t>D1070.9</t>
  </si>
  <si>
    <t>D1080.9</t>
  </si>
  <si>
    <t>D1090.9</t>
  </si>
  <si>
    <t>D1100.9</t>
  </si>
  <si>
    <t>D1110.9</t>
  </si>
  <si>
    <t>D1120.9</t>
  </si>
  <si>
    <t>D1130.9</t>
  </si>
  <si>
    <t>D1140.9</t>
  </si>
  <si>
    <t>D1150.9</t>
  </si>
  <si>
    <t>D1160.9</t>
  </si>
  <si>
    <t>D1170.9</t>
  </si>
  <si>
    <t>D1180.9</t>
  </si>
  <si>
    <t>D1190.9</t>
  </si>
  <si>
    <t>D1000.10</t>
  </si>
  <si>
    <t>D1010.10</t>
  </si>
  <si>
    <t>D1020.10</t>
  </si>
  <si>
    <t>D1030.10</t>
  </si>
  <si>
    <t>D1040.10</t>
  </si>
  <si>
    <t>D1050.10</t>
  </si>
  <si>
    <t>D1060.10</t>
  </si>
  <si>
    <t>D1070.10</t>
  </si>
  <si>
    <t>D1080.10</t>
  </si>
  <si>
    <t>D1090.10</t>
  </si>
  <si>
    <t>D1100.10</t>
  </si>
  <si>
    <t>D1110.10</t>
  </si>
  <si>
    <t>D1120.10</t>
  </si>
  <si>
    <t>D1130.10</t>
  </si>
  <si>
    <t>D1140.10</t>
  </si>
  <si>
    <t>D1150.10</t>
  </si>
  <si>
    <t>D1160.10</t>
  </si>
  <si>
    <t>D1170.10</t>
  </si>
  <si>
    <t>D1180.10</t>
  </si>
  <si>
    <t>D1190.10</t>
  </si>
  <si>
    <t>D1000.11</t>
  </si>
  <si>
    <t>D1010.11</t>
  </si>
  <si>
    <t>D1020.11</t>
  </si>
  <si>
    <t>D1030.11</t>
  </si>
  <si>
    <t>D1040.11</t>
  </si>
  <si>
    <t>D1050.11</t>
  </si>
  <si>
    <t>D1060.11</t>
  </si>
  <si>
    <t>D1070.11</t>
  </si>
  <si>
    <t>D1080.11</t>
  </si>
  <si>
    <t>D1090.11</t>
  </si>
  <si>
    <t>D1100.11</t>
  </si>
  <si>
    <t>D1110.11</t>
  </si>
  <si>
    <t>D1120.11</t>
  </si>
  <si>
    <t>D1130.11</t>
  </si>
  <si>
    <t>D1140.11</t>
  </si>
  <si>
    <t>D1150.11</t>
  </si>
  <si>
    <t>D1160.11</t>
  </si>
  <si>
    <t>D1170.11</t>
  </si>
  <si>
    <t>D1180.11</t>
  </si>
  <si>
    <t>D1190.11</t>
  </si>
  <si>
    <t>D1000.12</t>
  </si>
  <si>
    <t>D1010.12</t>
  </si>
  <si>
    <t>D1020.12</t>
  </si>
  <si>
    <t>D1030.12</t>
  </si>
  <si>
    <t>D1040.12</t>
  </si>
  <si>
    <t>D1050.12</t>
  </si>
  <si>
    <t>D1060.12</t>
  </si>
  <si>
    <t>D1070.12</t>
  </si>
  <si>
    <t>D1080.12</t>
  </si>
  <si>
    <t>D1090.12</t>
  </si>
  <si>
    <t>D1100.12</t>
  </si>
  <si>
    <t>D1110.12</t>
  </si>
  <si>
    <t>D1120.12</t>
  </si>
  <si>
    <t>D1130.12</t>
  </si>
  <si>
    <t>D1140.12</t>
  </si>
  <si>
    <t>D1150.12</t>
  </si>
  <si>
    <t>D1160.12</t>
  </si>
  <si>
    <t>D1170.12</t>
  </si>
  <si>
    <t>D1180.12</t>
  </si>
  <si>
    <t>D1190.12</t>
  </si>
  <si>
    <t>D1000.13</t>
  </si>
  <si>
    <t>D1010.13</t>
  </si>
  <si>
    <t>D1020.13</t>
  </si>
  <si>
    <t>D1030.13</t>
  </si>
  <si>
    <t>D1040.13</t>
  </si>
  <si>
    <t>D1050.13</t>
  </si>
  <si>
    <t>D1060.13</t>
  </si>
  <si>
    <t>D1070.13</t>
  </si>
  <si>
    <t>D1080.13</t>
  </si>
  <si>
    <t>D1090.13</t>
  </si>
  <si>
    <t>D1100.13</t>
  </si>
  <si>
    <t>D1110.13</t>
  </si>
  <si>
    <t>D1120.13</t>
  </si>
  <si>
    <t>D1130.13</t>
  </si>
  <si>
    <t>D1140.13</t>
  </si>
  <si>
    <t>D1150.13</t>
  </si>
  <si>
    <t>D1160.13</t>
  </si>
  <si>
    <t>D1170.13</t>
  </si>
  <si>
    <t>D1180.13</t>
  </si>
  <si>
    <t>D1190.13</t>
  </si>
  <si>
    <t>D1000.14</t>
  </si>
  <si>
    <t>D1010.14</t>
  </si>
  <si>
    <t>D1020.14</t>
  </si>
  <si>
    <t>D1030.14</t>
  </si>
  <si>
    <t>D1040.14</t>
  </si>
  <si>
    <t>D1050.14</t>
  </si>
  <si>
    <t>D1060.14</t>
  </si>
  <si>
    <t>D1070.14</t>
  </si>
  <si>
    <t>D1080.14</t>
  </si>
  <si>
    <t>D1090.14</t>
  </si>
  <si>
    <t>D1100.14</t>
  </si>
  <si>
    <t>D1110.14</t>
  </si>
  <si>
    <t>D1120.14</t>
  </si>
  <si>
    <t>D1130.14</t>
  </si>
  <si>
    <t>D1140.14</t>
  </si>
  <si>
    <t>D1150.14</t>
  </si>
  <si>
    <t>D1160.14</t>
  </si>
  <si>
    <t>D1170.14</t>
  </si>
  <si>
    <t>D1180.14</t>
  </si>
  <si>
    <t>D1190.14</t>
  </si>
  <si>
    <t>D1000.15</t>
  </si>
  <si>
    <t>D1010.15</t>
  </si>
  <si>
    <t>D1020.15</t>
  </si>
  <si>
    <t>D1030.15</t>
  </si>
  <si>
    <t>D1040.15</t>
  </si>
  <si>
    <t>D1050.15</t>
  </si>
  <si>
    <t>D1060.15</t>
  </si>
  <si>
    <t>D1070.15</t>
  </si>
  <si>
    <t>D1080.15</t>
  </si>
  <si>
    <t>D1090.15</t>
  </si>
  <si>
    <t>D1100.15</t>
  </si>
  <si>
    <t>D1110.15</t>
  </si>
  <si>
    <t>D1120.15</t>
  </si>
  <si>
    <t>D1130.15</t>
  </si>
  <si>
    <t>D1140.15</t>
  </si>
  <si>
    <t>D1150.15</t>
  </si>
  <si>
    <t>D1160.15</t>
  </si>
  <si>
    <t>D1170.15</t>
  </si>
  <si>
    <t>D1180.15</t>
  </si>
  <si>
    <t>D1190.15</t>
  </si>
  <si>
    <t>原位</t>
  </si>
  <si>
    <t>D1001.0</t>
  </si>
  <si>
    <t>自动停止完成</t>
  </si>
  <si>
    <t>D1011.0</t>
  </si>
  <si>
    <t>D1021.0</t>
  </si>
  <si>
    <t>D1031.0</t>
  </si>
  <si>
    <t>D1041.0</t>
  </si>
  <si>
    <t>D1051.0</t>
  </si>
  <si>
    <t>D1061.0</t>
  </si>
  <si>
    <t>D1071.0</t>
  </si>
  <si>
    <t>D1081.0</t>
  </si>
  <si>
    <t>D1091.0</t>
  </si>
  <si>
    <t>D1101.0</t>
  </si>
  <si>
    <t>D1111.0</t>
  </si>
  <si>
    <t>D1121.0</t>
  </si>
  <si>
    <t>D1131.0</t>
  </si>
  <si>
    <t>D1141.0</t>
  </si>
  <si>
    <t>D1151.0</t>
  </si>
  <si>
    <t>D1161.0</t>
  </si>
  <si>
    <t>D1171.0</t>
  </si>
  <si>
    <t>D1181.0</t>
  </si>
  <si>
    <t>D1191.0</t>
  </si>
  <si>
    <t>辅助原位</t>
  </si>
  <si>
    <t>D1001.1</t>
  </si>
  <si>
    <t>D1011.1</t>
  </si>
  <si>
    <t>D1021.1</t>
  </si>
  <si>
    <t>D1031.1</t>
  </si>
  <si>
    <t>D1041.1</t>
  </si>
  <si>
    <t>D1051.1</t>
  </si>
  <si>
    <t>D1061.1</t>
  </si>
  <si>
    <t>D1071.1</t>
  </si>
  <si>
    <t>D1081.1</t>
  </si>
  <si>
    <t>D1091.1</t>
  </si>
  <si>
    <t>D1101.1</t>
  </si>
  <si>
    <t>D1111.1</t>
  </si>
  <si>
    <t>D1121.1</t>
  </si>
  <si>
    <t>D1131.1</t>
  </si>
  <si>
    <t>D1141.1</t>
  </si>
  <si>
    <t>D1151.1</t>
  </si>
  <si>
    <t>D1161.1</t>
  </si>
  <si>
    <t>D1171.1</t>
  </si>
  <si>
    <t>D1181.1</t>
  </si>
  <si>
    <t>D1191.1</t>
  </si>
  <si>
    <t>任务开始条件</t>
  </si>
  <si>
    <t>D1001.2</t>
  </si>
  <si>
    <t>整机初始化完成</t>
  </si>
  <si>
    <t>D1011.2</t>
  </si>
  <si>
    <t>D1021.2</t>
  </si>
  <si>
    <t>D1031.2</t>
  </si>
  <si>
    <t>D1041.2</t>
  </si>
  <si>
    <t>D1051.2</t>
  </si>
  <si>
    <t>D1061.2</t>
  </si>
  <si>
    <t>D1071.2</t>
  </si>
  <si>
    <t>D1081.2</t>
  </si>
  <si>
    <t>D1091.2</t>
  </si>
  <si>
    <t>D1101.2</t>
  </si>
  <si>
    <t>D1111.2</t>
  </si>
  <si>
    <t>D1121.2</t>
  </si>
  <si>
    <t>D1131.2</t>
  </si>
  <si>
    <t>D1141.2</t>
  </si>
  <si>
    <t>D1151.2</t>
  </si>
  <si>
    <t>D1161.2</t>
  </si>
  <si>
    <t>D1171.2</t>
  </si>
  <si>
    <t>D1181.2</t>
  </si>
  <si>
    <t>D1191.2</t>
  </si>
  <si>
    <t>D1001.3</t>
  </si>
  <si>
    <t>整机清料完成</t>
  </si>
  <si>
    <t>D1011.3</t>
  </si>
  <si>
    <t>D1021.3</t>
  </si>
  <si>
    <t>D1031.3</t>
  </si>
  <si>
    <t>D1041.3</t>
  </si>
  <si>
    <t>D1051.3</t>
  </si>
  <si>
    <t>D1061.3</t>
  </si>
  <si>
    <t>D1071.3</t>
  </si>
  <si>
    <t>D1081.3</t>
  </si>
  <si>
    <t>D1091.3</t>
  </si>
  <si>
    <t>D1101.3</t>
  </si>
  <si>
    <t>D1111.3</t>
  </si>
  <si>
    <t>D1121.3</t>
  </si>
  <si>
    <t>D1131.3</t>
  </si>
  <si>
    <t>D1141.3</t>
  </si>
  <si>
    <t>D1151.3</t>
  </si>
  <si>
    <t>D1161.3</t>
  </si>
  <si>
    <t>D1171.3</t>
  </si>
  <si>
    <t>D1181.3</t>
  </si>
  <si>
    <t>D1191.3</t>
  </si>
  <si>
    <t>D1001.4</t>
  </si>
  <si>
    <t>整机物料感应为空</t>
  </si>
  <si>
    <t>D1011.4</t>
  </si>
  <si>
    <t>D1021.4</t>
  </si>
  <si>
    <t>D1031.4</t>
  </si>
  <si>
    <t>D1041.4</t>
  </si>
  <si>
    <t>D1051.4</t>
  </si>
  <si>
    <t>D1061.4</t>
  </si>
  <si>
    <t>D1071.4</t>
  </si>
  <si>
    <t>D1081.4</t>
  </si>
  <si>
    <t>D1091.4</t>
  </si>
  <si>
    <t>D1101.4</t>
  </si>
  <si>
    <t>D1111.4</t>
  </si>
  <si>
    <t>D1121.4</t>
  </si>
  <si>
    <t>D1131.4</t>
  </si>
  <si>
    <t>D1141.4</t>
  </si>
  <si>
    <t>D1151.4</t>
  </si>
  <si>
    <t>D1161.4</t>
  </si>
  <si>
    <t>D1171.4</t>
  </si>
  <si>
    <t>D1181.4</t>
  </si>
  <si>
    <t>D1191.4</t>
  </si>
  <si>
    <t>D1001.5</t>
  </si>
  <si>
    <t>外部（工厂报警系统）→允许运行</t>
  </si>
  <si>
    <t>D1011.5</t>
  </si>
  <si>
    <t>D1021.5</t>
  </si>
  <si>
    <t>D1031.5</t>
  </si>
  <si>
    <t>D1041.5</t>
  </si>
  <si>
    <t>D1051.5</t>
  </si>
  <si>
    <t>D1061.5</t>
  </si>
  <si>
    <t>D1071.5</t>
  </si>
  <si>
    <t>D1081.5</t>
  </si>
  <si>
    <t>D1091.5</t>
  </si>
  <si>
    <t>D1101.5</t>
  </si>
  <si>
    <t>D1111.5</t>
  </si>
  <si>
    <t>D1121.5</t>
  </si>
  <si>
    <t>D1131.5</t>
  </si>
  <si>
    <t>D1141.5</t>
  </si>
  <si>
    <t>D1151.5</t>
  </si>
  <si>
    <t>D1161.5</t>
  </si>
  <si>
    <t>D1171.5</t>
  </si>
  <si>
    <t>D1181.5</t>
  </si>
  <si>
    <t>D1191.5</t>
  </si>
  <si>
    <t>D1001.6</t>
  </si>
  <si>
    <t>D1011.6</t>
  </si>
  <si>
    <t>D1021.6</t>
  </si>
  <si>
    <t>D1031.6</t>
  </si>
  <si>
    <t>D1041.6</t>
  </si>
  <si>
    <t>D1051.6</t>
  </si>
  <si>
    <t>D1061.6</t>
  </si>
  <si>
    <t>D1071.6</t>
  </si>
  <si>
    <t>D1081.6</t>
  </si>
  <si>
    <t>D1091.6</t>
  </si>
  <si>
    <t>D1101.6</t>
  </si>
  <si>
    <t>D1111.6</t>
  </si>
  <si>
    <t>D1121.6</t>
  </si>
  <si>
    <t>D1131.6</t>
  </si>
  <si>
    <t>D1141.6</t>
  </si>
  <si>
    <t>D1151.6</t>
  </si>
  <si>
    <t>D1161.6</t>
  </si>
  <si>
    <t>D1171.6</t>
  </si>
  <si>
    <t>D1181.6</t>
  </si>
  <si>
    <t>D1191.6</t>
  </si>
  <si>
    <t>D1001.7</t>
  </si>
  <si>
    <t>D1011.7</t>
  </si>
  <si>
    <t>D1021.7</t>
  </si>
  <si>
    <t>D1031.7</t>
  </si>
  <si>
    <t>D1041.7</t>
  </si>
  <si>
    <t>D1051.7</t>
  </si>
  <si>
    <t>D1061.7</t>
  </si>
  <si>
    <t>D1071.7</t>
  </si>
  <si>
    <t>D1081.7</t>
  </si>
  <si>
    <t>D1091.7</t>
  </si>
  <si>
    <t>D1101.7</t>
  </si>
  <si>
    <t>D1111.7</t>
  </si>
  <si>
    <t>D1121.7</t>
  </si>
  <si>
    <t>D1131.7</t>
  </si>
  <si>
    <t>D1141.7</t>
  </si>
  <si>
    <t>D1151.7</t>
  </si>
  <si>
    <t>D1161.7</t>
  </si>
  <si>
    <t>D1171.7</t>
  </si>
  <si>
    <t>D1181.7</t>
  </si>
  <si>
    <t>D1191.7</t>
  </si>
  <si>
    <t>D1001.8</t>
  </si>
  <si>
    <t>D1011.8</t>
  </si>
  <si>
    <t>D1021.8</t>
  </si>
  <si>
    <t>D1031.8</t>
  </si>
  <si>
    <t>D1041.8</t>
  </si>
  <si>
    <t>D1051.8</t>
  </si>
  <si>
    <t>D1061.8</t>
  </si>
  <si>
    <t>D1071.8</t>
  </si>
  <si>
    <t>D1081.8</t>
  </si>
  <si>
    <t>D1091.8</t>
  </si>
  <si>
    <t>D1101.8</t>
  </si>
  <si>
    <t>D1111.8</t>
  </si>
  <si>
    <t>D1121.8</t>
  </si>
  <si>
    <t>D1131.8</t>
  </si>
  <si>
    <t>D1141.8</t>
  </si>
  <si>
    <t>D1151.8</t>
  </si>
  <si>
    <t>D1161.8</t>
  </si>
  <si>
    <t>D1171.8</t>
  </si>
  <si>
    <t>D1181.8</t>
  </si>
  <si>
    <t>D1191.8</t>
  </si>
  <si>
    <t>D1001.9</t>
  </si>
  <si>
    <t>气压异常（正常=1）</t>
  </si>
  <si>
    <t>D1011.9</t>
  </si>
  <si>
    <t>D1021.9</t>
  </si>
  <si>
    <t>D1031.9</t>
  </si>
  <si>
    <t>D1041.9</t>
  </si>
  <si>
    <t>D1051.9</t>
  </si>
  <si>
    <t>D1061.9</t>
  </si>
  <si>
    <t>D1071.9</t>
  </si>
  <si>
    <t>D1081.9</t>
  </si>
  <si>
    <t>D1091.9</t>
  </si>
  <si>
    <t>D1101.9</t>
  </si>
  <si>
    <t>D1111.9</t>
  </si>
  <si>
    <t>D1121.9</t>
  </si>
  <si>
    <t>D1131.9</t>
  </si>
  <si>
    <t>D1141.9</t>
  </si>
  <si>
    <t>D1151.9</t>
  </si>
  <si>
    <t>D1161.9</t>
  </si>
  <si>
    <t>D1171.9</t>
  </si>
  <si>
    <t>D1181.9</t>
  </si>
  <si>
    <t>D1191.9</t>
  </si>
  <si>
    <t>D1001.10</t>
  </si>
  <si>
    <t>急停（正常=1）</t>
  </si>
  <si>
    <t>D1011.10</t>
  </si>
  <si>
    <t>D1021.10</t>
  </si>
  <si>
    <t>D1031.10</t>
  </si>
  <si>
    <t>D1041.10</t>
  </si>
  <si>
    <t>D1051.10</t>
  </si>
  <si>
    <t>D1061.10</t>
  </si>
  <si>
    <t>D1071.10</t>
  </si>
  <si>
    <t>D1081.10</t>
  </si>
  <si>
    <t>D1091.10</t>
  </si>
  <si>
    <t>D1101.10</t>
  </si>
  <si>
    <t>D1111.10</t>
  </si>
  <si>
    <t>D1121.10</t>
  </si>
  <si>
    <t>D1131.10</t>
  </si>
  <si>
    <t>D1141.10</t>
  </si>
  <si>
    <t>D1151.10</t>
  </si>
  <si>
    <t>D1161.10</t>
  </si>
  <si>
    <t>D1171.10</t>
  </si>
  <si>
    <t>D1181.10</t>
  </si>
  <si>
    <t>D1191.10</t>
  </si>
  <si>
    <t>D1001.11</t>
  </si>
  <si>
    <t>安全装置（正常=1）</t>
  </si>
  <si>
    <t>D1011.11</t>
  </si>
  <si>
    <t>D1021.11</t>
  </si>
  <si>
    <t>D1031.11</t>
  </si>
  <si>
    <t>D1041.11</t>
  </si>
  <si>
    <t>D1051.11</t>
  </si>
  <si>
    <t>D1061.11</t>
  </si>
  <si>
    <t>D1071.11</t>
  </si>
  <si>
    <t>D1081.11</t>
  </si>
  <si>
    <t>D1091.11</t>
  </si>
  <si>
    <t>D1101.11</t>
  </si>
  <si>
    <t>D1111.11</t>
  </si>
  <si>
    <t>D1121.11</t>
  </si>
  <si>
    <t>D1131.11</t>
  </si>
  <si>
    <t>D1141.11</t>
  </si>
  <si>
    <t>D1151.11</t>
  </si>
  <si>
    <t>D1161.11</t>
  </si>
  <si>
    <t>D1171.11</t>
  </si>
  <si>
    <t>D1181.11</t>
  </si>
  <si>
    <t>D1191.11</t>
  </si>
  <si>
    <t>D1001.12</t>
  </si>
  <si>
    <t>跳闸（正常=1）</t>
  </si>
  <si>
    <t>D1011.12</t>
  </si>
  <si>
    <t>D1021.12</t>
  </si>
  <si>
    <t>D1031.12</t>
  </si>
  <si>
    <t>D1041.12</t>
  </si>
  <si>
    <t>D1051.12</t>
  </si>
  <si>
    <t>D1061.12</t>
  </si>
  <si>
    <t>D1071.12</t>
  </si>
  <si>
    <t>D1081.12</t>
  </si>
  <si>
    <t>D1091.12</t>
  </si>
  <si>
    <t>D1101.12</t>
  </si>
  <si>
    <t>D1111.12</t>
  </si>
  <si>
    <t>D1121.12</t>
  </si>
  <si>
    <t>D1131.12</t>
  </si>
  <si>
    <t>D1141.12</t>
  </si>
  <si>
    <t>D1151.12</t>
  </si>
  <si>
    <t>D1161.12</t>
  </si>
  <si>
    <t>D1171.12</t>
  </si>
  <si>
    <t>D1181.12</t>
  </si>
  <si>
    <t>D1191.12</t>
  </si>
  <si>
    <t>D1001.13</t>
  </si>
  <si>
    <t>整机错误（气压+急停+门+跳闸）</t>
  </si>
  <si>
    <t>D1011.13</t>
  </si>
  <si>
    <t>D1021.13</t>
  </si>
  <si>
    <t>D1031.13</t>
  </si>
  <si>
    <t>D1041.13</t>
  </si>
  <si>
    <t>D1051.13</t>
  </si>
  <si>
    <t>D1061.13</t>
  </si>
  <si>
    <t>D1071.13</t>
  </si>
  <si>
    <t>D1081.13</t>
  </si>
  <si>
    <t>D1091.13</t>
  </si>
  <si>
    <t>D1101.13</t>
  </si>
  <si>
    <t>D1111.13</t>
  </si>
  <si>
    <t>D1121.13</t>
  </si>
  <si>
    <t>D1131.13</t>
  </si>
  <si>
    <t>D1141.13</t>
  </si>
  <si>
    <t>D1151.13</t>
  </si>
  <si>
    <t>D1161.13</t>
  </si>
  <si>
    <t>D1171.13</t>
  </si>
  <si>
    <t>D1181.13</t>
  </si>
  <si>
    <t>D1191.13</t>
  </si>
  <si>
    <t>D1001.14</t>
  </si>
  <si>
    <t>整机警报</t>
  </si>
  <si>
    <t>D1011.14</t>
  </si>
  <si>
    <t>D1021.14</t>
  </si>
  <si>
    <t>D1031.14</t>
  </si>
  <si>
    <t>D1041.14</t>
  </si>
  <si>
    <t>D1051.14</t>
  </si>
  <si>
    <t>D1061.14</t>
  </si>
  <si>
    <t>D1071.14</t>
  </si>
  <si>
    <t>D1081.14</t>
  </si>
  <si>
    <t>D1091.14</t>
  </si>
  <si>
    <t>D1101.14</t>
  </si>
  <si>
    <t>D1111.14</t>
  </si>
  <si>
    <t>D1121.14</t>
  </si>
  <si>
    <t>D1131.14</t>
  </si>
  <si>
    <t>D1141.14</t>
  </si>
  <si>
    <t>D1151.14</t>
  </si>
  <si>
    <t>D1161.14</t>
  </si>
  <si>
    <t>D1171.14</t>
  </si>
  <si>
    <t>D1181.14</t>
  </si>
  <si>
    <t>D1191.14</t>
  </si>
  <si>
    <t>D1001.15</t>
  </si>
  <si>
    <t>整机+工站错误</t>
  </si>
  <si>
    <t>D1011.15</t>
  </si>
  <si>
    <t>D1021.15</t>
  </si>
  <si>
    <t>D1031.15</t>
  </si>
  <si>
    <t>D1041.15</t>
  </si>
  <si>
    <t>D1051.15</t>
  </si>
  <si>
    <t>D1061.15</t>
  </si>
  <si>
    <t>D1071.15</t>
  </si>
  <si>
    <t>D1081.15</t>
  </si>
  <si>
    <t>D1091.15</t>
  </si>
  <si>
    <t>D1101.15</t>
  </si>
  <si>
    <t>D1111.15</t>
  </si>
  <si>
    <t>D1121.15</t>
  </si>
  <si>
    <t>D1131.15</t>
  </si>
  <si>
    <t>D1141.15</t>
  </si>
  <si>
    <t>D1151.15</t>
  </si>
  <si>
    <t>D1161.15</t>
  </si>
  <si>
    <t>D1171.15</t>
  </si>
  <si>
    <t>D1181.15</t>
  </si>
  <si>
    <t>D1191.15</t>
  </si>
  <si>
    <t>工站就绪</t>
  </si>
  <si>
    <t>D1002.0</t>
  </si>
  <si>
    <t>清料停止[T]</t>
  </si>
  <si>
    <t>D1012.0</t>
  </si>
  <si>
    <t>D1022.0</t>
  </si>
  <si>
    <t>D1032.0</t>
  </si>
  <si>
    <t>D1042.0</t>
  </si>
  <si>
    <t>D1052.0</t>
  </si>
  <si>
    <t>D1062.0</t>
  </si>
  <si>
    <t>D1072.0</t>
  </si>
  <si>
    <t>D1082.0</t>
  </si>
  <si>
    <t>D1092.0</t>
  </si>
  <si>
    <t>D1102.0</t>
  </si>
  <si>
    <t>D1112.0</t>
  </si>
  <si>
    <t>D1122.0</t>
  </si>
  <si>
    <t>D1132.0</t>
  </si>
  <si>
    <t>D1142.0</t>
  </si>
  <si>
    <t>D1152.0</t>
  </si>
  <si>
    <t>D1162.0</t>
  </si>
  <si>
    <t>D1172.0</t>
  </si>
  <si>
    <t>D1182.0</t>
  </si>
  <si>
    <t>D1192.0</t>
  </si>
  <si>
    <t xml:space="preserve"> 初始化中</t>
  </si>
  <si>
    <t>D1002.1</t>
  </si>
  <si>
    <t>D1012.1</t>
  </si>
  <si>
    <t>D1022.1</t>
  </si>
  <si>
    <t>D1032.1</t>
  </si>
  <si>
    <t>D1042.1</t>
  </si>
  <si>
    <t>D1052.1</t>
  </si>
  <si>
    <t>D1062.1</t>
  </si>
  <si>
    <t>D1072.1</t>
  </si>
  <si>
    <t>D1082.1</t>
  </si>
  <si>
    <t>D1092.1</t>
  </si>
  <si>
    <t>D1102.1</t>
  </si>
  <si>
    <t>D1112.1</t>
  </si>
  <si>
    <t>D1122.1</t>
  </si>
  <si>
    <t>D1132.1</t>
  </si>
  <si>
    <t>D1142.1</t>
  </si>
  <si>
    <t>D1152.1</t>
  </si>
  <si>
    <t>D1162.1</t>
  </si>
  <si>
    <t>D1172.1</t>
  </si>
  <si>
    <t>D1182.1</t>
  </si>
  <si>
    <t>D1192.1</t>
  </si>
  <si>
    <t xml:space="preserve"> 自动停止中</t>
  </si>
  <si>
    <t>D1002.2</t>
  </si>
  <si>
    <t>D1012.2</t>
  </si>
  <si>
    <t>D1022.2</t>
  </si>
  <si>
    <t>D1032.2</t>
  </si>
  <si>
    <t>D1042.2</t>
  </si>
  <si>
    <t>D1052.2</t>
  </si>
  <si>
    <t>D1062.2</t>
  </si>
  <si>
    <t>D1072.2</t>
  </si>
  <si>
    <t>D1082.2</t>
  </si>
  <si>
    <t>D1092.2</t>
  </si>
  <si>
    <t>D1102.2</t>
  </si>
  <si>
    <t>D1112.2</t>
  </si>
  <si>
    <t>D1122.2</t>
  </si>
  <si>
    <t>D1132.2</t>
  </si>
  <si>
    <t>D1142.2</t>
  </si>
  <si>
    <t>D1152.2</t>
  </si>
  <si>
    <t>D1162.2</t>
  </si>
  <si>
    <t>D1172.2</t>
  </si>
  <si>
    <t>D1182.2</t>
  </si>
  <si>
    <t>D1192.2</t>
  </si>
  <si>
    <t xml:space="preserve"> 自动停止完成</t>
  </si>
  <si>
    <t>D1002.3</t>
  </si>
  <si>
    <t>D1012.3</t>
  </si>
  <si>
    <t>D1022.3</t>
  </si>
  <si>
    <t>D1032.3</t>
  </si>
  <si>
    <t>D1042.3</t>
  </si>
  <si>
    <t>D1052.3</t>
  </si>
  <si>
    <t>D1062.3</t>
  </si>
  <si>
    <t>D1072.3</t>
  </si>
  <si>
    <t>D1082.3</t>
  </si>
  <si>
    <t>D1092.3</t>
  </si>
  <si>
    <t>D1102.3</t>
  </si>
  <si>
    <t>D1112.3</t>
  </si>
  <si>
    <t>D1122.3</t>
  </si>
  <si>
    <t>D1132.3</t>
  </si>
  <si>
    <t>D1142.3</t>
  </si>
  <si>
    <t>D1152.3</t>
  </si>
  <si>
    <t>D1162.3</t>
  </si>
  <si>
    <t>D1172.3</t>
  </si>
  <si>
    <t>D1182.3</t>
  </si>
  <si>
    <t>D1192.3</t>
  </si>
  <si>
    <t xml:space="preserve"> 联锁</t>
  </si>
  <si>
    <t>D1002.4</t>
  </si>
  <si>
    <t>D1012.4</t>
  </si>
  <si>
    <t>D1022.4</t>
  </si>
  <si>
    <t>D1032.4</t>
  </si>
  <si>
    <t>D1042.4</t>
  </si>
  <si>
    <t>D1052.4</t>
  </si>
  <si>
    <t>D1062.4</t>
  </si>
  <si>
    <t>D1072.4</t>
  </si>
  <si>
    <t>D1082.4</t>
  </si>
  <si>
    <t>D1092.4</t>
  </si>
  <si>
    <t>D1102.4</t>
  </si>
  <si>
    <t>D1112.4</t>
  </si>
  <si>
    <t>D1122.4</t>
  </si>
  <si>
    <t>D1132.4</t>
  </si>
  <si>
    <t>D1142.4</t>
  </si>
  <si>
    <t>D1152.4</t>
  </si>
  <si>
    <t>D1162.4</t>
  </si>
  <si>
    <t>D1172.4</t>
  </si>
  <si>
    <t>D1182.4</t>
  </si>
  <si>
    <t>D1192.4</t>
  </si>
  <si>
    <t xml:space="preserve"> 单步中</t>
  </si>
  <si>
    <t>D1002.5</t>
  </si>
  <si>
    <t>D1012.5</t>
  </si>
  <si>
    <t>D1022.5</t>
  </si>
  <si>
    <t>D1032.5</t>
  </si>
  <si>
    <t>D1042.5</t>
  </si>
  <si>
    <t>D1052.5</t>
  </si>
  <si>
    <t>D1062.5</t>
  </si>
  <si>
    <t>D1072.5</t>
  </si>
  <si>
    <t>D1082.5</t>
  </si>
  <si>
    <t>D1092.5</t>
  </si>
  <si>
    <t>D1102.5</t>
  </si>
  <si>
    <t>D1112.5</t>
  </si>
  <si>
    <t>D1122.5</t>
  </si>
  <si>
    <t>D1132.5</t>
  </si>
  <si>
    <t>D1142.5</t>
  </si>
  <si>
    <t>D1152.5</t>
  </si>
  <si>
    <t>D1162.5</t>
  </si>
  <si>
    <t>D1172.5</t>
  </si>
  <si>
    <t>D1182.5</t>
  </si>
  <si>
    <t>D1192.5</t>
  </si>
  <si>
    <t xml:space="preserve"> 单周期中</t>
  </si>
  <si>
    <t>D1002.6</t>
  </si>
  <si>
    <t>D1012.6</t>
  </si>
  <si>
    <t>D1022.6</t>
  </si>
  <si>
    <t>D1032.6</t>
  </si>
  <si>
    <t>D1042.6</t>
  </si>
  <si>
    <t>D1052.6</t>
  </si>
  <si>
    <t>D1062.6</t>
  </si>
  <si>
    <t>D1072.6</t>
  </si>
  <si>
    <t>D1082.6</t>
  </si>
  <si>
    <t>D1092.6</t>
  </si>
  <si>
    <t>D1102.6</t>
  </si>
  <si>
    <t>D1112.6</t>
  </si>
  <si>
    <t>D1122.6</t>
  </si>
  <si>
    <t>D1132.6</t>
  </si>
  <si>
    <t>D1142.6</t>
  </si>
  <si>
    <t>D1152.6</t>
  </si>
  <si>
    <t>D1162.6</t>
  </si>
  <si>
    <t>D1172.6</t>
  </si>
  <si>
    <t>D1182.6</t>
  </si>
  <si>
    <t>D1192.6</t>
  </si>
  <si>
    <t xml:space="preserve"> 周期完成</t>
  </si>
  <si>
    <t>D1002.7</t>
  </si>
  <si>
    <t>D1012.7</t>
  </si>
  <si>
    <t>D1022.7</t>
  </si>
  <si>
    <t>D1032.7</t>
  </si>
  <si>
    <t>D1042.7</t>
  </si>
  <si>
    <t>D1052.7</t>
  </si>
  <si>
    <t>D1062.7</t>
  </si>
  <si>
    <t>D1072.7</t>
  </si>
  <si>
    <t>D1082.7</t>
  </si>
  <si>
    <t>D1092.7</t>
  </si>
  <si>
    <t>D1102.7</t>
  </si>
  <si>
    <t>D1112.7</t>
  </si>
  <si>
    <t>D1122.7</t>
  </si>
  <si>
    <t>D1132.7</t>
  </si>
  <si>
    <t>D1142.7</t>
  </si>
  <si>
    <t>D1152.7</t>
  </si>
  <si>
    <t>D1162.7</t>
  </si>
  <si>
    <t>D1172.7</t>
  </si>
  <si>
    <t>D1182.7</t>
  </si>
  <si>
    <t>D1192.7</t>
  </si>
  <si>
    <t xml:space="preserve"> 任务开始</t>
  </si>
  <si>
    <t>D1002.8</t>
  </si>
  <si>
    <t>D1012.8</t>
  </si>
  <si>
    <t>D1022.8</t>
  </si>
  <si>
    <t>D1032.8</t>
  </si>
  <si>
    <t>D1042.8</t>
  </si>
  <si>
    <t>D1052.8</t>
  </si>
  <si>
    <t>D1062.8</t>
  </si>
  <si>
    <t>D1072.8</t>
  </si>
  <si>
    <t>D1082.8</t>
  </si>
  <si>
    <t>D1092.8</t>
  </si>
  <si>
    <t>D1102.8</t>
  </si>
  <si>
    <t>D1112.8</t>
  </si>
  <si>
    <t>D1122.8</t>
  </si>
  <si>
    <t>D1132.8</t>
  </si>
  <si>
    <t>D1142.8</t>
  </si>
  <si>
    <t>D1152.8</t>
  </si>
  <si>
    <t>D1162.8</t>
  </si>
  <si>
    <t>D1172.8</t>
  </si>
  <si>
    <t>D1182.8</t>
  </si>
  <si>
    <t>D1192.8</t>
  </si>
  <si>
    <t xml:space="preserve"> 任务递进条件</t>
  </si>
  <si>
    <t>D1002.9</t>
  </si>
  <si>
    <t>D1012.9</t>
  </si>
  <si>
    <t>D1022.9</t>
  </si>
  <si>
    <t>D1032.9</t>
  </si>
  <si>
    <t>D1042.9</t>
  </si>
  <si>
    <t>D1052.9</t>
  </si>
  <si>
    <t>D1062.9</t>
  </si>
  <si>
    <t>D1072.9</t>
  </si>
  <si>
    <t>D1082.9</t>
  </si>
  <si>
    <t>D1092.9</t>
  </si>
  <si>
    <t>D1102.9</t>
  </si>
  <si>
    <t>D1112.9</t>
  </si>
  <si>
    <t>D1122.9</t>
  </si>
  <si>
    <t>D1132.9</t>
  </si>
  <si>
    <t>D1142.9</t>
  </si>
  <si>
    <t>D1152.9</t>
  </si>
  <si>
    <t>D1162.9</t>
  </si>
  <si>
    <t>D1172.9</t>
  </si>
  <si>
    <t>D1182.9</t>
  </si>
  <si>
    <t>D1192.9</t>
  </si>
  <si>
    <t xml:space="preserve"> 任务递进</t>
  </si>
  <si>
    <t>D1002.10</t>
  </si>
  <si>
    <t>整机启动[T]</t>
  </si>
  <si>
    <t>D1012.10</t>
  </si>
  <si>
    <t>D1022.10</t>
  </si>
  <si>
    <t>D1032.10</t>
  </si>
  <si>
    <t>D1042.10</t>
  </si>
  <si>
    <t>D1052.10</t>
  </si>
  <si>
    <t>D1062.10</t>
  </si>
  <si>
    <t>D1072.10</t>
  </si>
  <si>
    <t>D1082.10</t>
  </si>
  <si>
    <t>D1092.10</t>
  </si>
  <si>
    <t>D1102.10</t>
  </si>
  <si>
    <t>D1112.10</t>
  </si>
  <si>
    <t>D1122.10</t>
  </si>
  <si>
    <t>D1132.10</t>
  </si>
  <si>
    <t>D1142.10</t>
  </si>
  <si>
    <t>D1152.10</t>
  </si>
  <si>
    <t>D1162.10</t>
  </si>
  <si>
    <t>D1172.10</t>
  </si>
  <si>
    <t>D1182.10</t>
  </si>
  <si>
    <t>D1192.10</t>
  </si>
  <si>
    <t xml:space="preserve"> 工作完成</t>
  </si>
  <si>
    <t>D1002.11</t>
  </si>
  <si>
    <t>整机自动停止[T]</t>
  </si>
  <si>
    <t>D1012.11</t>
  </si>
  <si>
    <t>D1022.11</t>
  </si>
  <si>
    <t>D1032.11</t>
  </si>
  <si>
    <t>D1042.11</t>
  </si>
  <si>
    <t>D1052.11</t>
  </si>
  <si>
    <t>D1062.11</t>
  </si>
  <si>
    <t>D1072.11</t>
  </si>
  <si>
    <t>D1082.11</t>
  </si>
  <si>
    <t>D1092.11</t>
  </si>
  <si>
    <t>D1102.11</t>
  </si>
  <si>
    <t>D1112.11</t>
  </si>
  <si>
    <t>D1122.11</t>
  </si>
  <si>
    <t>D1132.11</t>
  </si>
  <si>
    <t>D1142.11</t>
  </si>
  <si>
    <t>D1152.11</t>
  </si>
  <si>
    <t>D1162.11</t>
  </si>
  <si>
    <t>D1172.11</t>
  </si>
  <si>
    <t>D1182.11</t>
  </si>
  <si>
    <t>D1192.11</t>
  </si>
  <si>
    <t xml:space="preserve"> 初始化[T]</t>
  </si>
  <si>
    <t>D1002.12</t>
  </si>
  <si>
    <t>整机初始化[T]</t>
  </si>
  <si>
    <t>D1012.12</t>
  </si>
  <si>
    <t>D1022.12</t>
  </si>
  <si>
    <t>D1032.12</t>
  </si>
  <si>
    <t>D1042.12</t>
  </si>
  <si>
    <t>D1052.12</t>
  </si>
  <si>
    <t>D1062.12</t>
  </si>
  <si>
    <t>D1072.12</t>
  </si>
  <si>
    <t>D1082.12</t>
  </si>
  <si>
    <t>D1092.12</t>
  </si>
  <si>
    <t>D1102.12</t>
  </si>
  <si>
    <t>D1112.12</t>
  </si>
  <si>
    <t>D1122.12</t>
  </si>
  <si>
    <t>D1132.12</t>
  </si>
  <si>
    <t>D1142.12</t>
  </si>
  <si>
    <t>D1152.12</t>
  </si>
  <si>
    <t>D1162.12</t>
  </si>
  <si>
    <t>D1172.12</t>
  </si>
  <si>
    <t>D1182.12</t>
  </si>
  <si>
    <t>D1192.12</t>
  </si>
  <si>
    <t xml:space="preserve"> 单步[T]</t>
  </si>
  <si>
    <t>D1002.13</t>
  </si>
  <si>
    <t>D1012.13</t>
  </si>
  <si>
    <t>D1022.13</t>
  </si>
  <si>
    <t>D1032.13</t>
  </si>
  <si>
    <t>D1042.13</t>
  </si>
  <si>
    <t>D1052.13</t>
  </si>
  <si>
    <t>D1062.13</t>
  </si>
  <si>
    <t>D1072.13</t>
  </si>
  <si>
    <t>D1082.13</t>
  </si>
  <si>
    <t>D1092.13</t>
  </si>
  <si>
    <t>D1102.13</t>
  </si>
  <si>
    <t>D1112.13</t>
  </si>
  <si>
    <t>D1122.13</t>
  </si>
  <si>
    <t>D1132.13</t>
  </si>
  <si>
    <t>D1142.13</t>
  </si>
  <si>
    <t>D1152.13</t>
  </si>
  <si>
    <t>D1162.13</t>
  </si>
  <si>
    <t>D1172.13</t>
  </si>
  <si>
    <t>D1182.13</t>
  </si>
  <si>
    <t>D1192.13</t>
  </si>
  <si>
    <t xml:space="preserve"> 单周期[T]</t>
  </si>
  <si>
    <t>D1002.14</t>
  </si>
  <si>
    <t>蜂鸣器消音（T）</t>
  </si>
  <si>
    <t>D1012.14</t>
  </si>
  <si>
    <t>D1022.14</t>
  </si>
  <si>
    <t>D1032.14</t>
  </si>
  <si>
    <t>D1042.14</t>
  </si>
  <si>
    <t>D1052.14</t>
  </si>
  <si>
    <t>D1062.14</t>
  </si>
  <si>
    <t>D1072.14</t>
  </si>
  <si>
    <t>D1082.14</t>
  </si>
  <si>
    <t>D1092.14</t>
  </si>
  <si>
    <t>D1102.14</t>
  </si>
  <si>
    <t>D1112.14</t>
  </si>
  <si>
    <t>D1122.14</t>
  </si>
  <si>
    <t>D1132.14</t>
  </si>
  <si>
    <t>D1142.14</t>
  </si>
  <si>
    <t>D1152.14</t>
  </si>
  <si>
    <t>D1162.14</t>
  </si>
  <si>
    <t>D1172.14</t>
  </si>
  <si>
    <t>D1182.14</t>
  </si>
  <si>
    <t>D1192.14</t>
  </si>
  <si>
    <t xml:space="preserve"> 任务停止[T]</t>
  </si>
  <si>
    <t>D1002.15</t>
  </si>
  <si>
    <t>任务停止</t>
  </si>
  <si>
    <t>D1012.15</t>
  </si>
  <si>
    <t>D1022.15</t>
  </si>
  <si>
    <t>D1032.15</t>
  </si>
  <si>
    <t>D1042.15</t>
  </si>
  <si>
    <t>D1052.15</t>
  </si>
  <si>
    <t>D1062.15</t>
  </si>
  <si>
    <t>D1072.15</t>
  </si>
  <si>
    <t>D1082.15</t>
  </si>
  <si>
    <t>D1092.15</t>
  </si>
  <si>
    <t>D1102.15</t>
  </si>
  <si>
    <t>D1112.15</t>
  </si>
  <si>
    <t>D1122.15</t>
  </si>
  <si>
    <t>D1132.15</t>
  </si>
  <si>
    <t>D1142.15</t>
  </si>
  <si>
    <t>D1152.15</t>
  </si>
  <si>
    <t>D1162.15</t>
  </si>
  <si>
    <t>D1172.15</t>
  </si>
  <si>
    <t>D1182.15</t>
  </si>
  <si>
    <t>D1192.15</t>
  </si>
  <si>
    <t xml:space="preserve"> 工站完成置位[T]</t>
  </si>
  <si>
    <t>D1003.0</t>
  </si>
  <si>
    <t>D1013.0</t>
  </si>
  <si>
    <t>D1023.0</t>
  </si>
  <si>
    <t>D1033.0</t>
  </si>
  <si>
    <t>D1043.0</t>
  </si>
  <si>
    <t>D1053.0</t>
  </si>
  <si>
    <t>D1063.0</t>
  </si>
  <si>
    <t>D1073.0</t>
  </si>
  <si>
    <t>D1083.0</t>
  </si>
  <si>
    <t>D1093.0</t>
  </si>
  <si>
    <t>D1103.0</t>
  </si>
  <si>
    <t>D1113.0</t>
  </si>
  <si>
    <t>D1123.0</t>
  </si>
  <si>
    <t>D1133.0</t>
  </si>
  <si>
    <t>D1143.0</t>
  </si>
  <si>
    <t>D1153.0</t>
  </si>
  <si>
    <t>D1163.0</t>
  </si>
  <si>
    <t>D1173.0</t>
  </si>
  <si>
    <t>D1183.0</t>
  </si>
  <si>
    <t>D1193.0</t>
  </si>
  <si>
    <t xml:space="preserve"> 工站完成复位[T]</t>
  </si>
  <si>
    <t>D1003.1</t>
  </si>
  <si>
    <t>D1013.1</t>
  </si>
  <si>
    <t>D1023.1</t>
  </si>
  <si>
    <t>D1033.1</t>
  </si>
  <si>
    <t>D1043.1</t>
  </si>
  <si>
    <t>D1053.1</t>
  </si>
  <si>
    <t>D1063.1</t>
  </si>
  <si>
    <t>D1073.1</t>
  </si>
  <si>
    <t>D1083.1</t>
  </si>
  <si>
    <t>D1093.1</t>
  </si>
  <si>
    <t>D1103.1</t>
  </si>
  <si>
    <t>D1113.1</t>
  </si>
  <si>
    <t>D1123.1</t>
  </si>
  <si>
    <t>D1133.1</t>
  </si>
  <si>
    <t>D1143.1</t>
  </si>
  <si>
    <t>D1153.1</t>
  </si>
  <si>
    <t>D1163.1</t>
  </si>
  <si>
    <t>D1173.1</t>
  </si>
  <si>
    <t>D1183.1</t>
  </si>
  <si>
    <t>D1193.1</t>
  </si>
  <si>
    <t xml:space="preserve"> 数据清除[T]</t>
  </si>
  <si>
    <t>D1003.2</t>
  </si>
  <si>
    <t>D1013.2</t>
  </si>
  <si>
    <t>D1023.2</t>
  </si>
  <si>
    <t>D1033.2</t>
  </si>
  <si>
    <t>D1043.2</t>
  </si>
  <si>
    <t>D1053.2</t>
  </si>
  <si>
    <t>D1063.2</t>
  </si>
  <si>
    <t>D1073.2</t>
  </si>
  <si>
    <t>D1083.2</t>
  </si>
  <si>
    <t>D1093.2</t>
  </si>
  <si>
    <t>D1103.2</t>
  </si>
  <si>
    <t>D1113.2</t>
  </si>
  <si>
    <t>D1123.2</t>
  </si>
  <si>
    <t>D1133.2</t>
  </si>
  <si>
    <t>D1143.2</t>
  </si>
  <si>
    <t>D1153.2</t>
  </si>
  <si>
    <t>D1163.2</t>
  </si>
  <si>
    <t>D1173.2</t>
  </si>
  <si>
    <t>D1183.2</t>
  </si>
  <si>
    <t>D1193.2</t>
  </si>
  <si>
    <t xml:space="preserve"> 工站屏蔽[T]</t>
  </si>
  <si>
    <t>D1003.3</t>
  </si>
  <si>
    <t>D1013.3</t>
  </si>
  <si>
    <t>D1023.3</t>
  </si>
  <si>
    <t>D1033.3</t>
  </si>
  <si>
    <t>D1043.3</t>
  </si>
  <si>
    <t>D1053.3</t>
  </si>
  <si>
    <t>D1063.3</t>
  </si>
  <si>
    <t>D1073.3</t>
  </si>
  <si>
    <t>D1083.3</t>
  </si>
  <si>
    <t>D1093.3</t>
  </si>
  <si>
    <t>D1103.3</t>
  </si>
  <si>
    <t>D1113.3</t>
  </si>
  <si>
    <t>D1123.3</t>
  </si>
  <si>
    <t>D1133.3</t>
  </si>
  <si>
    <t>D1143.3</t>
  </si>
  <si>
    <t>D1153.3</t>
  </si>
  <si>
    <t>D1163.3</t>
  </si>
  <si>
    <t>D1173.3</t>
  </si>
  <si>
    <t>D1183.3</t>
  </si>
  <si>
    <t>D1193.3</t>
  </si>
  <si>
    <t>D1003.4</t>
  </si>
  <si>
    <t>D1013.4</t>
  </si>
  <si>
    <t>D1023.4</t>
  </si>
  <si>
    <t>D1033.4</t>
  </si>
  <si>
    <t>D1043.4</t>
  </si>
  <si>
    <t>D1053.4</t>
  </si>
  <si>
    <t>D1063.4</t>
  </si>
  <si>
    <t>D1073.4</t>
  </si>
  <si>
    <t>D1083.4</t>
  </si>
  <si>
    <t>D1093.4</t>
  </si>
  <si>
    <t>D1103.4</t>
  </si>
  <si>
    <t>D1113.4</t>
  </si>
  <si>
    <t>D1123.4</t>
  </si>
  <si>
    <t>D1133.4</t>
  </si>
  <si>
    <t>D1143.4</t>
  </si>
  <si>
    <t>D1153.4</t>
  </si>
  <si>
    <t>D1163.4</t>
  </si>
  <si>
    <t>D1173.4</t>
  </si>
  <si>
    <t>D1183.4</t>
  </si>
  <si>
    <t>D1193.4</t>
  </si>
  <si>
    <t>D1003.5</t>
  </si>
  <si>
    <t>D1013.5</t>
  </si>
  <si>
    <t>D1023.5</t>
  </si>
  <si>
    <t>D1033.5</t>
  </si>
  <si>
    <t>D1043.5</t>
  </si>
  <si>
    <t>D1053.5</t>
  </si>
  <si>
    <t>D1063.5</t>
  </si>
  <si>
    <t>D1073.5</t>
  </si>
  <si>
    <t>D1083.5</t>
  </si>
  <si>
    <t>D1093.5</t>
  </si>
  <si>
    <t>D1103.5</t>
  </si>
  <si>
    <t>D1113.5</t>
  </si>
  <si>
    <t>D1123.5</t>
  </si>
  <si>
    <t>D1133.5</t>
  </si>
  <si>
    <t>D1143.5</t>
  </si>
  <si>
    <t>D1153.5</t>
  </si>
  <si>
    <t>D1163.5</t>
  </si>
  <si>
    <t>D1173.5</t>
  </si>
  <si>
    <t>D1183.5</t>
  </si>
  <si>
    <t>D1193.5</t>
  </si>
  <si>
    <t>D1003.6</t>
  </si>
  <si>
    <t>D1013.6</t>
  </si>
  <si>
    <t>D1023.6</t>
  </si>
  <si>
    <t>D1033.6</t>
  </si>
  <si>
    <t>D1043.6</t>
  </si>
  <si>
    <t>D1053.6</t>
  </si>
  <si>
    <t>D1063.6</t>
  </si>
  <si>
    <t>D1073.6</t>
  </si>
  <si>
    <t>D1083.6</t>
  </si>
  <si>
    <t>D1093.6</t>
  </si>
  <si>
    <t>D1103.6</t>
  </si>
  <si>
    <t>D1113.6</t>
  </si>
  <si>
    <t>D1123.6</t>
  </si>
  <si>
    <t>D1133.6</t>
  </si>
  <si>
    <t>D1143.6</t>
  </si>
  <si>
    <t>D1153.6</t>
  </si>
  <si>
    <t>D1163.6</t>
  </si>
  <si>
    <t>D1173.6</t>
  </si>
  <si>
    <t>D1183.6</t>
  </si>
  <si>
    <t>D1193.6</t>
  </si>
  <si>
    <t>D1003.7</t>
  </si>
  <si>
    <t>D1013.7</t>
  </si>
  <si>
    <t>D1023.7</t>
  </si>
  <si>
    <t>D1033.7</t>
  </si>
  <si>
    <t>D1043.7</t>
  </si>
  <si>
    <t>D1053.7</t>
  </si>
  <si>
    <t>D1063.7</t>
  </si>
  <si>
    <t>D1073.7</t>
  </si>
  <si>
    <t>D1083.7</t>
  </si>
  <si>
    <t>D1093.7</t>
  </si>
  <si>
    <t>D1103.7</t>
  </si>
  <si>
    <t>D1113.7</t>
  </si>
  <si>
    <t>D1123.7</t>
  </si>
  <si>
    <t>D1133.7</t>
  </si>
  <si>
    <t>D1143.7</t>
  </si>
  <si>
    <t>D1153.7</t>
  </si>
  <si>
    <t>D1163.7</t>
  </si>
  <si>
    <t>D1173.7</t>
  </si>
  <si>
    <t>D1183.7</t>
  </si>
  <si>
    <t>D1193.7</t>
  </si>
  <si>
    <t>D1003.8</t>
  </si>
  <si>
    <t>D1013.8</t>
  </si>
  <si>
    <t>D1023.8</t>
  </si>
  <si>
    <t>D1033.8</t>
  </si>
  <si>
    <t>D1043.8</t>
  </si>
  <si>
    <t>D1053.8</t>
  </si>
  <si>
    <t>D1063.8</t>
  </si>
  <si>
    <t>D1073.8</t>
  </si>
  <si>
    <t>D1083.8</t>
  </si>
  <si>
    <t>D1093.8</t>
  </si>
  <si>
    <t>D1103.8</t>
  </si>
  <si>
    <t>D1113.8</t>
  </si>
  <si>
    <t>D1123.8</t>
  </si>
  <si>
    <t>D1133.8</t>
  </si>
  <si>
    <t>D1143.8</t>
  </si>
  <si>
    <t>D1153.8</t>
  </si>
  <si>
    <t>D1163.8</t>
  </si>
  <si>
    <t>D1173.8</t>
  </si>
  <si>
    <t>D1183.8</t>
  </si>
  <si>
    <t>D1193.8</t>
  </si>
  <si>
    <t>D1003.9</t>
  </si>
  <si>
    <t>D1013.9</t>
  </si>
  <si>
    <t>D1023.9</t>
  </si>
  <si>
    <t>D1033.9</t>
  </si>
  <si>
    <t>D1043.9</t>
  </si>
  <si>
    <t>D1053.9</t>
  </si>
  <si>
    <t>D1063.9</t>
  </si>
  <si>
    <t>D1073.9</t>
  </si>
  <si>
    <t>D1083.9</t>
  </si>
  <si>
    <t>D1093.9</t>
  </si>
  <si>
    <t>D1103.9</t>
  </si>
  <si>
    <t>D1113.9</t>
  </si>
  <si>
    <t>D1123.9</t>
  </si>
  <si>
    <t>D1133.9</t>
  </si>
  <si>
    <t>D1143.9</t>
  </si>
  <si>
    <t>D1153.9</t>
  </si>
  <si>
    <t>D1163.9</t>
  </si>
  <si>
    <t>D1173.9</t>
  </si>
  <si>
    <t>D1183.9</t>
  </si>
  <si>
    <t>D1193.9</t>
  </si>
  <si>
    <t>D1003.10</t>
  </si>
  <si>
    <t>D1013.10</t>
  </si>
  <si>
    <t>D1023.10</t>
  </si>
  <si>
    <t>D1033.10</t>
  </si>
  <si>
    <t>D1043.10</t>
  </si>
  <si>
    <t>D1053.10</t>
  </si>
  <si>
    <t>D1063.10</t>
  </si>
  <si>
    <t>D1073.10</t>
  </si>
  <si>
    <t>D1083.10</t>
  </si>
  <si>
    <t>D1093.10</t>
  </si>
  <si>
    <t>D1103.10</t>
  </si>
  <si>
    <t>D1113.10</t>
  </si>
  <si>
    <t>D1123.10</t>
  </si>
  <si>
    <t>D1133.10</t>
  </si>
  <si>
    <t>D1143.10</t>
  </si>
  <si>
    <t>D1153.10</t>
  </si>
  <si>
    <t>D1163.10</t>
  </si>
  <si>
    <t>D1173.10</t>
  </si>
  <si>
    <t>D1183.10</t>
  </si>
  <si>
    <t>D1193.10</t>
  </si>
  <si>
    <t>D1003.11</t>
  </si>
  <si>
    <t>D1013.11</t>
  </si>
  <si>
    <t>D1023.11</t>
  </si>
  <si>
    <t>D1033.11</t>
  </si>
  <si>
    <t>D1043.11</t>
  </si>
  <si>
    <t>D1053.11</t>
  </si>
  <si>
    <t>D1063.11</t>
  </si>
  <si>
    <t>D1073.11</t>
  </si>
  <si>
    <t>D1083.11</t>
  </si>
  <si>
    <t>D1093.11</t>
  </si>
  <si>
    <t>D1103.11</t>
  </si>
  <si>
    <t>D1113.11</t>
  </si>
  <si>
    <t>D1123.11</t>
  </si>
  <si>
    <t>D1133.11</t>
  </si>
  <si>
    <t>D1143.11</t>
  </si>
  <si>
    <t>D1153.11</t>
  </si>
  <si>
    <t>D1163.11</t>
  </si>
  <si>
    <t>D1173.11</t>
  </si>
  <si>
    <t>D1183.11</t>
  </si>
  <si>
    <t>D1193.11</t>
  </si>
  <si>
    <t>D1003.12</t>
  </si>
  <si>
    <t>D1013.12</t>
  </si>
  <si>
    <t>D1023.12</t>
  </si>
  <si>
    <t>D1033.12</t>
  </si>
  <si>
    <t>D1043.12</t>
  </si>
  <si>
    <t>D1053.12</t>
  </si>
  <si>
    <t>D1063.12</t>
  </si>
  <si>
    <t>D1073.12</t>
  </si>
  <si>
    <t>D1083.12</t>
  </si>
  <si>
    <t>D1093.12</t>
  </si>
  <si>
    <t>D1103.12</t>
  </si>
  <si>
    <t>D1113.12</t>
  </si>
  <si>
    <t>D1123.12</t>
  </si>
  <si>
    <t>D1133.12</t>
  </si>
  <si>
    <t>D1143.12</t>
  </si>
  <si>
    <t>D1153.12</t>
  </si>
  <si>
    <t>D1163.12</t>
  </si>
  <si>
    <t>D1173.12</t>
  </si>
  <si>
    <t>D1183.12</t>
  </si>
  <si>
    <t>D1193.12</t>
  </si>
  <si>
    <t>D1003.13</t>
  </si>
  <si>
    <t>D1013.13</t>
  </si>
  <si>
    <t>D1023.13</t>
  </si>
  <si>
    <t>D1033.13</t>
  </si>
  <si>
    <t>D1043.13</t>
  </si>
  <si>
    <t>D1053.13</t>
  </si>
  <si>
    <t>D1063.13</t>
  </si>
  <si>
    <t>D1073.13</t>
  </si>
  <si>
    <t>D1083.13</t>
  </si>
  <si>
    <t>D1093.13</t>
  </si>
  <si>
    <t>D1103.13</t>
  </si>
  <si>
    <t>D1113.13</t>
  </si>
  <si>
    <t>D1123.13</t>
  </si>
  <si>
    <t>D1133.13</t>
  </si>
  <si>
    <t>D1143.13</t>
  </si>
  <si>
    <t>D1153.13</t>
  </si>
  <si>
    <t>D1163.13</t>
  </si>
  <si>
    <t>D1173.13</t>
  </si>
  <si>
    <t>D1183.13</t>
  </si>
  <si>
    <t>D1193.13</t>
  </si>
  <si>
    <t>D1003.14</t>
  </si>
  <si>
    <t>D1013.14</t>
  </si>
  <si>
    <t>D1023.14</t>
  </si>
  <si>
    <t>D1033.14</t>
  </si>
  <si>
    <t>D1043.14</t>
  </si>
  <si>
    <t>D1053.14</t>
  </si>
  <si>
    <t>D1063.14</t>
  </si>
  <si>
    <t>D1073.14</t>
  </si>
  <si>
    <t>D1083.14</t>
  </si>
  <si>
    <t>D1093.14</t>
  </si>
  <si>
    <t>D1103.14</t>
  </si>
  <si>
    <t>D1113.14</t>
  </si>
  <si>
    <t>D1123.14</t>
  </si>
  <si>
    <t>D1133.14</t>
  </si>
  <si>
    <t>D1143.14</t>
  </si>
  <si>
    <t>D1153.14</t>
  </si>
  <si>
    <t>D1163.14</t>
  </si>
  <si>
    <t>D1173.14</t>
  </si>
  <si>
    <t>D1183.14</t>
  </si>
  <si>
    <t>D1193.14</t>
  </si>
  <si>
    <t>D1003.15</t>
  </si>
  <si>
    <t>D1013.15</t>
  </si>
  <si>
    <t>D1023.15</t>
  </si>
  <si>
    <t>D1033.15</t>
  </si>
  <si>
    <t>D1043.15</t>
  </si>
  <si>
    <t>D1053.15</t>
  </si>
  <si>
    <t>D1063.15</t>
  </si>
  <si>
    <t>D1073.15</t>
  </si>
  <si>
    <t>D1083.15</t>
  </si>
  <si>
    <t>D1093.15</t>
  </si>
  <si>
    <t>D1103.15</t>
  </si>
  <si>
    <t>D1113.15</t>
  </si>
  <si>
    <t>D1123.15</t>
  </si>
  <si>
    <t>D1133.15</t>
  </si>
  <si>
    <t>D1143.15</t>
  </si>
  <si>
    <t>D1153.15</t>
  </si>
  <si>
    <t>D1163.15</t>
  </si>
  <si>
    <t>D1173.15</t>
  </si>
  <si>
    <t>D1183.15</t>
  </si>
  <si>
    <t>D1193.15</t>
  </si>
  <si>
    <t>上游就绪-0</t>
  </si>
  <si>
    <t>D1004.0</t>
  </si>
  <si>
    <t>D1014.0</t>
  </si>
  <si>
    <t>D1024.0</t>
  </si>
  <si>
    <t>D1034.0</t>
  </si>
  <si>
    <t>D1044.0</t>
  </si>
  <si>
    <t>D1054.0</t>
  </si>
  <si>
    <t>D1064.0</t>
  </si>
  <si>
    <t>D1074.0</t>
  </si>
  <si>
    <t>D1084.0</t>
  </si>
  <si>
    <t>D1094.0</t>
  </si>
  <si>
    <t>D1104.0</t>
  </si>
  <si>
    <t>D1114.0</t>
  </si>
  <si>
    <t>D1124.0</t>
  </si>
  <si>
    <t>D1134.0</t>
  </si>
  <si>
    <t>D1144.0</t>
  </si>
  <si>
    <t>D1154.0</t>
  </si>
  <si>
    <t>D1164.0</t>
  </si>
  <si>
    <t>D1174.0</t>
  </si>
  <si>
    <t>D1184.0</t>
  </si>
  <si>
    <t>D1194.0</t>
  </si>
  <si>
    <t>使能上游-0</t>
  </si>
  <si>
    <t>D1004.1</t>
  </si>
  <si>
    <t>D1014.1</t>
  </si>
  <si>
    <t>D1024.1</t>
  </si>
  <si>
    <t>D1034.1</t>
  </si>
  <si>
    <t>D1044.1</t>
  </si>
  <si>
    <t>D1054.1</t>
  </si>
  <si>
    <t>D1064.1</t>
  </si>
  <si>
    <t>D1074.1</t>
  </si>
  <si>
    <t>D1084.1</t>
  </si>
  <si>
    <t>D1094.1</t>
  </si>
  <si>
    <t>D1104.1</t>
  </si>
  <si>
    <t>D1114.1</t>
  </si>
  <si>
    <t>D1124.1</t>
  </si>
  <si>
    <t>D1134.1</t>
  </si>
  <si>
    <t>D1144.1</t>
  </si>
  <si>
    <t>D1154.1</t>
  </si>
  <si>
    <t>D1164.1</t>
  </si>
  <si>
    <t>D1174.1</t>
  </si>
  <si>
    <t>D1184.1</t>
  </si>
  <si>
    <t>D1194.1</t>
  </si>
  <si>
    <t>上游就绪-1</t>
  </si>
  <si>
    <t>D1004.2</t>
  </si>
  <si>
    <t>D1014.2</t>
  </si>
  <si>
    <t>D1024.2</t>
  </si>
  <si>
    <t>D1034.2</t>
  </si>
  <si>
    <t>D1044.2</t>
  </si>
  <si>
    <t>D1054.2</t>
  </si>
  <si>
    <t>D1064.2</t>
  </si>
  <si>
    <t>D1074.2</t>
  </si>
  <si>
    <t>D1084.2</t>
  </si>
  <si>
    <t>D1094.2</t>
  </si>
  <si>
    <t>D1104.2</t>
  </si>
  <si>
    <t>D1114.2</t>
  </si>
  <si>
    <t>D1124.2</t>
  </si>
  <si>
    <t>D1134.2</t>
  </si>
  <si>
    <t>D1144.2</t>
  </si>
  <si>
    <t>D1154.2</t>
  </si>
  <si>
    <t>D1164.2</t>
  </si>
  <si>
    <t>D1174.2</t>
  </si>
  <si>
    <t>D1184.2</t>
  </si>
  <si>
    <t>D1194.2</t>
  </si>
  <si>
    <t>使能上游-1</t>
  </si>
  <si>
    <t>D1004.3</t>
  </si>
  <si>
    <t>D1014.3</t>
  </si>
  <si>
    <t>D1024.3</t>
  </si>
  <si>
    <t>D1034.3</t>
  </si>
  <si>
    <t>D1044.3</t>
  </si>
  <si>
    <t>D1054.3</t>
  </si>
  <si>
    <t>D1064.3</t>
  </si>
  <si>
    <t>D1074.3</t>
  </si>
  <si>
    <t>D1084.3</t>
  </si>
  <si>
    <t>D1094.3</t>
  </si>
  <si>
    <t>D1104.3</t>
  </si>
  <si>
    <t>D1114.3</t>
  </si>
  <si>
    <t>D1124.3</t>
  </si>
  <si>
    <t>D1134.3</t>
  </si>
  <si>
    <t>D1144.3</t>
  </si>
  <si>
    <t>D1154.3</t>
  </si>
  <si>
    <t>D1164.3</t>
  </si>
  <si>
    <t>D1174.3</t>
  </si>
  <si>
    <t>D1184.3</t>
  </si>
  <si>
    <t>D1194.3</t>
  </si>
  <si>
    <t>上游就绪-2</t>
  </si>
  <si>
    <t>D1004.4</t>
  </si>
  <si>
    <t>D1014.4</t>
  </si>
  <si>
    <t>D1024.4</t>
  </si>
  <si>
    <t>D1034.4</t>
  </si>
  <si>
    <t>D1044.4</t>
  </si>
  <si>
    <t>D1054.4</t>
  </si>
  <si>
    <t>D1064.4</t>
  </si>
  <si>
    <t>D1074.4</t>
  </si>
  <si>
    <t>D1084.4</t>
  </si>
  <si>
    <t>D1094.4</t>
  </si>
  <si>
    <t>D1104.4</t>
  </si>
  <si>
    <t>D1114.4</t>
  </si>
  <si>
    <t>D1124.4</t>
  </si>
  <si>
    <t>D1134.4</t>
  </si>
  <si>
    <t>D1144.4</t>
  </si>
  <si>
    <t>D1154.4</t>
  </si>
  <si>
    <t>D1164.4</t>
  </si>
  <si>
    <t>D1174.4</t>
  </si>
  <si>
    <t>D1184.4</t>
  </si>
  <si>
    <t>D1194.4</t>
  </si>
  <si>
    <t>使能上游-2</t>
  </si>
  <si>
    <t>D1004.5</t>
  </si>
  <si>
    <t>D1014.5</t>
  </si>
  <si>
    <t>D1024.5</t>
  </si>
  <si>
    <t>D1034.5</t>
  </si>
  <si>
    <t>D1044.5</t>
  </si>
  <si>
    <t>D1054.5</t>
  </si>
  <si>
    <t>D1064.5</t>
  </si>
  <si>
    <t>D1074.5</t>
  </si>
  <si>
    <t>D1084.5</t>
  </si>
  <si>
    <t>D1094.5</t>
  </si>
  <si>
    <t>D1104.5</t>
  </si>
  <si>
    <t>D1114.5</t>
  </si>
  <si>
    <t>D1124.5</t>
  </si>
  <si>
    <t>D1134.5</t>
  </si>
  <si>
    <t>D1144.5</t>
  </si>
  <si>
    <t>D1154.5</t>
  </si>
  <si>
    <t>D1164.5</t>
  </si>
  <si>
    <t>D1174.5</t>
  </si>
  <si>
    <t>D1184.5</t>
  </si>
  <si>
    <t>D1194.5</t>
  </si>
  <si>
    <t>上游就绪-3</t>
  </si>
  <si>
    <t>D1004.6</t>
  </si>
  <si>
    <t>D1014.6</t>
  </si>
  <si>
    <t>D1024.6</t>
  </si>
  <si>
    <t>D1034.6</t>
  </si>
  <si>
    <t>D1044.6</t>
  </si>
  <si>
    <t>D1054.6</t>
  </si>
  <si>
    <t>D1064.6</t>
  </si>
  <si>
    <t>D1074.6</t>
  </si>
  <si>
    <t>D1084.6</t>
  </si>
  <si>
    <t>D1094.6</t>
  </si>
  <si>
    <t>D1104.6</t>
  </si>
  <si>
    <t>D1114.6</t>
  </si>
  <si>
    <t>D1124.6</t>
  </si>
  <si>
    <t>D1134.6</t>
  </si>
  <si>
    <t>D1144.6</t>
  </si>
  <si>
    <t>D1154.6</t>
  </si>
  <si>
    <t>D1164.6</t>
  </si>
  <si>
    <t>D1174.6</t>
  </si>
  <si>
    <t>D1184.6</t>
  </si>
  <si>
    <t>D1194.6</t>
  </si>
  <si>
    <t>使能上游-3</t>
  </si>
  <si>
    <t>D1004.7</t>
  </si>
  <si>
    <t>D1014.7</t>
  </si>
  <si>
    <t>D1024.7</t>
  </si>
  <si>
    <t>D1034.7</t>
  </si>
  <si>
    <t>D1044.7</t>
  </si>
  <si>
    <t>D1054.7</t>
  </si>
  <si>
    <t>D1064.7</t>
  </si>
  <si>
    <t>D1074.7</t>
  </si>
  <si>
    <t>D1084.7</t>
  </si>
  <si>
    <t>D1094.7</t>
  </si>
  <si>
    <t>D1104.7</t>
  </si>
  <si>
    <t>D1114.7</t>
  </si>
  <si>
    <t>D1124.7</t>
  </si>
  <si>
    <t>D1134.7</t>
  </si>
  <si>
    <t>D1144.7</t>
  </si>
  <si>
    <t>D1154.7</t>
  </si>
  <si>
    <t>D1164.7</t>
  </si>
  <si>
    <t>D1174.7</t>
  </si>
  <si>
    <t>D1184.7</t>
  </si>
  <si>
    <t>D1194.7</t>
  </si>
  <si>
    <t>下游就绪-0</t>
  </si>
  <si>
    <t>D1004.8</t>
  </si>
  <si>
    <t>D1014.8</t>
  </si>
  <si>
    <t>D1024.8</t>
  </si>
  <si>
    <t>D1034.8</t>
  </si>
  <si>
    <t>D1044.8</t>
  </si>
  <si>
    <t>D1054.8</t>
  </si>
  <si>
    <t>D1064.8</t>
  </si>
  <si>
    <t>D1074.8</t>
  </si>
  <si>
    <t>D1084.8</t>
  </si>
  <si>
    <t>D1094.8</t>
  </si>
  <si>
    <t>D1104.8</t>
  </si>
  <si>
    <t>D1114.8</t>
  </si>
  <si>
    <t>D1124.8</t>
  </si>
  <si>
    <t>D1134.8</t>
  </si>
  <si>
    <t>D1144.8</t>
  </si>
  <si>
    <t>D1154.8</t>
  </si>
  <si>
    <t>D1164.8</t>
  </si>
  <si>
    <t>D1174.8</t>
  </si>
  <si>
    <t>D1184.8</t>
  </si>
  <si>
    <t>D1194.8</t>
  </si>
  <si>
    <t>使能下游-0</t>
  </si>
  <si>
    <t>D1004.9</t>
  </si>
  <si>
    <t>D1014.9</t>
  </si>
  <si>
    <t>D1024.9</t>
  </si>
  <si>
    <t>D1034.9</t>
  </si>
  <si>
    <t>D1044.9</t>
  </si>
  <si>
    <t>D1054.9</t>
  </si>
  <si>
    <t>D1064.9</t>
  </si>
  <si>
    <t>D1074.9</t>
  </si>
  <si>
    <t>D1084.9</t>
  </si>
  <si>
    <t>D1094.9</t>
  </si>
  <si>
    <t>D1104.9</t>
  </si>
  <si>
    <t>D1114.9</t>
  </si>
  <si>
    <t>D1124.9</t>
  </si>
  <si>
    <t>D1134.9</t>
  </si>
  <si>
    <t>D1144.9</t>
  </si>
  <si>
    <t>D1154.9</t>
  </si>
  <si>
    <t>D1164.9</t>
  </si>
  <si>
    <t>D1174.9</t>
  </si>
  <si>
    <t>D1184.9</t>
  </si>
  <si>
    <t>D1194.9</t>
  </si>
  <si>
    <t>下游就绪-1</t>
  </si>
  <si>
    <t>D1004.10</t>
  </si>
  <si>
    <t>D1014.10</t>
  </si>
  <si>
    <t>D1024.10</t>
  </si>
  <si>
    <t>D1034.10</t>
  </si>
  <si>
    <t>D1044.10</t>
  </si>
  <si>
    <t>D1054.10</t>
  </si>
  <si>
    <t>D1064.10</t>
  </si>
  <si>
    <t>D1074.10</t>
  </si>
  <si>
    <t>D1084.10</t>
  </si>
  <si>
    <t>D1094.10</t>
  </si>
  <si>
    <t>D1104.10</t>
  </si>
  <si>
    <t>D1114.10</t>
  </si>
  <si>
    <t>D1124.10</t>
  </si>
  <si>
    <t>D1134.10</t>
  </si>
  <si>
    <t>D1144.10</t>
  </si>
  <si>
    <t>D1154.10</t>
  </si>
  <si>
    <t>D1164.10</t>
  </si>
  <si>
    <t>D1174.10</t>
  </si>
  <si>
    <t>D1184.10</t>
  </si>
  <si>
    <t>D1194.10</t>
  </si>
  <si>
    <t>使能下游-1</t>
  </si>
  <si>
    <t>D1004.11</t>
  </si>
  <si>
    <t>D1014.11</t>
  </si>
  <si>
    <t>D1024.11</t>
  </si>
  <si>
    <t>D1034.11</t>
  </si>
  <si>
    <t>D1044.11</t>
  </si>
  <si>
    <t>D1054.11</t>
  </si>
  <si>
    <t>D1064.11</t>
  </si>
  <si>
    <t>D1074.11</t>
  </si>
  <si>
    <t>D1084.11</t>
  </si>
  <si>
    <t>D1094.11</t>
  </si>
  <si>
    <t>D1104.11</t>
  </si>
  <si>
    <t>D1114.11</t>
  </si>
  <si>
    <t>D1124.11</t>
  </si>
  <si>
    <t>D1134.11</t>
  </si>
  <si>
    <t>D1144.11</t>
  </si>
  <si>
    <t>D1154.11</t>
  </si>
  <si>
    <t>D1164.11</t>
  </si>
  <si>
    <t>D1174.11</t>
  </si>
  <si>
    <t>D1184.11</t>
  </si>
  <si>
    <t>D1194.11</t>
  </si>
  <si>
    <t>下游就绪-2</t>
  </si>
  <si>
    <t>D1004.12</t>
  </si>
  <si>
    <t>D1014.12</t>
  </si>
  <si>
    <t>D1024.12</t>
  </si>
  <si>
    <t>D1034.12</t>
  </si>
  <si>
    <t>D1044.12</t>
  </si>
  <si>
    <t>D1054.12</t>
  </si>
  <si>
    <t>D1064.12</t>
  </si>
  <si>
    <t>D1074.12</t>
  </si>
  <si>
    <t>D1084.12</t>
  </si>
  <si>
    <t>D1094.12</t>
  </si>
  <si>
    <t>D1104.12</t>
  </si>
  <si>
    <t>D1114.12</t>
  </si>
  <si>
    <t>D1124.12</t>
  </si>
  <si>
    <t>D1134.12</t>
  </si>
  <si>
    <t>D1144.12</t>
  </si>
  <si>
    <t>D1154.12</t>
  </si>
  <si>
    <t>D1164.12</t>
  </si>
  <si>
    <t>D1174.12</t>
  </si>
  <si>
    <t>D1184.12</t>
  </si>
  <si>
    <t>D1194.12</t>
  </si>
  <si>
    <t>使能下游-2</t>
  </si>
  <si>
    <t>D1004.13</t>
  </si>
  <si>
    <t>D1014.13</t>
  </si>
  <si>
    <t>D1024.13</t>
  </si>
  <si>
    <t>D1034.13</t>
  </si>
  <si>
    <t>D1044.13</t>
  </si>
  <si>
    <t>D1054.13</t>
  </si>
  <si>
    <t>D1064.13</t>
  </si>
  <si>
    <t>D1074.13</t>
  </si>
  <si>
    <t>D1084.13</t>
  </si>
  <si>
    <t>D1094.13</t>
  </si>
  <si>
    <t>D1104.13</t>
  </si>
  <si>
    <t>D1114.13</t>
  </si>
  <si>
    <t>D1124.13</t>
  </si>
  <si>
    <t>D1134.13</t>
  </si>
  <si>
    <t>D1144.13</t>
  </si>
  <si>
    <t>D1154.13</t>
  </si>
  <si>
    <t>D1164.13</t>
  </si>
  <si>
    <t>D1174.13</t>
  </si>
  <si>
    <t>D1184.13</t>
  </si>
  <si>
    <t>D1194.13</t>
  </si>
  <si>
    <t>下游就绪-3</t>
  </si>
  <si>
    <t>D1004.14</t>
  </si>
  <si>
    <t>D1014.14</t>
  </si>
  <si>
    <t>D1024.14</t>
  </si>
  <si>
    <t>D1034.14</t>
  </si>
  <si>
    <t>D1044.14</t>
  </si>
  <si>
    <t>D1054.14</t>
  </si>
  <si>
    <t>D1064.14</t>
  </si>
  <si>
    <t>D1074.14</t>
  </si>
  <si>
    <t>D1084.14</t>
  </si>
  <si>
    <t>D1094.14</t>
  </si>
  <si>
    <t>D1104.14</t>
  </si>
  <si>
    <t>D1114.14</t>
  </si>
  <si>
    <t>D1124.14</t>
  </si>
  <si>
    <t>D1134.14</t>
  </si>
  <si>
    <t>D1144.14</t>
  </si>
  <si>
    <t>D1154.14</t>
  </si>
  <si>
    <t>D1164.14</t>
  </si>
  <si>
    <t>D1174.14</t>
  </si>
  <si>
    <t>D1184.14</t>
  </si>
  <si>
    <t>D1194.14</t>
  </si>
  <si>
    <t>使能下游-3</t>
  </si>
  <si>
    <t>D1004.15</t>
  </si>
  <si>
    <t>D1014.15</t>
  </si>
  <si>
    <t>D1024.15</t>
  </si>
  <si>
    <t>D1034.15</t>
  </si>
  <si>
    <t>D1044.15</t>
  </si>
  <si>
    <t>D1054.15</t>
  </si>
  <si>
    <t>D1064.15</t>
  </si>
  <si>
    <t>D1074.15</t>
  </si>
  <si>
    <t>D1084.15</t>
  </si>
  <si>
    <t>D1094.15</t>
  </si>
  <si>
    <t>D1104.15</t>
  </si>
  <si>
    <t>D1114.15</t>
  </si>
  <si>
    <t>D1124.15</t>
  </si>
  <si>
    <t>D1134.15</t>
  </si>
  <si>
    <t>D1144.15</t>
  </si>
  <si>
    <t>D1154.15</t>
  </si>
  <si>
    <t>D1164.15</t>
  </si>
  <si>
    <t>D1174.15</t>
  </si>
  <si>
    <t>D1184.15</t>
  </si>
  <si>
    <t>D1194.15</t>
  </si>
  <si>
    <t>递进启动</t>
  </si>
  <si>
    <t>D1005.0</t>
  </si>
  <si>
    <t>D1015.0</t>
  </si>
  <si>
    <t>D1025.0</t>
  </si>
  <si>
    <t>D1035.0</t>
  </si>
  <si>
    <t>D1045.0</t>
  </si>
  <si>
    <t>D1055.0</t>
  </si>
  <si>
    <t>D1065.0</t>
  </si>
  <si>
    <t>D1075.0</t>
  </si>
  <si>
    <t>D1085.0</t>
  </si>
  <si>
    <t>D1095.0</t>
  </si>
  <si>
    <t>D1105.0</t>
  </si>
  <si>
    <t>D1115.0</t>
  </si>
  <si>
    <t>D1125.0</t>
  </si>
  <si>
    <t>D1135.0</t>
  </si>
  <si>
    <t>D1145.0</t>
  </si>
  <si>
    <t>D1155.0</t>
  </si>
  <si>
    <t>D1165.0</t>
  </si>
  <si>
    <t>D1175.0</t>
  </si>
  <si>
    <t>D1185.00</t>
  </si>
  <si>
    <t>D1195.00</t>
  </si>
  <si>
    <t>步01</t>
  </si>
  <si>
    <t>D1005.1</t>
  </si>
  <si>
    <t>D1015.1</t>
  </si>
  <si>
    <t>D1025.1</t>
  </si>
  <si>
    <t>D1035.1</t>
  </si>
  <si>
    <t>D1045.1</t>
  </si>
  <si>
    <t>D1055.1</t>
  </si>
  <si>
    <t>D1065.1</t>
  </si>
  <si>
    <t>D1075.1</t>
  </si>
  <si>
    <t>D1085.1</t>
  </si>
  <si>
    <t>D1095.1</t>
  </si>
  <si>
    <t>D1105.1</t>
  </si>
  <si>
    <t>D1115.1</t>
  </si>
  <si>
    <t>D1125.1</t>
  </si>
  <si>
    <t>D1135.1</t>
  </si>
  <si>
    <t>D1145.1</t>
  </si>
  <si>
    <t>D1155.1</t>
  </si>
  <si>
    <t>D1165.1</t>
  </si>
  <si>
    <t>D1175.1</t>
  </si>
  <si>
    <t>D1185.01</t>
  </si>
  <si>
    <t>D1195.01</t>
  </si>
  <si>
    <t>步02</t>
  </si>
  <si>
    <t>D1005.2</t>
  </si>
  <si>
    <t>D1015.2</t>
  </si>
  <si>
    <t>D1025.2</t>
  </si>
  <si>
    <t>D1035.2</t>
  </si>
  <si>
    <t>D1045.2</t>
  </si>
  <si>
    <t>D1055.2</t>
  </si>
  <si>
    <t>D1065.2</t>
  </si>
  <si>
    <t>D1075.2</t>
  </si>
  <si>
    <t>D1085.2</t>
  </si>
  <si>
    <t>D1095.2</t>
  </si>
  <si>
    <t>D1105.2</t>
  </si>
  <si>
    <t>D1115.2</t>
  </si>
  <si>
    <t>D1125.2</t>
  </si>
  <si>
    <t>D1135.2</t>
  </si>
  <si>
    <t>D1145.2</t>
  </si>
  <si>
    <t>D1155.2</t>
  </si>
  <si>
    <t>D1165.2</t>
  </si>
  <si>
    <t>D1175.2</t>
  </si>
  <si>
    <t>D1185.02</t>
  </si>
  <si>
    <t>D1195.02</t>
  </si>
  <si>
    <t xml:space="preserve">步03 </t>
  </si>
  <si>
    <t>D1005.3</t>
  </si>
  <si>
    <t>D1015.3</t>
  </si>
  <si>
    <t>D1025.3</t>
  </si>
  <si>
    <t>D1035.3</t>
  </si>
  <si>
    <t>D1045.3</t>
  </si>
  <si>
    <t>D1055.3</t>
  </si>
  <si>
    <t>D1065.3</t>
  </si>
  <si>
    <t>D1075.3</t>
  </si>
  <si>
    <t>D1085.3</t>
  </si>
  <si>
    <t>D1095.3</t>
  </si>
  <si>
    <t>D1105.3</t>
  </si>
  <si>
    <t>D1115.3</t>
  </si>
  <si>
    <t>D1125.3</t>
  </si>
  <si>
    <t>D1135.3</t>
  </si>
  <si>
    <t>D1145.3</t>
  </si>
  <si>
    <t>D1155.3</t>
  </si>
  <si>
    <t>D1165.3</t>
  </si>
  <si>
    <t>D1175.3</t>
  </si>
  <si>
    <t>D1185.03</t>
  </si>
  <si>
    <t>D1195.03</t>
  </si>
  <si>
    <t xml:space="preserve">步04 </t>
  </si>
  <si>
    <t>D1005.4</t>
  </si>
  <si>
    <t>D1015.4</t>
  </si>
  <si>
    <t>D1025.4</t>
  </si>
  <si>
    <t>D1035.4</t>
  </si>
  <si>
    <t>D1045.4</t>
  </si>
  <si>
    <t>D1055.4</t>
  </si>
  <si>
    <t>D1065.4</t>
  </si>
  <si>
    <t>D1075.4</t>
  </si>
  <si>
    <t>D1085.4</t>
  </si>
  <si>
    <t>D1095.4</t>
  </si>
  <si>
    <t>D1105.4</t>
  </si>
  <si>
    <t>D1115.4</t>
  </si>
  <si>
    <t>D1125.4</t>
  </si>
  <si>
    <t>D1135.4</t>
  </si>
  <si>
    <t>D1145.4</t>
  </si>
  <si>
    <t>D1155.4</t>
  </si>
  <si>
    <t>D1165.4</t>
  </si>
  <si>
    <t>D1175.4</t>
  </si>
  <si>
    <t>D1185.04</t>
  </si>
  <si>
    <t>D1195.04</t>
  </si>
  <si>
    <t xml:space="preserve">步05 </t>
  </si>
  <si>
    <t>D1005.5</t>
  </si>
  <si>
    <t>D1015.5</t>
  </si>
  <si>
    <t>D1025.5</t>
  </si>
  <si>
    <t>D1035.5</t>
  </si>
  <si>
    <t>D1045.5</t>
  </si>
  <si>
    <t>D1055.5</t>
  </si>
  <si>
    <t>D1065.5</t>
  </si>
  <si>
    <t>D1075.5</t>
  </si>
  <si>
    <t>D1085.5</t>
  </si>
  <si>
    <t>D1095.5</t>
  </si>
  <si>
    <t>D1105.5</t>
  </si>
  <si>
    <t>D1115.5</t>
  </si>
  <si>
    <t>D1125.5</t>
  </si>
  <si>
    <t>D1135.5</t>
  </si>
  <si>
    <t>D1145.5</t>
  </si>
  <si>
    <t>D1155.5</t>
  </si>
  <si>
    <t>D1165.5</t>
  </si>
  <si>
    <t>D1175.5</t>
  </si>
  <si>
    <t>D1185.05</t>
  </si>
  <si>
    <t>D1195.05</t>
  </si>
  <si>
    <t>步06</t>
  </si>
  <si>
    <t>D1005.6</t>
  </si>
  <si>
    <t>D1015.6</t>
  </si>
  <si>
    <t>D1025.6</t>
  </si>
  <si>
    <t>D1035.6</t>
  </si>
  <si>
    <t>D1045.6</t>
  </si>
  <si>
    <t>D1055.6</t>
  </si>
  <si>
    <t>D1065.6</t>
  </si>
  <si>
    <t>D1075.6</t>
  </si>
  <si>
    <t>D1085.6</t>
  </si>
  <si>
    <t>D1095.6</t>
  </si>
  <si>
    <t>D1105.6</t>
  </si>
  <si>
    <t>D1115.6</t>
  </si>
  <si>
    <t>D1125.6</t>
  </si>
  <si>
    <t>D1135.6</t>
  </si>
  <si>
    <t>D1145.6</t>
  </si>
  <si>
    <t>D1155.6</t>
  </si>
  <si>
    <t>D1165.6</t>
  </si>
  <si>
    <t>D1175.6</t>
  </si>
  <si>
    <t>D1185.06</t>
  </si>
  <si>
    <t>D1195.06</t>
  </si>
  <si>
    <t>步07</t>
  </si>
  <si>
    <t>D1005.7</t>
  </si>
  <si>
    <t>D1015.7</t>
  </si>
  <si>
    <t>D1025.7</t>
  </si>
  <si>
    <t>D1035.7</t>
  </si>
  <si>
    <t>D1045.7</t>
  </si>
  <si>
    <t>D1055.7</t>
  </si>
  <si>
    <t>D1065.7</t>
  </si>
  <si>
    <t>D1075.7</t>
  </si>
  <si>
    <t>D1085.7</t>
  </si>
  <si>
    <t>D1095.7</t>
  </si>
  <si>
    <t>D1105.7</t>
  </si>
  <si>
    <t>D1115.7</t>
  </si>
  <si>
    <t>D1125.7</t>
  </si>
  <si>
    <t>D1135.7</t>
  </si>
  <si>
    <t>D1145.7</t>
  </si>
  <si>
    <t>D1155.7</t>
  </si>
  <si>
    <t>D1165.7</t>
  </si>
  <si>
    <t>D1175.7</t>
  </si>
  <si>
    <t>D1185.07</t>
  </si>
  <si>
    <t>D1195.07</t>
  </si>
  <si>
    <t>步08</t>
  </si>
  <si>
    <t>D1005.8</t>
  </si>
  <si>
    <t>D1015.8</t>
  </si>
  <si>
    <t>D1025.8</t>
  </si>
  <si>
    <t>D1035.8</t>
  </si>
  <si>
    <t>D1045.8</t>
  </si>
  <si>
    <t>D1055.8</t>
  </si>
  <si>
    <t>D1065.8</t>
  </si>
  <si>
    <t>D1075.8</t>
  </si>
  <si>
    <t>D1085.8</t>
  </si>
  <si>
    <t>D1095.8</t>
  </si>
  <si>
    <t>D1105.8</t>
  </si>
  <si>
    <t>D1115.8</t>
  </si>
  <si>
    <t>D1125.8</t>
  </si>
  <si>
    <t>D1135.8</t>
  </si>
  <si>
    <t>D1145.8</t>
  </si>
  <si>
    <t>D1155.8</t>
  </si>
  <si>
    <t>D1165.8</t>
  </si>
  <si>
    <t>D1175.8</t>
  </si>
  <si>
    <t>D1185.08</t>
  </si>
  <si>
    <t>D1195.08</t>
  </si>
  <si>
    <t>步09</t>
  </si>
  <si>
    <t>D1005.9</t>
  </si>
  <si>
    <t>D1015.9</t>
  </si>
  <si>
    <t>D1025.9</t>
  </si>
  <si>
    <t>D1035.9</t>
  </si>
  <si>
    <t>D1045.9</t>
  </si>
  <si>
    <t>D1055.9</t>
  </si>
  <si>
    <t>D1065.9</t>
  </si>
  <si>
    <t>D1075.9</t>
  </si>
  <si>
    <t>D1085.9</t>
  </si>
  <si>
    <t>D1095.9</t>
  </si>
  <si>
    <t>D1105.9</t>
  </si>
  <si>
    <t>D1115.9</t>
  </si>
  <si>
    <t>D1125.9</t>
  </si>
  <si>
    <t>D1135.9</t>
  </si>
  <si>
    <t>D1145.9</t>
  </si>
  <si>
    <t>D1155.9</t>
  </si>
  <si>
    <t>D1165.9</t>
  </si>
  <si>
    <t>D1175.9</t>
  </si>
  <si>
    <t>D1185.09</t>
  </si>
  <si>
    <t>D1195.09</t>
  </si>
  <si>
    <t>步10</t>
  </si>
  <si>
    <t>D1005.10</t>
  </si>
  <si>
    <t>D1015.10</t>
  </si>
  <si>
    <t>D1025.10</t>
  </si>
  <si>
    <t>D1035.10</t>
  </si>
  <si>
    <t>D1045.10</t>
  </si>
  <si>
    <t>D1055.10</t>
  </si>
  <si>
    <t>D1065.10</t>
  </si>
  <si>
    <t>D1075.10</t>
  </si>
  <si>
    <t>D1085.10</t>
  </si>
  <si>
    <t>D1095.10</t>
  </si>
  <si>
    <t>D1105.10</t>
  </si>
  <si>
    <t>D1115.10</t>
  </si>
  <si>
    <t>D1125.10</t>
  </si>
  <si>
    <t>D1135.10</t>
  </si>
  <si>
    <t>D1145.10</t>
  </si>
  <si>
    <t>D1155.10</t>
  </si>
  <si>
    <t>D1165.10</t>
  </si>
  <si>
    <t>D1175.10</t>
  </si>
  <si>
    <t>D1185.10</t>
  </si>
  <si>
    <t>D1195.10</t>
  </si>
  <si>
    <t>步11</t>
  </si>
  <si>
    <t>D1005.11</t>
  </si>
  <si>
    <t>D1015.11</t>
  </si>
  <si>
    <t>D1025.11</t>
  </si>
  <si>
    <t>D1035.11</t>
  </si>
  <si>
    <t>D1045.11</t>
  </si>
  <si>
    <t>D1055.11</t>
  </si>
  <si>
    <t>D1065.11</t>
  </si>
  <si>
    <t>D1075.11</t>
  </si>
  <si>
    <t>D1085.11</t>
  </si>
  <si>
    <t>D1095.11</t>
  </si>
  <si>
    <t>D1105.11</t>
  </si>
  <si>
    <t>D1115.11</t>
  </si>
  <si>
    <t>D1125.11</t>
  </si>
  <si>
    <t>D1135.11</t>
  </si>
  <si>
    <t>D1145.11</t>
  </si>
  <si>
    <t>D1155.11</t>
  </si>
  <si>
    <t>D1165.11</t>
  </si>
  <si>
    <t>D1175.11</t>
  </si>
  <si>
    <t>D1185.11</t>
  </si>
  <si>
    <t>D1195.11</t>
  </si>
  <si>
    <t>步12</t>
  </si>
  <si>
    <t>D1005.12</t>
  </si>
  <si>
    <t>D1015.12</t>
  </si>
  <si>
    <t>D1025.12</t>
  </si>
  <si>
    <t>D1035.12</t>
  </si>
  <si>
    <t>D1045.12</t>
  </si>
  <si>
    <t>D1055.12</t>
  </si>
  <si>
    <t>D1065.12</t>
  </si>
  <si>
    <t>D1075.12</t>
  </si>
  <si>
    <t>D1085.12</t>
  </si>
  <si>
    <t>D1095.12</t>
  </si>
  <si>
    <t>D1105.12</t>
  </si>
  <si>
    <t>D1115.12</t>
  </si>
  <si>
    <t>D1125.12</t>
  </si>
  <si>
    <t>D1135.12</t>
  </si>
  <si>
    <t>D1145.12</t>
  </si>
  <si>
    <t>D1155.12</t>
  </si>
  <si>
    <t>D1165.12</t>
  </si>
  <si>
    <t>D1175.12</t>
  </si>
  <si>
    <t>D1185.12</t>
  </si>
  <si>
    <t>D1195.12</t>
  </si>
  <si>
    <t>步13</t>
  </si>
  <si>
    <t>D1005.13</t>
  </si>
  <si>
    <t>D1015.13</t>
  </si>
  <si>
    <t>D1025.13</t>
  </si>
  <si>
    <t>D1035.13</t>
  </si>
  <si>
    <t>D1045.13</t>
  </si>
  <si>
    <t>D1055.13</t>
  </si>
  <si>
    <t>D1065.13</t>
  </si>
  <si>
    <t>D1075.13</t>
  </si>
  <si>
    <t>D1085.13</t>
  </si>
  <si>
    <t>D1095.13</t>
  </si>
  <si>
    <t>D1105.13</t>
  </si>
  <si>
    <t>D1115.13</t>
  </si>
  <si>
    <t>D1125.13</t>
  </si>
  <si>
    <t>D1135.13</t>
  </si>
  <si>
    <t>D1145.13</t>
  </si>
  <si>
    <t>D1155.13</t>
  </si>
  <si>
    <t>D1165.13</t>
  </si>
  <si>
    <t>D1175.13</t>
  </si>
  <si>
    <t>D1185.13</t>
  </si>
  <si>
    <t>D1195.13</t>
  </si>
  <si>
    <t>步14</t>
  </si>
  <si>
    <t>D1005.14</t>
  </si>
  <si>
    <t>D1015.14</t>
  </si>
  <si>
    <t>D1025.14</t>
  </si>
  <si>
    <t>D1035.14</t>
  </si>
  <si>
    <t>D1045.14</t>
  </si>
  <si>
    <t>D1055.14</t>
  </si>
  <si>
    <t>D1065.14</t>
  </si>
  <si>
    <t>D1075.14</t>
  </si>
  <si>
    <t>D1085.14</t>
  </si>
  <si>
    <t>D1095.14</t>
  </si>
  <si>
    <t>D1105.14</t>
  </si>
  <si>
    <t>D1115.14</t>
  </si>
  <si>
    <t>D1125.14</t>
  </si>
  <si>
    <t>D1135.14</t>
  </si>
  <si>
    <t>D1145.14</t>
  </si>
  <si>
    <t>D1155.14</t>
  </si>
  <si>
    <t>D1165.14</t>
  </si>
  <si>
    <t>D1175.14</t>
  </si>
  <si>
    <t>D1185.14</t>
  </si>
  <si>
    <t>D1195.14</t>
  </si>
  <si>
    <t>步15</t>
  </si>
  <si>
    <t>D1005.15</t>
  </si>
  <si>
    <t>D1015.15</t>
  </si>
  <si>
    <t>D1025.15</t>
  </si>
  <si>
    <t>D1035.15</t>
  </si>
  <si>
    <t>D1045.15</t>
  </si>
  <si>
    <t>D1055.15</t>
  </si>
  <si>
    <t>D1065.15</t>
  </si>
  <si>
    <t>D1075.15</t>
  </si>
  <si>
    <t>D1085.15</t>
  </si>
  <si>
    <t>D1095.15</t>
  </si>
  <si>
    <t>D1105.15</t>
  </si>
  <si>
    <t>D1115.15</t>
  </si>
  <si>
    <t>D1125.15</t>
  </si>
  <si>
    <t>D1135.15</t>
  </si>
  <si>
    <t>D1145.15</t>
  </si>
  <si>
    <t>D1155.15</t>
  </si>
  <si>
    <t>D1165.15</t>
  </si>
  <si>
    <t>D1175.15</t>
  </si>
  <si>
    <t>D1185.15</t>
  </si>
  <si>
    <t>D1195.15</t>
  </si>
  <si>
    <t>步16</t>
  </si>
  <si>
    <t>D1006.0</t>
  </si>
  <si>
    <t>D1016.0</t>
  </si>
  <si>
    <t>D1026.0</t>
  </si>
  <si>
    <t>D1036.0</t>
  </si>
  <si>
    <t>D1046.0</t>
  </si>
  <si>
    <t>D1056.0</t>
  </si>
  <si>
    <t>D1066.0</t>
  </si>
  <si>
    <t>D1076.0</t>
  </si>
  <si>
    <t>D1086.0</t>
  </si>
  <si>
    <t>D1096.0</t>
  </si>
  <si>
    <t>D1106.0</t>
  </si>
  <si>
    <t>D1116.0</t>
  </si>
  <si>
    <t>D1126.0</t>
  </si>
  <si>
    <t>D1136.0</t>
  </si>
  <si>
    <t>D1146.0</t>
  </si>
  <si>
    <t>D1156.0</t>
  </si>
  <si>
    <t>D1166.0</t>
  </si>
  <si>
    <t>D1176.0</t>
  </si>
  <si>
    <t>D1186.0</t>
  </si>
  <si>
    <t>D1196.0</t>
  </si>
  <si>
    <t>步17</t>
  </si>
  <si>
    <t>D1006.1</t>
  </si>
  <si>
    <t>D1016.1</t>
  </si>
  <si>
    <t>D1026.1</t>
  </si>
  <si>
    <t>D1036.1</t>
  </si>
  <si>
    <t>D1046.1</t>
  </si>
  <si>
    <t>D1056.1</t>
  </si>
  <si>
    <t>D1066.1</t>
  </si>
  <si>
    <t>D1076.1</t>
  </si>
  <si>
    <t>D1086.1</t>
  </si>
  <si>
    <t>D1096.1</t>
  </si>
  <si>
    <t>D1106.1</t>
  </si>
  <si>
    <t>D1116.1</t>
  </si>
  <si>
    <t>D1126.1</t>
  </si>
  <si>
    <t>D1136.1</t>
  </si>
  <si>
    <t>D1146.1</t>
  </si>
  <si>
    <t>D1156.1</t>
  </si>
  <si>
    <t>D1166.1</t>
  </si>
  <si>
    <t>D1176.1</t>
  </si>
  <si>
    <t>D1186.1</t>
  </si>
  <si>
    <t>D1196.1</t>
  </si>
  <si>
    <t>步18</t>
  </si>
  <si>
    <t>D1006.2</t>
  </si>
  <si>
    <t>D1016.2</t>
  </si>
  <si>
    <t>D1026.2</t>
  </si>
  <si>
    <t>D1036.2</t>
  </si>
  <si>
    <t>D1046.2</t>
  </si>
  <si>
    <t>D1056.2</t>
  </si>
  <si>
    <t>D1066.2</t>
  </si>
  <si>
    <t>D1076.2</t>
  </si>
  <si>
    <t>D1086.2</t>
  </si>
  <si>
    <t>D1096.2</t>
  </si>
  <si>
    <t>D1106.2</t>
  </si>
  <si>
    <t>D1116.2</t>
  </si>
  <si>
    <t>D1126.2</t>
  </si>
  <si>
    <t>D1136.2</t>
  </si>
  <si>
    <t>D1146.2</t>
  </si>
  <si>
    <t>D1156.2</t>
  </si>
  <si>
    <t>D1166.2</t>
  </si>
  <si>
    <t>D1176.2</t>
  </si>
  <si>
    <t>D1186.2</t>
  </si>
  <si>
    <t>D1196.2</t>
  </si>
  <si>
    <t>步19</t>
  </si>
  <si>
    <t>D1006.3</t>
  </si>
  <si>
    <t>D1016.3</t>
  </si>
  <si>
    <t>D1026.3</t>
  </si>
  <si>
    <t>D1036.3</t>
  </si>
  <si>
    <t>D1046.3</t>
  </si>
  <si>
    <t>D1056.3</t>
  </si>
  <si>
    <t>D1066.3</t>
  </si>
  <si>
    <t>D1076.3</t>
  </si>
  <si>
    <t>D1086.3</t>
  </si>
  <si>
    <t>D1096.3</t>
  </si>
  <si>
    <t>D1106.3</t>
  </si>
  <si>
    <t>D1116.3</t>
  </si>
  <si>
    <t>D1126.3</t>
  </si>
  <si>
    <t>D1136.3</t>
  </si>
  <si>
    <t>D1146.3</t>
  </si>
  <si>
    <t>D1156.3</t>
  </si>
  <si>
    <t>D1166.3</t>
  </si>
  <si>
    <t>D1176.3</t>
  </si>
  <si>
    <t>D1186.3</t>
  </si>
  <si>
    <t>D1196.3</t>
  </si>
  <si>
    <t>步20</t>
  </si>
  <si>
    <t>D1006.4</t>
  </si>
  <si>
    <t>D1016.4</t>
  </si>
  <si>
    <t>D1026.4</t>
  </si>
  <si>
    <t>D1036.4</t>
  </si>
  <si>
    <t>D1046.4</t>
  </si>
  <si>
    <t>D1056.4</t>
  </si>
  <si>
    <t>D1066.4</t>
  </si>
  <si>
    <t>D1076.4</t>
  </si>
  <si>
    <t>D1086.4</t>
  </si>
  <si>
    <t>D1096.4</t>
  </si>
  <si>
    <t>D1106.4</t>
  </si>
  <si>
    <t>D1116.4</t>
  </si>
  <si>
    <t>D1126.4</t>
  </si>
  <si>
    <t>D1136.4</t>
  </si>
  <si>
    <t>D1146.4</t>
  </si>
  <si>
    <t>D1156.4</t>
  </si>
  <si>
    <t>D1166.4</t>
  </si>
  <si>
    <t>D1176.4</t>
  </si>
  <si>
    <t>D1186.4</t>
  </si>
  <si>
    <t>D1196.4</t>
  </si>
  <si>
    <t>步21</t>
  </si>
  <si>
    <t>D1006.5</t>
  </si>
  <si>
    <t>D1016.5</t>
  </si>
  <si>
    <t>D1026.5</t>
  </si>
  <si>
    <t>D1036.5</t>
  </si>
  <si>
    <t>D1046.5</t>
  </si>
  <si>
    <t>D1056.5</t>
  </si>
  <si>
    <t>D1066.5</t>
  </si>
  <si>
    <t>D1076.5</t>
  </si>
  <si>
    <t>D1086.5</t>
  </si>
  <si>
    <t>D1096.5</t>
  </si>
  <si>
    <t>D1106.5</t>
  </si>
  <si>
    <t>D1116.5</t>
  </si>
  <si>
    <t>D1126.5</t>
  </si>
  <si>
    <t>D1136.5</t>
  </si>
  <si>
    <t>D1146.5</t>
  </si>
  <si>
    <t>D1156.5</t>
  </si>
  <si>
    <t>D1166.5</t>
  </si>
  <si>
    <t>D1176.5</t>
  </si>
  <si>
    <t>D1186.5</t>
  </si>
  <si>
    <t>D1196.5</t>
  </si>
  <si>
    <t>步22</t>
  </si>
  <si>
    <t>D1006.6</t>
  </si>
  <si>
    <t>D1016.6</t>
  </si>
  <si>
    <t>D1026.6</t>
  </si>
  <si>
    <t>D1036.6</t>
  </si>
  <si>
    <t>D1046.6</t>
  </si>
  <si>
    <t>D1056.6</t>
  </si>
  <si>
    <t>D1066.6</t>
  </si>
  <si>
    <t>D1076.6</t>
  </si>
  <si>
    <t>D1086.6</t>
  </si>
  <si>
    <t>D1096.6</t>
  </si>
  <si>
    <t>D1106.6</t>
  </si>
  <si>
    <t>D1116.6</t>
  </si>
  <si>
    <t>D1126.6</t>
  </si>
  <si>
    <t>D1136.6</t>
  </si>
  <si>
    <t>D1146.6</t>
  </si>
  <si>
    <t>D1156.6</t>
  </si>
  <si>
    <t>D1166.6</t>
  </si>
  <si>
    <t>D1176.6</t>
  </si>
  <si>
    <t>D1186.6</t>
  </si>
  <si>
    <t>D1196.6</t>
  </si>
  <si>
    <t>步23</t>
  </si>
  <si>
    <t>D1006.7</t>
  </si>
  <si>
    <t>D1016.7</t>
  </si>
  <si>
    <t>D1026.7</t>
  </si>
  <si>
    <t>D1036.7</t>
  </si>
  <si>
    <t>D1046.7</t>
  </si>
  <si>
    <t>D1056.7</t>
  </si>
  <si>
    <t>D1066.7</t>
  </si>
  <si>
    <t>D1076.7</t>
  </si>
  <si>
    <t>D1086.7</t>
  </si>
  <si>
    <t>D1096.7</t>
  </si>
  <si>
    <t>D1106.7</t>
  </si>
  <si>
    <t>D1116.7</t>
  </si>
  <si>
    <t>D1126.7</t>
  </si>
  <si>
    <t>D1136.7</t>
  </si>
  <si>
    <t>D1146.7</t>
  </si>
  <si>
    <t>D1156.7</t>
  </si>
  <si>
    <t>D1166.7</t>
  </si>
  <si>
    <t>D1176.7</t>
  </si>
  <si>
    <t>D1186.7</t>
  </si>
  <si>
    <t>D1196.7</t>
  </si>
  <si>
    <t>步24</t>
  </si>
  <si>
    <t>D1006.8</t>
  </si>
  <si>
    <t>D1016.8</t>
  </si>
  <si>
    <t>D1026.8</t>
  </si>
  <si>
    <t>D1036.8</t>
  </si>
  <si>
    <t>D1046.8</t>
  </si>
  <si>
    <t>D1056.8</t>
  </si>
  <si>
    <t>D1066.8</t>
  </si>
  <si>
    <t>D1076.8</t>
  </si>
  <si>
    <t>D1086.8</t>
  </si>
  <si>
    <t>D1096.8</t>
  </si>
  <si>
    <t>D1106.8</t>
  </si>
  <si>
    <t>D1116.8</t>
  </si>
  <si>
    <t>D1126.8</t>
  </si>
  <si>
    <t>D1136.8</t>
  </si>
  <si>
    <t>D1146.8</t>
  </si>
  <si>
    <t>D1156.8</t>
  </si>
  <si>
    <t>D1166.8</t>
  </si>
  <si>
    <t>D1176.8</t>
  </si>
  <si>
    <t>D1186.8</t>
  </si>
  <si>
    <t>D1196.8</t>
  </si>
  <si>
    <t>步25</t>
  </si>
  <si>
    <t>D1006.9</t>
  </si>
  <si>
    <t>D1016.9</t>
  </si>
  <si>
    <t>D1026.9</t>
  </si>
  <si>
    <t>D1036.9</t>
  </si>
  <si>
    <t>D1046.9</t>
  </si>
  <si>
    <t>D1056.9</t>
  </si>
  <si>
    <t>D1066.9</t>
  </si>
  <si>
    <t>D1076.9</t>
  </si>
  <si>
    <t>D1086.9</t>
  </si>
  <si>
    <t>D1096.9</t>
  </si>
  <si>
    <t>D1106.9</t>
  </si>
  <si>
    <t>D1116.9</t>
  </si>
  <si>
    <t>D1126.9</t>
  </si>
  <si>
    <t>D1136.9</t>
  </si>
  <si>
    <t>D1146.9</t>
  </si>
  <si>
    <t>D1156.9</t>
  </si>
  <si>
    <t>D1166.9</t>
  </si>
  <si>
    <t>D1176.9</t>
  </si>
  <si>
    <t>D1186.9</t>
  </si>
  <si>
    <t>D1196.9</t>
  </si>
  <si>
    <t>步26</t>
  </si>
  <si>
    <t>D1006.10</t>
  </si>
  <si>
    <t>D1016.10</t>
  </si>
  <si>
    <t>D1026.10</t>
  </si>
  <si>
    <t>D1036.10</t>
  </si>
  <si>
    <t>D1046.10</t>
  </si>
  <si>
    <t>D1056.10</t>
  </si>
  <si>
    <t>D1066.10</t>
  </si>
  <si>
    <t>D1076.10</t>
  </si>
  <si>
    <t>D1086.10</t>
  </si>
  <si>
    <t>D1096.10</t>
  </si>
  <si>
    <t>D1106.10</t>
  </si>
  <si>
    <t>D1116.10</t>
  </si>
  <si>
    <t>D1126.10</t>
  </si>
  <si>
    <t>D1136.10</t>
  </si>
  <si>
    <t>D1146.10</t>
  </si>
  <si>
    <t>D1156.10</t>
  </si>
  <si>
    <t>D1166.10</t>
  </si>
  <si>
    <t>D1176.10</t>
  </si>
  <si>
    <t>D1186.10</t>
  </si>
  <si>
    <t>D1196.10</t>
  </si>
  <si>
    <t>步27</t>
  </si>
  <si>
    <t>D1006.11</t>
  </si>
  <si>
    <t>D1016.11</t>
  </si>
  <si>
    <t>D1026.11</t>
  </si>
  <si>
    <t>D1036.11</t>
  </si>
  <si>
    <t>D1046.11</t>
  </si>
  <si>
    <t>D1056.11</t>
  </si>
  <si>
    <t>D1066.11</t>
  </si>
  <si>
    <t>D1076.11</t>
  </si>
  <si>
    <t>D1086.11</t>
  </si>
  <si>
    <t>D1096.11</t>
  </si>
  <si>
    <t>D1106.11</t>
  </si>
  <si>
    <t>D1116.11</t>
  </si>
  <si>
    <t>D1126.11</t>
  </si>
  <si>
    <t>D1136.11</t>
  </si>
  <si>
    <t>D1146.11</t>
  </si>
  <si>
    <t>D1156.11</t>
  </si>
  <si>
    <t>D1166.11</t>
  </si>
  <si>
    <t>D1176.11</t>
  </si>
  <si>
    <t>D1186.11</t>
  </si>
  <si>
    <t>D1196.11</t>
  </si>
  <si>
    <t>步28</t>
  </si>
  <si>
    <t>D1006.12</t>
  </si>
  <si>
    <t>D1016.12</t>
  </si>
  <si>
    <t>D1026.12</t>
  </si>
  <si>
    <t>D1036.12</t>
  </si>
  <si>
    <t>D1046.12</t>
  </si>
  <si>
    <t>D1056.12</t>
  </si>
  <si>
    <t>D1066.12</t>
  </si>
  <si>
    <t>D1076.12</t>
  </si>
  <si>
    <t>D1086.12</t>
  </si>
  <si>
    <t>D1096.12</t>
  </si>
  <si>
    <t>D1106.12</t>
  </si>
  <si>
    <t>D1116.12</t>
  </si>
  <si>
    <t>D1126.12</t>
  </si>
  <si>
    <t>D1136.12</t>
  </si>
  <si>
    <t>D1146.12</t>
  </si>
  <si>
    <t>D1156.12</t>
  </si>
  <si>
    <t>D1166.12</t>
  </si>
  <si>
    <t>D1176.12</t>
  </si>
  <si>
    <t>D1186.12</t>
  </si>
  <si>
    <t>D1196.12</t>
  </si>
  <si>
    <t>步29</t>
  </si>
  <si>
    <t>D1006.13</t>
  </si>
  <si>
    <t>D1016.13</t>
  </si>
  <si>
    <t>D1026.13</t>
  </si>
  <si>
    <t>D1036.13</t>
  </si>
  <si>
    <t>D1046.13</t>
  </si>
  <si>
    <t>D1056.13</t>
  </si>
  <si>
    <t>D1066.13</t>
  </si>
  <si>
    <t>D1076.13</t>
  </si>
  <si>
    <t>D1086.13</t>
  </si>
  <si>
    <t>D1096.13</t>
  </si>
  <si>
    <t>D1106.13</t>
  </si>
  <si>
    <t>D1116.13</t>
  </si>
  <si>
    <t>D1126.13</t>
  </si>
  <si>
    <t>D1136.13</t>
  </si>
  <si>
    <t>D1146.13</t>
  </si>
  <si>
    <t>D1156.13</t>
  </si>
  <si>
    <t>D1166.13</t>
  </si>
  <si>
    <t>D1176.13</t>
  </si>
  <si>
    <t>D1186.13</t>
  </si>
  <si>
    <t>D1196.13</t>
  </si>
  <si>
    <t>步30</t>
  </si>
  <si>
    <t>D1006.14</t>
  </si>
  <si>
    <t>D1016.14</t>
  </si>
  <si>
    <t>D1026.14</t>
  </si>
  <si>
    <t>D1036.14</t>
  </si>
  <si>
    <t>D1046.14</t>
  </si>
  <si>
    <t>D1056.14</t>
  </si>
  <si>
    <t>D1066.14</t>
  </si>
  <si>
    <t>D1076.14</t>
  </si>
  <si>
    <t>D1086.14</t>
  </si>
  <si>
    <t>D1096.14</t>
  </si>
  <si>
    <t>D1106.14</t>
  </si>
  <si>
    <t>D1116.14</t>
  </si>
  <si>
    <t>D1126.14</t>
  </si>
  <si>
    <t>D1136.14</t>
  </si>
  <si>
    <t>D1146.14</t>
  </si>
  <si>
    <t>D1156.14</t>
  </si>
  <si>
    <t>D1166.14</t>
  </si>
  <si>
    <t>D1176.14</t>
  </si>
  <si>
    <t>D1186.14</t>
  </si>
  <si>
    <t>D1196.14</t>
  </si>
  <si>
    <t>步31</t>
  </si>
  <si>
    <t>D1006.15</t>
  </si>
  <si>
    <t>D1016.15</t>
  </si>
  <si>
    <t>D1026.15</t>
  </si>
  <si>
    <t>D1036.15</t>
  </si>
  <si>
    <t>D1046.15</t>
  </si>
  <si>
    <t>D1056.15</t>
  </si>
  <si>
    <t>D1066.15</t>
  </si>
  <si>
    <t>D1076.15</t>
  </si>
  <si>
    <t>D1086.15</t>
  </si>
  <si>
    <t>D1096.15</t>
  </si>
  <si>
    <t>D1106.15</t>
  </si>
  <si>
    <t>D1116.15</t>
  </si>
  <si>
    <t>D1126.15</t>
  </si>
  <si>
    <t>D1136.15</t>
  </si>
  <si>
    <t>D1146.15</t>
  </si>
  <si>
    <t>D1156.15</t>
  </si>
  <si>
    <t>D1166.15</t>
  </si>
  <si>
    <t>D1176.15</t>
  </si>
  <si>
    <t>D1186.15</t>
  </si>
  <si>
    <t>D1196.15</t>
  </si>
  <si>
    <t>初始化步号</t>
  </si>
  <si>
    <t>D1007.0</t>
  </si>
  <si>
    <t>D1017.0</t>
  </si>
  <si>
    <t>D1027.0</t>
  </si>
  <si>
    <t>D1037.0</t>
  </si>
  <si>
    <t>D1047.0</t>
  </si>
  <si>
    <t>D1057.0</t>
  </si>
  <si>
    <t>D1067.0</t>
  </si>
  <si>
    <t>D1077.0</t>
  </si>
  <si>
    <t>D1087.0</t>
  </si>
  <si>
    <t>D1097.0</t>
  </si>
  <si>
    <t>D1107.0</t>
  </si>
  <si>
    <t>D1117.0</t>
  </si>
  <si>
    <t>D1127.0</t>
  </si>
  <si>
    <t>D1137.0</t>
  </si>
  <si>
    <t>D1147.0</t>
  </si>
  <si>
    <t>D1157.0</t>
  </si>
  <si>
    <t>D1167.0</t>
  </si>
  <si>
    <t>D1177.0</t>
  </si>
  <si>
    <t>D1187.0</t>
  </si>
  <si>
    <t>D1197.0</t>
  </si>
  <si>
    <t>D1007.1</t>
  </si>
  <si>
    <t>D1017.1</t>
  </si>
  <si>
    <t>D1027.1</t>
  </si>
  <si>
    <t>D1037.1</t>
  </si>
  <si>
    <t>D1047.1</t>
  </si>
  <si>
    <t>D1057.1</t>
  </si>
  <si>
    <t>D1067.1</t>
  </si>
  <si>
    <t>D1077.1</t>
  </si>
  <si>
    <t>D1087.1</t>
  </si>
  <si>
    <t>D1097.1</t>
  </si>
  <si>
    <t>D1107.1</t>
  </si>
  <si>
    <t>D1117.1</t>
  </si>
  <si>
    <t>D1127.1</t>
  </si>
  <si>
    <t>D1137.1</t>
  </si>
  <si>
    <t>D1147.1</t>
  </si>
  <si>
    <t>D1157.1</t>
  </si>
  <si>
    <t>D1167.1</t>
  </si>
  <si>
    <t>D1177.1</t>
  </si>
  <si>
    <t>D1187.1</t>
  </si>
  <si>
    <t>D1197.1</t>
  </si>
  <si>
    <t>D1007.2</t>
  </si>
  <si>
    <t>D1017.2</t>
  </si>
  <si>
    <t>D1027.2</t>
  </si>
  <si>
    <t>D1037.2</t>
  </si>
  <si>
    <t>D1047.2</t>
  </si>
  <si>
    <t>D1057.2</t>
  </si>
  <si>
    <t>D1067.2</t>
  </si>
  <si>
    <t>D1077.2</t>
  </si>
  <si>
    <t>D1087.2</t>
  </si>
  <si>
    <t>D1097.2</t>
  </si>
  <si>
    <t>D1107.2</t>
  </si>
  <si>
    <t>D1117.2</t>
  </si>
  <si>
    <t>D1127.2</t>
  </si>
  <si>
    <t>D1137.2</t>
  </si>
  <si>
    <t>D1147.2</t>
  </si>
  <si>
    <t>D1157.2</t>
  </si>
  <si>
    <t>D1167.2</t>
  </si>
  <si>
    <t>D1177.2</t>
  </si>
  <si>
    <t>D1187.2</t>
  </si>
  <si>
    <t>D1197.2</t>
  </si>
  <si>
    <t>D1007.3</t>
  </si>
  <si>
    <t>D1017.3</t>
  </si>
  <si>
    <t>D1027.3</t>
  </si>
  <si>
    <t>D1037.3</t>
  </si>
  <si>
    <t>D1047.3</t>
  </si>
  <si>
    <t>D1057.3</t>
  </si>
  <si>
    <t>D1067.3</t>
  </si>
  <si>
    <t>D1077.3</t>
  </si>
  <si>
    <t>D1087.3</t>
  </si>
  <si>
    <t>D1097.3</t>
  </si>
  <si>
    <t>D1107.3</t>
  </si>
  <si>
    <t>D1117.3</t>
  </si>
  <si>
    <t>D1127.3</t>
  </si>
  <si>
    <t>D1137.3</t>
  </si>
  <si>
    <t>D1147.3</t>
  </si>
  <si>
    <t>D1157.3</t>
  </si>
  <si>
    <t>D1167.3</t>
  </si>
  <si>
    <t>D1177.3</t>
  </si>
  <si>
    <t>D1187.3</t>
  </si>
  <si>
    <t>D1197.3</t>
  </si>
  <si>
    <t>D1007.4</t>
  </si>
  <si>
    <t>D1017.4</t>
  </si>
  <si>
    <t>D1027.4</t>
  </si>
  <si>
    <t>D1037.4</t>
  </si>
  <si>
    <t>D1047.4</t>
  </si>
  <si>
    <t>D1057.4</t>
  </si>
  <si>
    <t>D1067.4</t>
  </si>
  <si>
    <t>D1077.4</t>
  </si>
  <si>
    <t>D1087.4</t>
  </si>
  <si>
    <t>D1097.4</t>
  </si>
  <si>
    <t>D1107.4</t>
  </si>
  <si>
    <t>D1117.4</t>
  </si>
  <si>
    <t>D1127.4</t>
  </si>
  <si>
    <t>D1137.4</t>
  </si>
  <si>
    <t>D1147.4</t>
  </si>
  <si>
    <t>D1157.4</t>
  </si>
  <si>
    <t>D1167.4</t>
  </si>
  <si>
    <t>D1177.4</t>
  </si>
  <si>
    <t>D1187.4</t>
  </si>
  <si>
    <t>D1197.4</t>
  </si>
  <si>
    <t>D1007.5</t>
  </si>
  <si>
    <t>D1017.5</t>
  </si>
  <si>
    <t>D1027.5</t>
  </si>
  <si>
    <t>D1037.5</t>
  </si>
  <si>
    <t>D1047.5</t>
  </si>
  <si>
    <t>D1057.5</t>
  </si>
  <si>
    <t>D1067.5</t>
  </si>
  <si>
    <t>D1077.5</t>
  </si>
  <si>
    <t>D1087.5</t>
  </si>
  <si>
    <t>D1097.5</t>
  </si>
  <si>
    <t>D1107.5</t>
  </si>
  <si>
    <t>D1117.5</t>
  </si>
  <si>
    <t>D1127.5</t>
  </si>
  <si>
    <t>D1137.5</t>
  </si>
  <si>
    <t>D1147.5</t>
  </si>
  <si>
    <t>D1157.5</t>
  </si>
  <si>
    <t>D1167.5</t>
  </si>
  <si>
    <t>D1177.5</t>
  </si>
  <si>
    <t>D1187.5</t>
  </si>
  <si>
    <t>D1197.5</t>
  </si>
  <si>
    <t>D1007.6</t>
  </si>
  <si>
    <t>D1017.6</t>
  </si>
  <si>
    <t>D1027.6</t>
  </si>
  <si>
    <t>D1037.6</t>
  </si>
  <si>
    <t>D1047.6</t>
  </si>
  <si>
    <t>D1057.6</t>
  </si>
  <si>
    <t>D1067.6</t>
  </si>
  <si>
    <t>D1077.6</t>
  </si>
  <si>
    <t>D1087.6</t>
  </si>
  <si>
    <t>D1097.6</t>
  </si>
  <si>
    <t>D1107.6</t>
  </si>
  <si>
    <t>D1117.6</t>
  </si>
  <si>
    <t>D1127.6</t>
  </si>
  <si>
    <t>D1137.6</t>
  </si>
  <si>
    <t>D1147.6</t>
  </si>
  <si>
    <t>D1157.6</t>
  </si>
  <si>
    <t>D1167.6</t>
  </si>
  <si>
    <t>D1177.6</t>
  </si>
  <si>
    <t>D1187.6</t>
  </si>
  <si>
    <t>D1197.6</t>
  </si>
  <si>
    <t>D1007.7</t>
  </si>
  <si>
    <t>D1017.7</t>
  </si>
  <si>
    <t>D1027.7</t>
  </si>
  <si>
    <t>D1037.7</t>
  </si>
  <si>
    <t>D1047.7</t>
  </si>
  <si>
    <t>D1057.7</t>
  </si>
  <si>
    <t>D1067.7</t>
  </si>
  <si>
    <t>D1077.7</t>
  </si>
  <si>
    <t>D1087.7</t>
  </si>
  <si>
    <t>D1097.7</t>
  </si>
  <si>
    <t>D1107.7</t>
  </si>
  <si>
    <t>D1117.7</t>
  </si>
  <si>
    <t>D1127.7</t>
  </si>
  <si>
    <t>D1137.7</t>
  </si>
  <si>
    <t>D1147.7</t>
  </si>
  <si>
    <t>D1157.7</t>
  </si>
  <si>
    <t>D1167.7</t>
  </si>
  <si>
    <t>D1177.7</t>
  </si>
  <si>
    <t>D1187.7</t>
  </si>
  <si>
    <t>D1197.7</t>
  </si>
  <si>
    <t>D1007.8</t>
  </si>
  <si>
    <t>D1017.8</t>
  </si>
  <si>
    <t>D1027.8</t>
  </si>
  <si>
    <t>D1037.8</t>
  </si>
  <si>
    <t>D1047.8</t>
  </si>
  <si>
    <t>D1057.8</t>
  </si>
  <si>
    <t>D1067.8</t>
  </si>
  <si>
    <t>D1077.8</t>
  </si>
  <si>
    <t>D1087.8</t>
  </si>
  <si>
    <t>D1097.8</t>
  </si>
  <si>
    <t>D1107.8</t>
  </si>
  <si>
    <t>D1117.8</t>
  </si>
  <si>
    <t>D1127.8</t>
  </si>
  <si>
    <t>D1137.8</t>
  </si>
  <si>
    <t>D1147.8</t>
  </si>
  <si>
    <t>D1157.8</t>
  </si>
  <si>
    <t>D1167.8</t>
  </si>
  <si>
    <t>D1177.8</t>
  </si>
  <si>
    <t>D1187.8</t>
  </si>
  <si>
    <t>D1197.8</t>
  </si>
  <si>
    <t>D1007.9</t>
  </si>
  <si>
    <t>D1017.9</t>
  </si>
  <si>
    <t>D1027.9</t>
  </si>
  <si>
    <t>D1037.9</t>
  </si>
  <si>
    <t>D1047.9</t>
  </si>
  <si>
    <t>D1057.9</t>
  </si>
  <si>
    <t>D1067.9</t>
  </si>
  <si>
    <t>D1077.9</t>
  </si>
  <si>
    <t>D1087.9</t>
  </si>
  <si>
    <t>D1097.9</t>
  </si>
  <si>
    <t>D1107.9</t>
  </si>
  <si>
    <t>D1117.9</t>
  </si>
  <si>
    <t>D1127.9</t>
  </si>
  <si>
    <t>D1137.9</t>
  </si>
  <si>
    <t>D1147.9</t>
  </si>
  <si>
    <t>D1157.9</t>
  </si>
  <si>
    <t>D1167.9</t>
  </si>
  <si>
    <t>D1177.9</t>
  </si>
  <si>
    <t>D1187.9</t>
  </si>
  <si>
    <t>D1197.9</t>
  </si>
  <si>
    <t>D1007.10</t>
  </si>
  <si>
    <t>D1017.10</t>
  </si>
  <si>
    <t>D1027.10</t>
  </si>
  <si>
    <t>D1037.10</t>
  </si>
  <si>
    <t>D1047.10</t>
  </si>
  <si>
    <t>D1057.10</t>
  </si>
  <si>
    <t>D1067.10</t>
  </si>
  <si>
    <t>D1077.10</t>
  </si>
  <si>
    <t>D1087.10</t>
  </si>
  <si>
    <t>D1097.10</t>
  </si>
  <si>
    <t>D1107.10</t>
  </si>
  <si>
    <t>D1117.10</t>
  </si>
  <si>
    <t>D1127.10</t>
  </si>
  <si>
    <t>D1137.10</t>
  </si>
  <si>
    <t>D1147.10</t>
  </si>
  <si>
    <t>D1157.10</t>
  </si>
  <si>
    <t>D1167.10</t>
  </si>
  <si>
    <t>D1177.10</t>
  </si>
  <si>
    <t>D1187.10</t>
  </si>
  <si>
    <t>D1197.10</t>
  </si>
  <si>
    <t>D1007.11</t>
  </si>
  <si>
    <t>D1017.11</t>
  </si>
  <si>
    <t>D1027.11</t>
  </si>
  <si>
    <t>D1037.11</t>
  </si>
  <si>
    <t>D1047.11</t>
  </si>
  <si>
    <t>D1057.11</t>
  </si>
  <si>
    <t>D1067.11</t>
  </si>
  <si>
    <t>D1077.11</t>
  </si>
  <si>
    <t>D1087.11</t>
  </si>
  <si>
    <t>D1097.11</t>
  </si>
  <si>
    <t>D1107.11</t>
  </si>
  <si>
    <t>D1117.11</t>
  </si>
  <si>
    <t>D1127.11</t>
  </si>
  <si>
    <t>D1137.11</t>
  </si>
  <si>
    <t>D1147.11</t>
  </si>
  <si>
    <t>D1157.11</t>
  </si>
  <si>
    <t>D1167.11</t>
  </si>
  <si>
    <t>D1177.11</t>
  </si>
  <si>
    <t>D1187.11</t>
  </si>
  <si>
    <t>D1197.11</t>
  </si>
  <si>
    <t>D1007.12</t>
  </si>
  <si>
    <t>D1017.12</t>
  </si>
  <si>
    <t>D1027.12</t>
  </si>
  <si>
    <t>D1037.12</t>
  </si>
  <si>
    <t>D1047.12</t>
  </si>
  <si>
    <t>D1057.12</t>
  </si>
  <si>
    <t>D1067.12</t>
  </si>
  <si>
    <t>D1077.12</t>
  </si>
  <si>
    <t>D1087.12</t>
  </si>
  <si>
    <t>D1097.12</t>
  </si>
  <si>
    <t>D1107.12</t>
  </si>
  <si>
    <t>D1117.12</t>
  </si>
  <si>
    <t>D1127.12</t>
  </si>
  <si>
    <t>D1137.12</t>
  </si>
  <si>
    <t>D1147.12</t>
  </si>
  <si>
    <t>D1157.12</t>
  </si>
  <si>
    <t>D1167.12</t>
  </si>
  <si>
    <t>D1177.12</t>
  </si>
  <si>
    <t>D1187.12</t>
  </si>
  <si>
    <t>D1197.12</t>
  </si>
  <si>
    <t>D1007.13</t>
  </si>
  <si>
    <t>D1017.13</t>
  </si>
  <si>
    <t>D1027.13</t>
  </si>
  <si>
    <t>D1037.13</t>
  </si>
  <si>
    <t>D1047.13</t>
  </si>
  <si>
    <t>D1057.13</t>
  </si>
  <si>
    <t>D1067.13</t>
  </si>
  <si>
    <t>D1077.13</t>
  </si>
  <si>
    <t>D1087.13</t>
  </si>
  <si>
    <t>D1097.13</t>
  </si>
  <si>
    <t>D1107.13</t>
  </si>
  <si>
    <t>D1117.13</t>
  </si>
  <si>
    <t>D1127.13</t>
  </si>
  <si>
    <t>D1137.13</t>
  </si>
  <si>
    <t>D1147.13</t>
  </si>
  <si>
    <t>D1157.13</t>
  </si>
  <si>
    <t>D1167.13</t>
  </si>
  <si>
    <t>D1177.13</t>
  </si>
  <si>
    <t>D1187.13</t>
  </si>
  <si>
    <t>D1197.13</t>
  </si>
  <si>
    <t>D1007.14</t>
  </si>
  <si>
    <t>D1017.14</t>
  </si>
  <si>
    <t>D1027.14</t>
  </si>
  <si>
    <t>D1037.14</t>
  </si>
  <si>
    <t>D1047.14</t>
  </si>
  <si>
    <t>D1057.14</t>
  </si>
  <si>
    <t>D1067.14</t>
  </si>
  <si>
    <t>D1077.14</t>
  </si>
  <si>
    <t>D1087.14</t>
  </si>
  <si>
    <t>D1097.14</t>
  </si>
  <si>
    <t>D1107.14</t>
  </si>
  <si>
    <t>D1117.14</t>
  </si>
  <si>
    <t>D1127.14</t>
  </si>
  <si>
    <t>D1137.14</t>
  </si>
  <si>
    <t>D1147.14</t>
  </si>
  <si>
    <t>D1157.14</t>
  </si>
  <si>
    <t>D1167.14</t>
  </si>
  <si>
    <t>D1177.14</t>
  </si>
  <si>
    <t>D1187.14</t>
  </si>
  <si>
    <t>D1197.14</t>
  </si>
  <si>
    <t>D1007.15</t>
  </si>
  <si>
    <t>D1017.15</t>
  </si>
  <si>
    <t>D1027.15</t>
  </si>
  <si>
    <t>D1037.15</t>
  </si>
  <si>
    <t>D1047.15</t>
  </si>
  <si>
    <t>D1057.15</t>
  </si>
  <si>
    <t>D1067.15</t>
  </si>
  <si>
    <t>D1077.15</t>
  </si>
  <si>
    <t>D1087.15</t>
  </si>
  <si>
    <t>D1097.15</t>
  </si>
  <si>
    <t>D1107.15</t>
  </si>
  <si>
    <t>D1117.15</t>
  </si>
  <si>
    <t>D1127.15</t>
  </si>
  <si>
    <t>D1137.15</t>
  </si>
  <si>
    <t>D1147.15</t>
  </si>
  <si>
    <t>D1157.15</t>
  </si>
  <si>
    <t>D1167.15</t>
  </si>
  <si>
    <t>D1177.15</t>
  </si>
  <si>
    <t>D1187.15</t>
  </si>
  <si>
    <t>D1197.15</t>
  </si>
  <si>
    <t>初始化_1</t>
  </si>
  <si>
    <t>D1008.0</t>
  </si>
  <si>
    <t>D1018.0</t>
  </si>
  <si>
    <t>D1028.0</t>
  </si>
  <si>
    <t>D1038.0</t>
  </si>
  <si>
    <t>D1048.0</t>
  </si>
  <si>
    <t>D1058.0</t>
  </si>
  <si>
    <t>D1068.0</t>
  </si>
  <si>
    <t>D1078.0</t>
  </si>
  <si>
    <t>D1088.0</t>
  </si>
  <si>
    <t>D1098.0</t>
  </si>
  <si>
    <t>D1108.0</t>
  </si>
  <si>
    <t>D1118.0</t>
  </si>
  <si>
    <t>D1128.0</t>
  </si>
  <si>
    <t>D1138.0</t>
  </si>
  <si>
    <t>D1148.0</t>
  </si>
  <si>
    <t>D1158.0</t>
  </si>
  <si>
    <t>D1168.0</t>
  </si>
  <si>
    <t>D1178.0</t>
  </si>
  <si>
    <t>D1188.0</t>
  </si>
  <si>
    <t>D1198.0</t>
  </si>
  <si>
    <t>初始化_2</t>
  </si>
  <si>
    <t>D1008.1</t>
  </si>
  <si>
    <t>D1018.1</t>
  </si>
  <si>
    <t>D1028.1</t>
  </si>
  <si>
    <t>D1038.1</t>
  </si>
  <si>
    <t>D1048.1</t>
  </si>
  <si>
    <t>D1058.1</t>
  </si>
  <si>
    <t>D1068.1</t>
  </si>
  <si>
    <t>D1078.1</t>
  </si>
  <si>
    <t>D1088.1</t>
  </si>
  <si>
    <t>D1098.1</t>
  </si>
  <si>
    <t>D1108.1</t>
  </si>
  <si>
    <t>D1118.1</t>
  </si>
  <si>
    <t>D1128.1</t>
  </si>
  <si>
    <t>D1138.1</t>
  </si>
  <si>
    <t>D1148.1</t>
  </si>
  <si>
    <t>D1158.1</t>
  </si>
  <si>
    <t>D1168.1</t>
  </si>
  <si>
    <t>D1178.1</t>
  </si>
  <si>
    <t>D1188.1</t>
  </si>
  <si>
    <t>D1198.1</t>
  </si>
  <si>
    <t>初始化_3</t>
  </si>
  <si>
    <t>D1008.2</t>
  </si>
  <si>
    <t>D1018.2</t>
  </si>
  <si>
    <t>D1028.2</t>
  </si>
  <si>
    <t>D1038.2</t>
  </si>
  <si>
    <t>D1048.2</t>
  </si>
  <si>
    <t>D1058.2</t>
  </si>
  <si>
    <t>D1068.2</t>
  </si>
  <si>
    <t>D1078.2</t>
  </si>
  <si>
    <t>D1088.2</t>
  </si>
  <si>
    <t>D1098.2</t>
  </si>
  <si>
    <t>D1108.2</t>
  </si>
  <si>
    <t>D1118.2</t>
  </si>
  <si>
    <t>D1128.2</t>
  </si>
  <si>
    <t>D1138.2</t>
  </si>
  <si>
    <t>D1148.2</t>
  </si>
  <si>
    <t>D1158.2</t>
  </si>
  <si>
    <t>D1168.2</t>
  </si>
  <si>
    <t>D1178.2</t>
  </si>
  <si>
    <t>D1188.2</t>
  </si>
  <si>
    <t>D1198.2</t>
  </si>
  <si>
    <t>初始化_4</t>
  </si>
  <si>
    <t>D1008.3</t>
  </si>
  <si>
    <t>D1018.3</t>
  </si>
  <si>
    <t>D1028.3</t>
  </si>
  <si>
    <t>D1038.3</t>
  </si>
  <si>
    <t>D1048.3</t>
  </si>
  <si>
    <t>D1058.3</t>
  </si>
  <si>
    <t>D1068.3</t>
  </si>
  <si>
    <t>D1078.3</t>
  </si>
  <si>
    <t>D1088.3</t>
  </si>
  <si>
    <t>D1098.3</t>
  </si>
  <si>
    <t>D1108.3</t>
  </si>
  <si>
    <t>D1118.3</t>
  </si>
  <si>
    <t>D1128.3</t>
  </si>
  <si>
    <t>D1138.3</t>
  </si>
  <si>
    <t>D1148.3</t>
  </si>
  <si>
    <t>D1158.3</t>
  </si>
  <si>
    <t>D1168.3</t>
  </si>
  <si>
    <t>D1178.3</t>
  </si>
  <si>
    <t>D1188.3</t>
  </si>
  <si>
    <t>D1198.3</t>
  </si>
  <si>
    <t>初始化_5</t>
  </si>
  <si>
    <t>D1008.4</t>
  </si>
  <si>
    <t>D1018.4</t>
  </si>
  <si>
    <t>D1028.4</t>
  </si>
  <si>
    <t>D1038.4</t>
  </si>
  <si>
    <t>D1048.4</t>
  </si>
  <si>
    <t>D1058.4</t>
  </si>
  <si>
    <t>D1068.4</t>
  </si>
  <si>
    <t>D1078.4</t>
  </si>
  <si>
    <t>D1088.4</t>
  </si>
  <si>
    <t>D1098.4</t>
  </si>
  <si>
    <t>D1108.4</t>
  </si>
  <si>
    <t>D1118.4</t>
  </si>
  <si>
    <t>D1128.4</t>
  </si>
  <si>
    <t>D1138.4</t>
  </si>
  <si>
    <t>D1148.4</t>
  </si>
  <si>
    <t>D1158.4</t>
  </si>
  <si>
    <t>D1168.4</t>
  </si>
  <si>
    <t>D1178.4</t>
  </si>
  <si>
    <t>D1188.4</t>
  </si>
  <si>
    <t>D1198.4</t>
  </si>
  <si>
    <t>初始化_6</t>
  </si>
  <si>
    <t>D1008.5</t>
  </si>
  <si>
    <t>D1018.5</t>
  </si>
  <si>
    <t>D1028.5</t>
  </si>
  <si>
    <t>D1038.5</t>
  </si>
  <si>
    <t>D1048.5</t>
  </si>
  <si>
    <t>D1058.5</t>
  </si>
  <si>
    <t>D1068.5</t>
  </si>
  <si>
    <t>D1078.5</t>
  </si>
  <si>
    <t>D1088.5</t>
  </si>
  <si>
    <t>D1098.5</t>
  </si>
  <si>
    <t>D1108.5</t>
  </si>
  <si>
    <t>D1118.5</t>
  </si>
  <si>
    <t>D1128.5</t>
  </si>
  <si>
    <t>D1138.5</t>
  </si>
  <si>
    <t>D1148.5</t>
  </si>
  <si>
    <t>D1158.5</t>
  </si>
  <si>
    <t>D1168.5</t>
  </si>
  <si>
    <t>D1178.5</t>
  </si>
  <si>
    <t>D1188.5</t>
  </si>
  <si>
    <t>D1198.5</t>
  </si>
  <si>
    <t>初始化_7</t>
  </si>
  <si>
    <t>D1008.6</t>
  </si>
  <si>
    <t>D1018.6</t>
  </si>
  <si>
    <t>D1028.6</t>
  </si>
  <si>
    <t>D1038.6</t>
  </si>
  <si>
    <t>D1048.6</t>
  </si>
  <si>
    <t>D1058.6</t>
  </si>
  <si>
    <t>D1068.6</t>
  </si>
  <si>
    <t>D1078.6</t>
  </si>
  <si>
    <t>D1088.6</t>
  </si>
  <si>
    <t>D1098.6</t>
  </si>
  <si>
    <t>D1108.6</t>
  </si>
  <si>
    <t>D1118.6</t>
  </si>
  <si>
    <t>D1128.6</t>
  </si>
  <si>
    <t>D1138.6</t>
  </si>
  <si>
    <t>D1148.6</t>
  </si>
  <si>
    <t>D1158.6</t>
  </si>
  <si>
    <t>D1168.6</t>
  </si>
  <si>
    <t>D1178.6</t>
  </si>
  <si>
    <t>D1188.6</t>
  </si>
  <si>
    <t>D1198.6</t>
  </si>
  <si>
    <t>初始化_8</t>
  </si>
  <si>
    <t>D1008.7</t>
  </si>
  <si>
    <t>D1018.7</t>
  </si>
  <si>
    <t>D1028.7</t>
  </si>
  <si>
    <t>D1038.7</t>
  </si>
  <si>
    <t>D1048.7</t>
  </si>
  <si>
    <t>D1058.7</t>
  </si>
  <si>
    <t>D1068.7</t>
  </si>
  <si>
    <t>D1078.7</t>
  </si>
  <si>
    <t>D1088.7</t>
  </si>
  <si>
    <t>D1098.7</t>
  </si>
  <si>
    <t>D1108.7</t>
  </si>
  <si>
    <t>D1118.7</t>
  </si>
  <si>
    <t>D1128.7</t>
  </si>
  <si>
    <t>D1138.7</t>
  </si>
  <si>
    <t>D1148.7</t>
  </si>
  <si>
    <t>D1158.7</t>
  </si>
  <si>
    <t>D1168.7</t>
  </si>
  <si>
    <t>D1178.7</t>
  </si>
  <si>
    <t>D1188.7</t>
  </si>
  <si>
    <t>D1198.7</t>
  </si>
  <si>
    <t>初始化_9</t>
  </si>
  <si>
    <t>D1008.8</t>
  </si>
  <si>
    <t>D1018.8</t>
  </si>
  <si>
    <t>D1028.8</t>
  </si>
  <si>
    <t>D1038.8</t>
  </si>
  <si>
    <t>D1048.8</t>
  </si>
  <si>
    <t>D1058.8</t>
  </si>
  <si>
    <t>D1068.8</t>
  </si>
  <si>
    <t>D1078.8</t>
  </si>
  <si>
    <t>D1088.8</t>
  </si>
  <si>
    <t>D1098.8</t>
  </si>
  <si>
    <t>D1108.8</t>
  </si>
  <si>
    <t>D1118.8</t>
  </si>
  <si>
    <t>D1128.8</t>
  </si>
  <si>
    <t>D1138.8</t>
  </si>
  <si>
    <t>D1148.8</t>
  </si>
  <si>
    <t>D1158.8</t>
  </si>
  <si>
    <t>D1168.8</t>
  </si>
  <si>
    <t>D1178.8</t>
  </si>
  <si>
    <t>D1188.8</t>
  </si>
  <si>
    <t>D1198.8</t>
  </si>
  <si>
    <t>初始化_10</t>
  </si>
  <si>
    <t>D1008.9</t>
  </si>
  <si>
    <t>D1018.9</t>
  </si>
  <si>
    <t>D1028.9</t>
  </si>
  <si>
    <t>D1038.9</t>
  </si>
  <si>
    <t>D1048.9</t>
  </si>
  <si>
    <t>D1058.9</t>
  </si>
  <si>
    <t>D1068.9</t>
  </si>
  <si>
    <t>D1078.9</t>
  </si>
  <si>
    <t>D1088.9</t>
  </si>
  <si>
    <t>D1098.9</t>
  </si>
  <si>
    <t>D1108.9</t>
  </si>
  <si>
    <t>D1118.9</t>
  </si>
  <si>
    <t>D1128.9</t>
  </si>
  <si>
    <t>D1138.9</t>
  </si>
  <si>
    <t>D1148.9</t>
  </si>
  <si>
    <t>D1158.9</t>
  </si>
  <si>
    <t>D1168.9</t>
  </si>
  <si>
    <t>D1178.9</t>
  </si>
  <si>
    <t>D1188.9</t>
  </si>
  <si>
    <t>D1198.9</t>
  </si>
  <si>
    <t>初始化_11</t>
  </si>
  <si>
    <t>D1008.10</t>
  </si>
  <si>
    <t>D1018.10</t>
  </si>
  <si>
    <t>D1028.10</t>
  </si>
  <si>
    <t>D1038.10</t>
  </si>
  <si>
    <t>D1048.10</t>
  </si>
  <si>
    <t>D1058.10</t>
  </si>
  <si>
    <t>D1068.10</t>
  </si>
  <si>
    <t>D1078.10</t>
  </si>
  <si>
    <t>D1088.10</t>
  </si>
  <si>
    <t>D1098.10</t>
  </si>
  <si>
    <t>D1108.10</t>
  </si>
  <si>
    <t>D1118.10</t>
  </si>
  <si>
    <t>D1128.10</t>
  </si>
  <si>
    <t>D1138.10</t>
  </si>
  <si>
    <t>D1148.10</t>
  </si>
  <si>
    <t>D1158.10</t>
  </si>
  <si>
    <t>D1168.10</t>
  </si>
  <si>
    <t>D1178.10</t>
  </si>
  <si>
    <t>D1188.10</t>
  </si>
  <si>
    <t>D1198.10</t>
  </si>
  <si>
    <t>初始化_12</t>
  </si>
  <si>
    <t>D1008.11</t>
  </si>
  <si>
    <t>D1018.11</t>
  </si>
  <si>
    <t>D1028.11</t>
  </si>
  <si>
    <t>D1038.11</t>
  </si>
  <si>
    <t>D1048.11</t>
  </si>
  <si>
    <t>D1058.11</t>
  </si>
  <si>
    <t>D1068.11</t>
  </si>
  <si>
    <t>D1078.11</t>
  </si>
  <si>
    <t>D1088.11</t>
  </si>
  <si>
    <t>D1098.11</t>
  </si>
  <si>
    <t>D1108.11</t>
  </si>
  <si>
    <t>D1118.11</t>
  </si>
  <si>
    <t>D1128.11</t>
  </si>
  <si>
    <t>D1138.11</t>
  </si>
  <si>
    <t>D1148.11</t>
  </si>
  <si>
    <t>D1158.11</t>
  </si>
  <si>
    <t>D1168.11</t>
  </si>
  <si>
    <t>D1178.11</t>
  </si>
  <si>
    <t>D1188.11</t>
  </si>
  <si>
    <t>D1198.11</t>
  </si>
  <si>
    <t>初始化_13</t>
  </si>
  <si>
    <t>D1008.12</t>
  </si>
  <si>
    <t>D1018.12</t>
  </si>
  <si>
    <t>D1028.12</t>
  </si>
  <si>
    <t>D1038.12</t>
  </si>
  <si>
    <t>D1048.12</t>
  </si>
  <si>
    <t>D1058.12</t>
  </si>
  <si>
    <t>D1068.12</t>
  </si>
  <si>
    <t>D1078.12</t>
  </si>
  <si>
    <t>D1088.12</t>
  </si>
  <si>
    <t>D1098.12</t>
  </si>
  <si>
    <t>D1108.12</t>
  </si>
  <si>
    <t>D1118.12</t>
  </si>
  <si>
    <t>D1128.12</t>
  </si>
  <si>
    <t>D1138.12</t>
  </si>
  <si>
    <t>D1148.12</t>
  </si>
  <si>
    <t>D1158.12</t>
  </si>
  <si>
    <t>D1168.12</t>
  </si>
  <si>
    <t>D1178.12</t>
  </si>
  <si>
    <t>D1188.12</t>
  </si>
  <si>
    <t>D1198.12</t>
  </si>
  <si>
    <t>初始化_14</t>
  </si>
  <si>
    <t>D1008.13</t>
  </si>
  <si>
    <t>D1018.13</t>
  </si>
  <si>
    <t>D1028.13</t>
  </si>
  <si>
    <t>D1038.13</t>
  </si>
  <si>
    <t>D1048.13</t>
  </si>
  <si>
    <t>D1058.13</t>
  </si>
  <si>
    <t>D1068.13</t>
  </si>
  <si>
    <t>D1078.13</t>
  </si>
  <si>
    <t>D1088.13</t>
  </si>
  <si>
    <t>D1098.13</t>
  </si>
  <si>
    <t>D1108.13</t>
  </si>
  <si>
    <t>D1118.13</t>
  </si>
  <si>
    <t>D1128.13</t>
  </si>
  <si>
    <t>D1138.13</t>
  </si>
  <si>
    <t>D1148.13</t>
  </si>
  <si>
    <t>D1158.13</t>
  </si>
  <si>
    <t>D1168.13</t>
  </si>
  <si>
    <t>D1178.13</t>
  </si>
  <si>
    <t>D1188.13</t>
  </si>
  <si>
    <t>D1198.13</t>
  </si>
  <si>
    <t>初始化_15</t>
  </si>
  <si>
    <t>D1008.14</t>
  </si>
  <si>
    <t>D1018.14</t>
  </si>
  <si>
    <t>D1028.14</t>
  </si>
  <si>
    <t>D1038.14</t>
  </si>
  <si>
    <t>D1048.14</t>
  </si>
  <si>
    <t>D1058.14</t>
  </si>
  <si>
    <t>D1068.14</t>
  </si>
  <si>
    <t>D1078.14</t>
  </si>
  <si>
    <t>D1088.14</t>
  </si>
  <si>
    <t>D1098.14</t>
  </si>
  <si>
    <t>D1108.14</t>
  </si>
  <si>
    <t>D1118.14</t>
  </si>
  <si>
    <t>D1128.14</t>
  </si>
  <si>
    <t>D1138.14</t>
  </si>
  <si>
    <t>D1148.14</t>
  </si>
  <si>
    <t>D1158.14</t>
  </si>
  <si>
    <t>D1168.14</t>
  </si>
  <si>
    <t>D1178.14</t>
  </si>
  <si>
    <t>D1188.14</t>
  </si>
  <si>
    <t>D1198.14</t>
  </si>
  <si>
    <t>初始化_16</t>
  </si>
  <si>
    <t>D1008.15</t>
  </si>
  <si>
    <t>D1018.15</t>
  </si>
  <si>
    <t>D1028.15</t>
  </si>
  <si>
    <t>D1038.15</t>
  </si>
  <si>
    <t>D1048.15</t>
  </si>
  <si>
    <t>D1058.15</t>
  </si>
  <si>
    <t>D1068.15</t>
  </si>
  <si>
    <t>D1078.15</t>
  </si>
  <si>
    <t>D1088.15</t>
  </si>
  <si>
    <t>D1098.15</t>
  </si>
  <si>
    <t>D1108.15</t>
  </si>
  <si>
    <t>D1118.15</t>
  </si>
  <si>
    <t>D1128.15</t>
  </si>
  <si>
    <t>D1138.15</t>
  </si>
  <si>
    <t>D1148.15</t>
  </si>
  <si>
    <t>D1158.15</t>
  </si>
  <si>
    <t>D1168.15</t>
  </si>
  <si>
    <t>D1178.15</t>
  </si>
  <si>
    <t>D1188.15</t>
  </si>
  <si>
    <t>D1198.15</t>
  </si>
  <si>
    <t>初始化_17</t>
  </si>
  <si>
    <t>D1009.0</t>
  </si>
  <si>
    <t>D1019.0</t>
  </si>
  <si>
    <t>D1029.0</t>
  </si>
  <si>
    <t>D1039.0</t>
  </si>
  <si>
    <t>D1049.0</t>
  </si>
  <si>
    <t>D1059.0</t>
  </si>
  <si>
    <t>D1069.0</t>
  </si>
  <si>
    <t>D1079.0</t>
  </si>
  <si>
    <t>D1089.0</t>
  </si>
  <si>
    <t>D1099.0</t>
  </si>
  <si>
    <t>D1109.0</t>
  </si>
  <si>
    <t>D1119.0</t>
  </si>
  <si>
    <t>D1129.0</t>
  </si>
  <si>
    <t>D1139.0</t>
  </si>
  <si>
    <t>D1149.0</t>
  </si>
  <si>
    <t>D1159.0</t>
  </si>
  <si>
    <t>D1169.0</t>
  </si>
  <si>
    <t>D1179.0</t>
  </si>
  <si>
    <t>D1189.0</t>
  </si>
  <si>
    <t>D1199.0</t>
  </si>
  <si>
    <t>初始化_18</t>
  </si>
  <si>
    <t>D1009.1</t>
  </si>
  <si>
    <t>D1019.1</t>
  </si>
  <si>
    <t>D1029.1</t>
  </si>
  <si>
    <t>D1039.1</t>
  </si>
  <si>
    <t>D1049.1</t>
  </si>
  <si>
    <t>D1059.1</t>
  </si>
  <si>
    <t>D1069.1</t>
  </si>
  <si>
    <t>D1079.1</t>
  </si>
  <si>
    <t>D1089.1</t>
  </si>
  <si>
    <t>D1099.1</t>
  </si>
  <si>
    <t>D1109.1</t>
  </si>
  <si>
    <t>D1119.1</t>
  </si>
  <si>
    <t>D1129.1</t>
  </si>
  <si>
    <t>D1139.1</t>
  </si>
  <si>
    <t>D1149.1</t>
  </si>
  <si>
    <t>D1159.1</t>
  </si>
  <si>
    <t>D1169.1</t>
  </si>
  <si>
    <t>D1179.1</t>
  </si>
  <si>
    <t>D1189.1</t>
  </si>
  <si>
    <t>D1199.1</t>
  </si>
  <si>
    <t>初始化_19</t>
  </si>
  <si>
    <t>D1009.2</t>
  </si>
  <si>
    <t>D1019.2</t>
  </si>
  <si>
    <t>D1029.2</t>
  </si>
  <si>
    <t>D1039.2</t>
  </si>
  <si>
    <t>D1049.2</t>
  </si>
  <si>
    <t>D1059.2</t>
  </si>
  <si>
    <t>D1069.2</t>
  </si>
  <si>
    <t>D1079.2</t>
  </si>
  <si>
    <t>D1089.2</t>
  </si>
  <si>
    <t>D1099.2</t>
  </si>
  <si>
    <t>D1109.2</t>
  </si>
  <si>
    <t>D1119.2</t>
  </si>
  <si>
    <t>D1129.2</t>
  </si>
  <si>
    <t>D1139.2</t>
  </si>
  <si>
    <t>D1149.2</t>
  </si>
  <si>
    <t>D1159.2</t>
  </si>
  <si>
    <t>D1169.2</t>
  </si>
  <si>
    <t>D1179.2</t>
  </si>
  <si>
    <t>D1189.2</t>
  </si>
  <si>
    <t>D1199.2</t>
  </si>
  <si>
    <t>初始化_20</t>
  </si>
  <si>
    <t>D1009.3</t>
  </si>
  <si>
    <t>D1019.3</t>
  </si>
  <si>
    <t>D1029.3</t>
  </si>
  <si>
    <t>D1039.3</t>
  </si>
  <si>
    <t>D1049.3</t>
  </si>
  <si>
    <t>D1059.3</t>
  </si>
  <si>
    <t>D1069.3</t>
  </si>
  <si>
    <t>D1079.3</t>
  </si>
  <si>
    <t>D1089.3</t>
  </si>
  <si>
    <t>D1099.3</t>
  </si>
  <si>
    <t>D1109.3</t>
  </si>
  <si>
    <t>D1119.3</t>
  </si>
  <si>
    <t>D1129.3</t>
  </si>
  <si>
    <t>D1139.3</t>
  </si>
  <si>
    <t>D1149.3</t>
  </si>
  <si>
    <t>D1159.3</t>
  </si>
  <si>
    <t>D1169.3</t>
  </si>
  <si>
    <t>D1179.3</t>
  </si>
  <si>
    <t>D1189.3</t>
  </si>
  <si>
    <t>D1199.3</t>
  </si>
  <si>
    <t>初始化_21</t>
  </si>
  <si>
    <t>D1009.4</t>
  </si>
  <si>
    <t>D1019.4</t>
  </si>
  <si>
    <t>D1029.4</t>
  </si>
  <si>
    <t>D1039.4</t>
  </si>
  <si>
    <t>D1049.4</t>
  </si>
  <si>
    <t>D1059.4</t>
  </si>
  <si>
    <t>D1069.4</t>
  </si>
  <si>
    <t>D1079.4</t>
  </si>
  <si>
    <t>D1089.4</t>
  </si>
  <si>
    <t>D1099.4</t>
  </si>
  <si>
    <t>D1109.4</t>
  </si>
  <si>
    <t>D1119.4</t>
  </si>
  <si>
    <t>D1129.4</t>
  </si>
  <si>
    <t>D1139.4</t>
  </si>
  <si>
    <t>D1149.4</t>
  </si>
  <si>
    <t>D1159.4</t>
  </si>
  <si>
    <t>D1169.4</t>
  </si>
  <si>
    <t>D1179.4</t>
  </si>
  <si>
    <t>D1189.4</t>
  </si>
  <si>
    <t>D1199.4</t>
  </si>
  <si>
    <t>初始化_22</t>
  </si>
  <si>
    <t>D1009.5</t>
  </si>
  <si>
    <t>D1019.5</t>
  </si>
  <si>
    <t>D1029.5</t>
  </si>
  <si>
    <t>D1039.5</t>
  </si>
  <si>
    <t>D1049.5</t>
  </si>
  <si>
    <t>D1059.5</t>
  </si>
  <si>
    <t>D1069.5</t>
  </si>
  <si>
    <t>D1079.5</t>
  </si>
  <si>
    <t>D1089.5</t>
  </si>
  <si>
    <t>D1099.5</t>
  </si>
  <si>
    <t>D1109.5</t>
  </si>
  <si>
    <t>D1119.5</t>
  </si>
  <si>
    <t>D1129.5</t>
  </si>
  <si>
    <t>D1139.5</t>
  </si>
  <si>
    <t>D1149.5</t>
  </si>
  <si>
    <t>D1159.5</t>
  </si>
  <si>
    <t>D1169.5</t>
  </si>
  <si>
    <t>D1179.5</t>
  </si>
  <si>
    <t>D1189.5</t>
  </si>
  <si>
    <t>D1199.5</t>
  </si>
  <si>
    <t>初始化_23</t>
  </si>
  <si>
    <t>D1009.6</t>
  </si>
  <si>
    <t>D1019.6</t>
  </si>
  <si>
    <t>D1029.6</t>
  </si>
  <si>
    <t>D1039.6</t>
  </si>
  <si>
    <t>D1049.6</t>
  </si>
  <si>
    <t>D1059.6</t>
  </si>
  <si>
    <t>D1069.6</t>
  </si>
  <si>
    <t>D1079.6</t>
  </si>
  <si>
    <t>D1089.6</t>
  </si>
  <si>
    <t>D1099.6</t>
  </si>
  <si>
    <t>D1109.6</t>
  </si>
  <si>
    <t>D1119.6</t>
  </si>
  <si>
    <t>D1129.6</t>
  </si>
  <si>
    <t>D1139.6</t>
  </si>
  <si>
    <t>D1149.6</t>
  </si>
  <si>
    <t>D1159.6</t>
  </si>
  <si>
    <t>D1169.6</t>
  </si>
  <si>
    <t>D1179.6</t>
  </si>
  <si>
    <t>D1189.6</t>
  </si>
  <si>
    <t>D1199.6</t>
  </si>
  <si>
    <t>初始化_24</t>
  </si>
  <si>
    <t>D1009.7</t>
  </si>
  <si>
    <t>D1019.7</t>
  </si>
  <si>
    <t>D1029.7</t>
  </si>
  <si>
    <t>D1039.7</t>
  </si>
  <si>
    <t>D1049.7</t>
  </si>
  <si>
    <t>D1059.7</t>
  </si>
  <si>
    <t>D1069.7</t>
  </si>
  <si>
    <t>D1079.7</t>
  </si>
  <si>
    <t>D1089.7</t>
  </si>
  <si>
    <t>D1099.7</t>
  </si>
  <si>
    <t>D1109.7</t>
  </si>
  <si>
    <t>D1119.7</t>
  </si>
  <si>
    <t>D1129.7</t>
  </si>
  <si>
    <t>D1139.7</t>
  </si>
  <si>
    <t>D1149.7</t>
  </si>
  <si>
    <t>D1159.7</t>
  </si>
  <si>
    <t>D1169.7</t>
  </si>
  <si>
    <t>D1179.7</t>
  </si>
  <si>
    <t>D1189.7</t>
  </si>
  <si>
    <t>D1199.7</t>
  </si>
  <si>
    <t>初始化_25</t>
  </si>
  <si>
    <t>D1009.8</t>
  </si>
  <si>
    <t>D1019.8</t>
  </si>
  <si>
    <t>D1029.8</t>
  </si>
  <si>
    <t>D1039.8</t>
  </si>
  <si>
    <t>D1049.8</t>
  </si>
  <si>
    <t>D1059.8</t>
  </si>
  <si>
    <t>D1069.8</t>
  </si>
  <si>
    <t>D1079.8</t>
  </si>
  <si>
    <t>D1089.8</t>
  </si>
  <si>
    <t>D1099.8</t>
  </si>
  <si>
    <t>D1109.8</t>
  </si>
  <si>
    <t>D1119.8</t>
  </si>
  <si>
    <t>D1129.8</t>
  </si>
  <si>
    <t>D1139.8</t>
  </si>
  <si>
    <t>D1149.8</t>
  </si>
  <si>
    <t>D1159.8</t>
  </si>
  <si>
    <t>D1169.8</t>
  </si>
  <si>
    <t>D1179.8</t>
  </si>
  <si>
    <t>D1189.8</t>
  </si>
  <si>
    <t>D1199.8</t>
  </si>
  <si>
    <t>初始化_26</t>
  </si>
  <si>
    <t>D1009.9</t>
  </si>
  <si>
    <t>D1019.9</t>
  </si>
  <si>
    <t>D1029.9</t>
  </si>
  <si>
    <t>D1039.9</t>
  </si>
  <si>
    <t>D1049.9</t>
  </si>
  <si>
    <t>D1059.9</t>
  </si>
  <si>
    <t>D1069.9</t>
  </si>
  <si>
    <t>D1079.9</t>
  </si>
  <si>
    <t>D1089.9</t>
  </si>
  <si>
    <t>D1099.9</t>
  </si>
  <si>
    <t>D1109.9</t>
  </si>
  <si>
    <t>D1119.9</t>
  </si>
  <si>
    <t>D1129.9</t>
  </si>
  <si>
    <t>D1139.9</t>
  </si>
  <si>
    <t>D1149.9</t>
  </si>
  <si>
    <t>D1159.9</t>
  </si>
  <si>
    <t>D1169.9</t>
  </si>
  <si>
    <t>D1179.9</t>
  </si>
  <si>
    <t>D1189.9</t>
  </si>
  <si>
    <t>D1199.9</t>
  </si>
  <si>
    <t>初始化_27</t>
  </si>
  <si>
    <t>D1009.10</t>
  </si>
  <si>
    <t>D1019.10</t>
  </si>
  <si>
    <t>D1029.10</t>
  </si>
  <si>
    <t>D1039.10</t>
  </si>
  <si>
    <t>D1049.10</t>
  </si>
  <si>
    <t>D1059.10</t>
  </si>
  <si>
    <t>D1069.10</t>
  </si>
  <si>
    <t>D1079.10</t>
  </si>
  <si>
    <t>D1089.10</t>
  </si>
  <si>
    <t>D1099.10</t>
  </si>
  <si>
    <t>D1109.10</t>
  </si>
  <si>
    <t>D1119.10</t>
  </si>
  <si>
    <t>D1129.10</t>
  </si>
  <si>
    <t>D1139.10</t>
  </si>
  <si>
    <t>D1149.10</t>
  </si>
  <si>
    <t>D1159.10</t>
  </si>
  <si>
    <t>D1169.10</t>
  </si>
  <si>
    <t>D1179.10</t>
  </si>
  <si>
    <t>D1189.10</t>
  </si>
  <si>
    <t>D1199.10</t>
  </si>
  <si>
    <t>初始化_28</t>
  </si>
  <si>
    <t>D1009.11</t>
  </si>
  <si>
    <t>D1019.11</t>
  </si>
  <si>
    <t>D1029.11</t>
  </si>
  <si>
    <t>D1039.11</t>
  </si>
  <si>
    <t>D1049.11</t>
  </si>
  <si>
    <t>D1059.11</t>
  </si>
  <si>
    <t>D1069.11</t>
  </si>
  <si>
    <t>D1079.11</t>
  </si>
  <si>
    <t>D1089.11</t>
  </si>
  <si>
    <t>D1099.11</t>
  </si>
  <si>
    <t>D1109.11</t>
  </si>
  <si>
    <t>D1119.11</t>
  </si>
  <si>
    <t>D1129.11</t>
  </si>
  <si>
    <t>D1139.11</t>
  </si>
  <si>
    <t>D1149.11</t>
  </si>
  <si>
    <t>D1159.11</t>
  </si>
  <si>
    <t>D1169.11</t>
  </si>
  <si>
    <t>D1179.11</t>
  </si>
  <si>
    <t>D1189.11</t>
  </si>
  <si>
    <t>D1199.11</t>
  </si>
  <si>
    <t>初始化_29</t>
  </si>
  <si>
    <t>D1009.12</t>
  </si>
  <si>
    <t>D1019.12</t>
  </si>
  <si>
    <t>D1029.12</t>
  </si>
  <si>
    <t>D1039.12</t>
  </si>
  <si>
    <t>D1049.12</t>
  </si>
  <si>
    <t>D1059.12</t>
  </si>
  <si>
    <t>D1069.12</t>
  </si>
  <si>
    <t>D1079.12</t>
  </si>
  <si>
    <t>D1089.12</t>
  </si>
  <si>
    <t>D1099.12</t>
  </si>
  <si>
    <t>D1109.12</t>
  </si>
  <si>
    <t>D1119.12</t>
  </si>
  <si>
    <t>D1129.12</t>
  </si>
  <si>
    <t>D1139.12</t>
  </si>
  <si>
    <t>D1149.12</t>
  </si>
  <si>
    <t>D1159.12</t>
  </si>
  <si>
    <t>D1169.12</t>
  </si>
  <si>
    <t>D1179.12</t>
  </si>
  <si>
    <t>D1189.12</t>
  </si>
  <si>
    <t>D1199.12</t>
  </si>
  <si>
    <t>初始化_30</t>
  </si>
  <si>
    <t>D1009.13</t>
  </si>
  <si>
    <t>D1019.13</t>
  </si>
  <si>
    <t>D1029.13</t>
  </si>
  <si>
    <t>D1039.13</t>
  </si>
  <si>
    <t>D1049.13</t>
  </si>
  <si>
    <t>D1059.13</t>
  </si>
  <si>
    <t>D1069.13</t>
  </si>
  <si>
    <t>D1079.13</t>
  </si>
  <si>
    <t>D1089.13</t>
  </si>
  <si>
    <t>D1099.13</t>
  </si>
  <si>
    <t>D1109.13</t>
  </si>
  <si>
    <t>D1119.13</t>
  </si>
  <si>
    <t>D1129.13</t>
  </si>
  <si>
    <t>D1139.13</t>
  </si>
  <si>
    <t>D1149.13</t>
  </si>
  <si>
    <t>D1159.13</t>
  </si>
  <si>
    <t>D1169.13</t>
  </si>
  <si>
    <t>D1179.13</t>
  </si>
  <si>
    <t>D1189.13</t>
  </si>
  <si>
    <t>D1199.13</t>
  </si>
  <si>
    <t>初始化_31</t>
  </si>
  <si>
    <t>D1009.14</t>
  </si>
  <si>
    <t>D1019.14</t>
  </si>
  <si>
    <t>D1029.14</t>
  </si>
  <si>
    <t>D1039.14</t>
  </si>
  <si>
    <t>D1049.14</t>
  </si>
  <si>
    <t>D1059.14</t>
  </si>
  <si>
    <t>D1069.14</t>
  </si>
  <si>
    <t>D1079.14</t>
  </si>
  <si>
    <t>D1089.14</t>
  </si>
  <si>
    <t>D1099.14</t>
  </si>
  <si>
    <t>D1109.14</t>
  </si>
  <si>
    <t>D1119.14</t>
  </si>
  <si>
    <t>D1129.14</t>
  </si>
  <si>
    <t>D1139.14</t>
  </si>
  <si>
    <t>D1149.14</t>
  </si>
  <si>
    <t>D1159.14</t>
  </si>
  <si>
    <t>D1169.14</t>
  </si>
  <si>
    <t>D1179.14</t>
  </si>
  <si>
    <t>D1189.14</t>
  </si>
  <si>
    <t>D1199.14</t>
  </si>
  <si>
    <t>初始化_32</t>
  </si>
  <si>
    <t>D1009.15</t>
  </si>
  <si>
    <t>D1019.15</t>
  </si>
  <si>
    <t>D1029.15</t>
  </si>
  <si>
    <t>D1039.15</t>
  </si>
  <si>
    <t>D1049.15</t>
  </si>
  <si>
    <t>D1059.15</t>
  </si>
  <si>
    <t>D1069.15</t>
  </si>
  <si>
    <t>D1079.15</t>
  </si>
  <si>
    <t>D1089.15</t>
  </si>
  <si>
    <t>D1099.15</t>
  </si>
  <si>
    <t>D1109.15</t>
  </si>
  <si>
    <t>D1119.15</t>
  </si>
  <si>
    <t>D1129.15</t>
  </si>
  <si>
    <t>D1139.15</t>
  </si>
  <si>
    <t>D1149.15</t>
  </si>
  <si>
    <t>D1159.15</t>
  </si>
  <si>
    <t>D1169.15</t>
  </si>
  <si>
    <t>D1179.15</t>
  </si>
  <si>
    <t>D1189.15</t>
  </si>
  <si>
    <t>D1199.15</t>
  </si>
  <si>
    <t>延时</t>
    <phoneticPr fontId="6" type="noConversion"/>
  </si>
  <si>
    <t>B1上板左加热启动</t>
  </si>
  <si>
    <t>B1上板中加热启动</t>
  </si>
  <si>
    <t>B1上板右加热启动</t>
  </si>
  <si>
    <t>B1下板B左加热启动</t>
  </si>
  <si>
    <t>B1下板B中加热启动</t>
  </si>
  <si>
    <t>B1下板B右加热启动</t>
  </si>
  <si>
    <t>B1左侧加热启动</t>
  </si>
  <si>
    <t>B1右侧加热启动</t>
  </si>
  <si>
    <t>B2上板左加热启动</t>
  </si>
  <si>
    <t>B2上板中加热启动</t>
  </si>
  <si>
    <t>B2上板右加热启动</t>
  </si>
  <si>
    <t>B2下板B左加热启动</t>
  </si>
  <si>
    <t>B2下板B中加热启动</t>
  </si>
  <si>
    <t>B2下板B右加热启动</t>
  </si>
  <si>
    <t>B2左侧加热启动</t>
  </si>
  <si>
    <t>B2右侧加热启动</t>
  </si>
  <si>
    <t>B3上板左加热启动</t>
  </si>
  <si>
    <t>B3上板中加热启动</t>
  </si>
  <si>
    <t>B3上板右加热启动</t>
  </si>
  <si>
    <t>B3下板B左加热启动</t>
  </si>
  <si>
    <t>B3下板B中加热启动</t>
  </si>
  <si>
    <t>B3下板B右加热启动</t>
  </si>
  <si>
    <t>B3左侧加热启动</t>
  </si>
  <si>
    <t>B3右侧加热启动</t>
  </si>
  <si>
    <t>B4上板左加热启动</t>
  </si>
  <si>
    <t>B4上板中加热启动</t>
  </si>
  <si>
    <t>B4上板右加热启动</t>
  </si>
  <si>
    <t>B4下板B左加热启动</t>
  </si>
  <si>
    <t>B4下板B中加热启动</t>
  </si>
  <si>
    <t>B4下板B右加热启动</t>
  </si>
  <si>
    <t>B4左侧加热启动</t>
  </si>
  <si>
    <t>B4右侧加热启动</t>
  </si>
  <si>
    <t>B5上板左加热启动</t>
  </si>
  <si>
    <t>B5上板中加热启动</t>
  </si>
  <si>
    <t>B5上板右加热启动</t>
  </si>
  <si>
    <t>B5下板B左加热启动</t>
  </si>
  <si>
    <t>B5下板B中加热启动</t>
  </si>
  <si>
    <t>B5下板B右加热启动</t>
  </si>
  <si>
    <t>B5左侧加热启动</t>
  </si>
  <si>
    <t>B5右侧加热启动</t>
  </si>
  <si>
    <t>W200.08</t>
  </si>
  <si>
    <t>W200.09</t>
  </si>
  <si>
    <t>5St_A出料定位A</t>
    <phoneticPr fontId="6" type="noConversion"/>
  </si>
  <si>
    <t>5St_B出料定位B</t>
    <phoneticPr fontId="6" type="noConversion"/>
  </si>
  <si>
    <t>6St下料机器人</t>
    <phoneticPr fontId="6" type="noConversion"/>
  </si>
  <si>
    <t>7St接料及扫码</t>
    <phoneticPr fontId="6" type="noConversion"/>
  </si>
  <si>
    <t>T50</t>
    <phoneticPr fontId="6" type="noConversion"/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</si>
  <si>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</si>
  <si>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</si>
  <si>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</si>
  <si>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</si>
  <si>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</si>
  <si>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</si>
  <si>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</si>
  <si>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</si>
  <si>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</si>
  <si>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</si>
  <si>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</si>
  <si>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</si>
  <si>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</si>
  <si>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</si>
  <si>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</si>
  <si>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</si>
  <si>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</si>
  <si>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</si>
  <si>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</si>
  <si>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初始位延时</t>
    <phoneticPr fontId="6" type="noConversion"/>
  </si>
  <si>
    <t>辅助继电器</t>
    <phoneticPr fontId="19" type="noConversion"/>
  </si>
  <si>
    <t>W10-W14</t>
    <phoneticPr fontId="19" type="noConversion"/>
  </si>
  <si>
    <t>W15-W19</t>
    <phoneticPr fontId="19" type="noConversion"/>
  </si>
  <si>
    <t>W20-W24</t>
    <phoneticPr fontId="19" type="noConversion"/>
  </si>
  <si>
    <t>W25-W29</t>
    <phoneticPr fontId="19" type="noConversion"/>
  </si>
  <si>
    <t>W30-W14</t>
    <phoneticPr fontId="19" type="noConversion"/>
  </si>
  <si>
    <t>W40-W14</t>
    <phoneticPr fontId="19" type="noConversion"/>
  </si>
  <si>
    <t>W50-W14</t>
    <phoneticPr fontId="19" type="noConversion"/>
  </si>
  <si>
    <t>W35-W39</t>
    <phoneticPr fontId="19" type="noConversion"/>
  </si>
  <si>
    <t>W45-W49</t>
    <phoneticPr fontId="19" type="noConversion"/>
  </si>
  <si>
    <t>W55-W59</t>
    <phoneticPr fontId="19" type="noConversion"/>
  </si>
  <si>
    <t>D区</t>
    <phoneticPr fontId="19" type="noConversion"/>
  </si>
  <si>
    <t>D1400_D1449</t>
    <phoneticPr fontId="19" type="noConversion"/>
  </si>
  <si>
    <t>D1450_D1499</t>
    <phoneticPr fontId="19" type="noConversion"/>
  </si>
  <si>
    <t>D1500_D1549</t>
    <phoneticPr fontId="19" type="noConversion"/>
  </si>
  <si>
    <t>D1550_D1599</t>
    <phoneticPr fontId="19" type="noConversion"/>
  </si>
  <si>
    <t>D1600_D1649</t>
    <phoneticPr fontId="19" type="noConversion"/>
  </si>
  <si>
    <t>D1650_D1699</t>
    <phoneticPr fontId="19" type="noConversion"/>
  </si>
  <si>
    <t>D1700_D1749</t>
    <phoneticPr fontId="19" type="noConversion"/>
  </si>
  <si>
    <t>D1750_D1799</t>
    <phoneticPr fontId="19" type="noConversion"/>
  </si>
  <si>
    <t>D1800_D1849</t>
    <phoneticPr fontId="19" type="noConversion"/>
  </si>
  <si>
    <t>D1850_D1899</t>
    <phoneticPr fontId="19" type="noConversion"/>
  </si>
  <si>
    <t>T</t>
    <phoneticPr fontId="19" type="noConversion"/>
  </si>
  <si>
    <t>D1900_D1949</t>
    <phoneticPr fontId="19" type="noConversion"/>
  </si>
  <si>
    <t>W60-W64</t>
    <phoneticPr fontId="19" type="noConversion"/>
  </si>
  <si>
    <t>T800-T814</t>
    <phoneticPr fontId="19" type="noConversion"/>
  </si>
  <si>
    <t>T815-T829</t>
    <phoneticPr fontId="19" type="noConversion"/>
  </si>
  <si>
    <t>T830-T844</t>
    <phoneticPr fontId="19" type="noConversion"/>
  </si>
  <si>
    <t>T845-T859</t>
    <phoneticPr fontId="19" type="noConversion"/>
  </si>
  <si>
    <t>T860-T874</t>
    <phoneticPr fontId="19" type="noConversion"/>
  </si>
  <si>
    <t>T875-T889</t>
    <phoneticPr fontId="19" type="noConversion"/>
  </si>
  <si>
    <t>T890-T904</t>
    <phoneticPr fontId="19" type="noConversion"/>
  </si>
  <si>
    <t>T905-T919</t>
    <phoneticPr fontId="19" type="noConversion"/>
  </si>
  <si>
    <t>T920-T934</t>
    <phoneticPr fontId="19" type="noConversion"/>
  </si>
  <si>
    <t>T935-T949</t>
    <phoneticPr fontId="19" type="noConversion"/>
  </si>
  <si>
    <t>T950-T964</t>
    <phoneticPr fontId="19" type="noConversion"/>
  </si>
  <si>
    <t>正压伺服A</t>
    <phoneticPr fontId="6" type="noConversion"/>
  </si>
  <si>
    <t>NC433_1_X 4ST_A正压伺服A存储器操作命令激活序列数</t>
  </si>
  <si>
    <t>NC433_1_X 4ST_A正压伺服A存储器操作命令起动</t>
  </si>
  <si>
    <t>NC433_1_X 4ST_A正压伺服A存储器操作命令独立起动</t>
  </si>
  <si>
    <t>NC433_1_X 4ST_A正压伺服A直接操作命令绝对移动</t>
  </si>
  <si>
    <t>NC433_1_X 4ST_A正压伺服A直接操作命令相对移动</t>
  </si>
  <si>
    <t>NC433_1_X 4ST_A正压伺服A直接操作命令中断进给</t>
  </si>
  <si>
    <t>NC433_1_X 4ST_A正压伺服A原点定位命令原点搜索</t>
  </si>
  <si>
    <t>NC433_1_X 4ST_A正压伺服A原点定位命令原点返回</t>
  </si>
  <si>
    <t>NC433_1_X 4ST_A正压伺服A原点定位命令当前位置预置</t>
  </si>
  <si>
    <t>NC433_1_X 4ST_A正压伺服A点动</t>
  </si>
  <si>
    <t>NC433_1_X 4ST_A正压伺服A点动方向(0=CW,1=CCW)</t>
  </si>
  <si>
    <t>NC433_1_X 4ST_A正压伺服A示教</t>
  </si>
  <si>
    <t>NC433_1_X 4ST_A正压伺服A错误清除</t>
  </si>
  <si>
    <t>NC433_1_X 4ST_A正压伺服A偏差计数器复位输出/ 原点调整命令输出</t>
  </si>
  <si>
    <t>NC433_1_X 4ST_A正压伺服A激活Override</t>
  </si>
  <si>
    <t>NC433_1_X 4ST_A正压伺服A停止</t>
  </si>
  <si>
    <t>NC433_1_X 4ST_A正压伺服A预留</t>
  </si>
  <si>
    <t>NC433_1_X 4ST_A正压伺服A强制中断</t>
  </si>
  <si>
    <t>NC433_1_X 4ST_A正压伺服A数据写入</t>
  </si>
  <si>
    <t>NC433_1_X 4ST_A正压伺服A数据读出</t>
  </si>
  <si>
    <t>NC433_1_X 4ST_A正压伺服A数据保存</t>
  </si>
  <si>
    <t>NC433_1_X 4ST_A正压伺服A等待存储器操作</t>
  </si>
  <si>
    <t>NC433_1_X 4ST_A正压伺服A定位完成标志位</t>
  </si>
  <si>
    <t>NC433_1_X 4ST_A正压伺服A无原点标志位</t>
  </si>
  <si>
    <t>NC433_1_X 4ST_A正压伺服A原点停止标志位</t>
  </si>
  <si>
    <t>NC433_1_X 4ST_A正压伺服A0 区监测标志位</t>
  </si>
  <si>
    <t>NC433_1_X 4ST_A正压伺服A1 区监测标志位</t>
  </si>
  <si>
    <t>NC433_1_X 4ST_A正压伺服A2 区监测标志位</t>
  </si>
  <si>
    <t>NC433_1_X 4ST_A正压伺服A示教完成</t>
  </si>
  <si>
    <t>NC433_1_X 4ST_A正压伺服A错误标志</t>
  </si>
  <si>
    <t>NC433_1_X 4ST_A正压伺服A忙标志</t>
  </si>
  <si>
    <t>NC433_1_X 4ST_A正压伺服A数据传送标志位</t>
  </si>
  <si>
    <t>NC433_1_X 4ST_A正压伺服A减速停止执行标志位</t>
  </si>
  <si>
    <t>NC433_1_X 4ST_A正压伺服ACW极限输入信号</t>
  </si>
  <si>
    <t>NC433_1_X 4ST_A正压伺服ACCW极限输入信号</t>
  </si>
  <si>
    <t>NC433_1_X 4ST_A正压伺服A原点接近输入信号</t>
  </si>
  <si>
    <t>NC433_1_X 4ST_A正压伺服A原点输入信号</t>
  </si>
  <si>
    <t>NC433_1_X 4ST_A正压伺服A中断输入信号</t>
  </si>
  <si>
    <t>NC433_1_X 4ST_A正压伺服A紧急输入信号</t>
  </si>
  <si>
    <t>NC433_1_X 4ST_A正压伺服A定位完成输入信号</t>
  </si>
  <si>
    <t>NC433_1_X 4ST_A正压伺服A错误代码</t>
  </si>
  <si>
    <t>NC433_1_Y 4ST_A压板平移伺服存储器操作命令激活序列数</t>
  </si>
  <si>
    <t>NC433_1_Y 4ST_A压板平移伺服存储器操作命令起动</t>
  </si>
  <si>
    <t>NC433_1_Y 4ST_A压板平移伺服存储器操作命令独立起动</t>
  </si>
  <si>
    <t>NC433_1_Y 4ST_A压板平移伺服直接操作命令绝对移动</t>
  </si>
  <si>
    <t>NC433_1_Y 4ST_A压板平移伺服直接操作命令相对移动</t>
  </si>
  <si>
    <t>NC433_1_Y 4ST_A压板平移伺服直接操作命令中断进给</t>
  </si>
  <si>
    <t>NC433_1_Y 4ST_A压板平移伺服原点定位命令原点搜索</t>
  </si>
  <si>
    <t>NC433_1_Y 4ST_A压板平移伺服原点定位命令原点返回</t>
  </si>
  <si>
    <t>NC433_1_Y 4ST_A压板平移伺服原点定位命令当前位置预置</t>
  </si>
  <si>
    <t>NC433_1_Y 4ST_A压板平移伺服点动</t>
  </si>
  <si>
    <t>NC433_1_Y 4ST_A压板平移伺服点动方向(0=CW,1=CCW)</t>
  </si>
  <si>
    <t>NC433_1_Y 4ST_A压板平移伺服示教</t>
  </si>
  <si>
    <t>NC433_1_Y 4ST_A压板平移伺服错误清除</t>
  </si>
  <si>
    <t>NC433_1_Y 4ST_A压板平移伺服偏差计数器复位输出/ 原点调整命令输出</t>
  </si>
  <si>
    <t>NC433_1_Y 4ST_A压板平移伺服激活Override</t>
  </si>
  <si>
    <t>NC433_1_Y 4ST_A压板平移伺服停止</t>
  </si>
  <si>
    <t>NC433_1_Y 4ST_A压板平移伺服预留</t>
  </si>
  <si>
    <t>NC433_1_Y 4ST_A压板平移伺服强制中断</t>
  </si>
  <si>
    <t>NC433_1_Y 4ST_A压板平移伺服数据写入</t>
  </si>
  <si>
    <t>NC433_1_Y 4ST_A压板平移伺服数据读出</t>
  </si>
  <si>
    <t>NC433_1_Y 4ST_A压板平移伺服数据保存</t>
  </si>
  <si>
    <t>NC433_1_Y 4ST_A压板平移伺服等待存储器操作</t>
  </si>
  <si>
    <t>NC433_1_Y 4ST_A压板平移伺服定位完成标志位</t>
  </si>
  <si>
    <t>NC433_1_Y 4ST_A压板平移伺服无原点标志位</t>
  </si>
  <si>
    <t>NC433_1_Y 4ST_A压板平移伺服原点停止标志位</t>
  </si>
  <si>
    <t>NC433_1_Y 4ST_A压板平移伺服0 区监测标志位</t>
  </si>
  <si>
    <t>NC433_1_Y 4ST_A压板平移伺服1 区监测标志位</t>
  </si>
  <si>
    <t>NC433_1_Y 4ST_A压板平移伺服2 区监测标志位</t>
  </si>
  <si>
    <t>NC433_1_Y 4ST_A压板平移伺服示教完成</t>
  </si>
  <si>
    <t>NC433_1_Y 4ST_A压板平移伺服错误标志</t>
  </si>
  <si>
    <t>NC433_1_Y 4ST_A压板平移伺服忙标志</t>
  </si>
  <si>
    <t>NC433_1_Y 4ST_A压板平移伺服数据传送标志位</t>
  </si>
  <si>
    <t>NC433_1_Y 4ST_A压板平移伺服减速停止执行标志位</t>
  </si>
  <si>
    <t>NC433_1_Y 4ST_A压板平移伺服CW极限输入信号</t>
  </si>
  <si>
    <t>NC433_1_Y 4ST_A压板平移伺服CCW极限输入信号</t>
  </si>
  <si>
    <t>NC433_1_Y 4ST_A压板平移伺服原点接近输入信号</t>
  </si>
  <si>
    <t>NC433_1_Y 4ST_A压板平移伺服原点输入信号</t>
  </si>
  <si>
    <t>NC433_1_Y 4ST_A压板平移伺服中断输入信号</t>
  </si>
  <si>
    <t>NC433_1_Y 4ST_A压板平移伺服紧急输入信号</t>
  </si>
  <si>
    <t>NC433_1_Y 4ST_A压板平移伺服定位完成输入信号</t>
  </si>
  <si>
    <t>NC433_1_Y 4ST_A压板平移伺服错误代码</t>
  </si>
  <si>
    <t>NC433_1_Z 4ST_A侧压A1左伺服存储器操作命令激活序列数</t>
  </si>
  <si>
    <t>NC433_1_Z 4ST_A侧压A1左伺服存储器操作命令起动</t>
  </si>
  <si>
    <t>NC433_1_Z 4ST_A侧压A1左伺服存储器操作命令独立起动</t>
  </si>
  <si>
    <t>NC433_1_Z 4ST_A侧压A1左伺服直接操作命令绝对移动</t>
  </si>
  <si>
    <t>NC433_1_Z 4ST_A侧压A1左伺服直接操作命令相对移动</t>
  </si>
  <si>
    <t>NC433_1_Z 4ST_A侧压A1左伺服直接操作命令中断进给</t>
  </si>
  <si>
    <t>NC433_1_Z 4ST_A侧压A1左伺服原点定位命令原点搜索</t>
  </si>
  <si>
    <t>NC433_1_Z 4ST_A侧压A1左伺服原点定位命令原点返回</t>
  </si>
  <si>
    <t>NC433_1_Z 4ST_A侧压A1左伺服原点定位命令当前位置预置</t>
  </si>
  <si>
    <t>NC433_1_Z 4ST_A侧压A1左伺服点动</t>
  </si>
  <si>
    <t>NC433_1_Z 4ST_A侧压A1左伺服点动方向(0=CW,1=CCW)</t>
  </si>
  <si>
    <t>NC433_1_Z 4ST_A侧压A1左伺服示教</t>
  </si>
  <si>
    <t>NC433_1_Z 4ST_A侧压A1左伺服错误清除</t>
  </si>
  <si>
    <t>NC433_1_Z 4ST_A侧压A1左伺服偏差计数器复位输出/ 原点调整命令输出</t>
  </si>
  <si>
    <t>NC433_1_Z 4ST_A侧压A1左伺服激活Override</t>
  </si>
  <si>
    <t>NC433_1_Z 4ST_A侧压A1左伺服停止</t>
  </si>
  <si>
    <t>NC433_1_Z 4ST_A侧压A1左伺服预留</t>
  </si>
  <si>
    <t>NC433_1_Z 4ST_A侧压A1左伺服强制中断</t>
  </si>
  <si>
    <t>NC433_1_Z 4ST_A侧压A1左伺服数据写入</t>
  </si>
  <si>
    <t>NC433_1_Z 4ST_A侧压A1左伺服数据读出</t>
  </si>
  <si>
    <t>NC433_1_Z 4ST_A侧压A1左伺服数据保存</t>
  </si>
  <si>
    <t>NC433_1_Z 4ST_A侧压A1左伺服等待存储器操作</t>
  </si>
  <si>
    <t>NC433_1_Z 4ST_A侧压A1左伺服定位完成标志位</t>
  </si>
  <si>
    <t>NC433_1_Z 4ST_A侧压A1左伺服无原点标志位</t>
  </si>
  <si>
    <t>NC433_1_Z 4ST_A侧压A1左伺服原点停止标志位</t>
  </si>
  <si>
    <t>NC433_1_Z 4ST_A侧压A1左伺服0 区监测标志位</t>
  </si>
  <si>
    <t>NC433_1_Z 4ST_A侧压A1左伺服1 区监测标志位</t>
  </si>
  <si>
    <t>NC433_1_Z 4ST_A侧压A1左伺服2 区监测标志位</t>
  </si>
  <si>
    <t>NC433_1_Z 4ST_A侧压A1左伺服示教完成</t>
  </si>
  <si>
    <t>NC433_1_Z 4ST_A侧压A1左伺服错误标志</t>
  </si>
  <si>
    <t>NC433_1_Z 4ST_A侧压A1左伺服忙标志</t>
  </si>
  <si>
    <t>NC433_1_Z 4ST_A侧压A1左伺服数据传送标志位</t>
  </si>
  <si>
    <t>NC433_1_Z 4ST_A侧压A1左伺服减速停止执行标志位</t>
  </si>
  <si>
    <t>NC433_1_Z 4ST_A侧压A1左伺服CW极限输入信号</t>
  </si>
  <si>
    <t>NC433_1_Z 4ST_A侧压A1左伺服CCW极限输入信号</t>
  </si>
  <si>
    <t>NC433_1_Z 4ST_A侧压A1左伺服原点接近输入信号</t>
  </si>
  <si>
    <t>NC433_1_Z 4ST_A侧压A1左伺服原点输入信号</t>
  </si>
  <si>
    <t>NC433_1_Z 4ST_A侧压A1左伺服中断输入信号</t>
  </si>
  <si>
    <t>NC433_1_Z 4ST_A侧压A1左伺服紧急输入信号</t>
  </si>
  <si>
    <t>NC433_1_Z 4ST_A侧压A1左伺服定位完成输入信号</t>
  </si>
  <si>
    <t>NC433_1_Z 4ST_A侧压A1左伺服错误代码</t>
  </si>
  <si>
    <t>NC433_1 4ST_A侧压A1右伺服存储器操作命令激活序列数</t>
  </si>
  <si>
    <t>NC433_1 4ST_A侧压A1右伺服存储器操作命令起动</t>
  </si>
  <si>
    <t>NC433_1 4ST_A侧压A1右伺服存储器操作命令独立起动</t>
  </si>
  <si>
    <t>NC433_1 4ST_A侧压A1右伺服直接操作命令绝对移动</t>
  </si>
  <si>
    <t>NC433_1 4ST_A侧压A1右伺服直接操作命令相对移动</t>
  </si>
  <si>
    <t>NC433_1 4ST_A侧压A1右伺服直接操作命令中断进给</t>
  </si>
  <si>
    <t>NC433_1 4ST_A侧压A1右伺服原点定位命令原点搜索</t>
  </si>
  <si>
    <t>NC433_1 4ST_A侧压A1右伺服原点定位命令原点返回</t>
  </si>
  <si>
    <t>NC433_1 4ST_A侧压A1右伺服原点定位命令当前位置预置</t>
  </si>
  <si>
    <t>NC433_1 4ST_A侧压A1右伺服点动</t>
  </si>
  <si>
    <t>NC433_1 4ST_A侧压A1右伺服点动方向(0=CW,1=CCW)</t>
  </si>
  <si>
    <t>NC433_1 4ST_A侧压A1右伺服示教</t>
  </si>
  <si>
    <t>NC433_1 4ST_A侧压A1右伺服错误清除</t>
  </si>
  <si>
    <t>NC433_1 4ST_A侧压A1右伺服偏差计数器复位输出/ 原点调整命令输出</t>
  </si>
  <si>
    <t>NC433_1 4ST_A侧压A1右伺服激活Override</t>
  </si>
  <si>
    <t>NC433_1 4ST_A侧压A1右伺服停止</t>
  </si>
  <si>
    <t>NC433_1 4ST_A侧压A1右伺服预留</t>
  </si>
  <si>
    <t>NC433_1 4ST_A侧压A1右伺服强制中断</t>
  </si>
  <si>
    <t>NC433_1 4ST_A侧压A1右伺服数据写入</t>
  </si>
  <si>
    <t>NC433_1 4ST_A侧压A1右伺服数据读出</t>
  </si>
  <si>
    <t>NC433_1 4ST_A侧压A1右伺服数据保存</t>
  </si>
  <si>
    <t>NC433_1 4ST_A侧压A1右伺服等待存储器操作</t>
  </si>
  <si>
    <t>NC433_1 4ST_A侧压A1右伺服定位完成标志位</t>
  </si>
  <si>
    <t>NC433_1 4ST_A侧压A1右伺服无原点标志位</t>
  </si>
  <si>
    <t>NC433_1 4ST_A侧压A1右伺服原点停止标志位</t>
  </si>
  <si>
    <t>NC433_1 4ST_A侧压A1右伺服0 区监测标志位</t>
  </si>
  <si>
    <t>NC433_1 4ST_A侧压A1右伺服1 区监测标志位</t>
  </si>
  <si>
    <t>NC433_1 4ST_A侧压A1右伺服2 区监测标志位</t>
  </si>
  <si>
    <t>NC433_1 4ST_A侧压A1右伺服示教完成</t>
  </si>
  <si>
    <t>NC433_1 4ST_A侧压A1右伺服错误标志</t>
  </si>
  <si>
    <t>NC433_1 4ST_A侧压A1右伺服忙标志</t>
  </si>
  <si>
    <t>NC433_1 4ST_A侧压A1右伺服数据传送标志位</t>
  </si>
  <si>
    <t>NC433_1 4ST_A侧压A1右伺服减速停止执行标志位</t>
  </si>
  <si>
    <t>NC433_1 4ST_A侧压A1右伺服CW极限输入信号</t>
  </si>
  <si>
    <t>NC433_1 4ST_A侧压A1右伺服CCW极限输入信号</t>
  </si>
  <si>
    <t>NC433_1 4ST_A侧压A1右伺服原点接近输入信号</t>
  </si>
  <si>
    <t>NC433_1 4ST_A侧压A1右伺服原点输入信号</t>
  </si>
  <si>
    <t>NC433_1 4ST_A侧压A1右伺服中断输入信号</t>
  </si>
  <si>
    <t>NC433_1 4ST_A侧压A1右伺服紧急输入信号</t>
  </si>
  <si>
    <t>NC433_1 4ST_A侧压A1右伺服定位完成输入信号</t>
  </si>
  <si>
    <t>NC433_1 4ST_A侧压A1右伺服错误代码</t>
  </si>
  <si>
    <t>NC433_2_X 4ST_A侧压A2左伺服存储器操作命令激活序列数</t>
  </si>
  <si>
    <t>NC433_2_X 4ST_A侧压A2左伺服存储器操作命令起动</t>
  </si>
  <si>
    <t>NC433_2_X 4ST_A侧压A2左伺服存储器操作命令独立起动</t>
  </si>
  <si>
    <t>NC433_2_X 4ST_A侧压A2左伺服直接操作命令绝对移动</t>
  </si>
  <si>
    <t>NC433_2_X 4ST_A侧压A2左伺服直接操作命令相对移动</t>
  </si>
  <si>
    <t>NC433_2_X 4ST_A侧压A2左伺服直接操作命令中断进给</t>
  </si>
  <si>
    <t>NC433_2_X 4ST_A侧压A2左伺服原点定位命令原点搜索</t>
  </si>
  <si>
    <t>NC433_2_X 4ST_A侧压A2左伺服原点定位命令原点返回</t>
  </si>
  <si>
    <t>NC433_2_X 4ST_A侧压A2左伺服原点定位命令当前位置预置</t>
  </si>
  <si>
    <t>NC433_2_X 4ST_A侧压A2左伺服点动</t>
  </si>
  <si>
    <t>NC433_2_X 4ST_A侧压A2左伺服点动方向(0=CW,1=CCW)</t>
  </si>
  <si>
    <t>NC433_2_X 4ST_A侧压A2左伺服示教</t>
  </si>
  <si>
    <t>NC433_2_X 4ST_A侧压A2左伺服错误清除</t>
  </si>
  <si>
    <t>NC433_2_X 4ST_A侧压A2左伺服偏差计数器复位输出/ 原点调整命令输出</t>
  </si>
  <si>
    <t>NC433_2_X 4ST_A侧压A2左伺服激活Override</t>
  </si>
  <si>
    <t>NC433_2_X 4ST_A侧压A2左伺服停止</t>
  </si>
  <si>
    <t>NC433_2_X 4ST_A侧压A2左伺服预留</t>
  </si>
  <si>
    <t>NC433_2_X 4ST_A侧压A2左伺服强制中断</t>
  </si>
  <si>
    <t>NC433_2_X 4ST_A侧压A2左伺服数据写入</t>
  </si>
  <si>
    <t>NC433_2_X 4ST_A侧压A2左伺服数据读出</t>
  </si>
  <si>
    <t>NC433_2_X 4ST_A侧压A2左伺服数据保存</t>
  </si>
  <si>
    <t>NC433_2_X 4ST_A侧压A2左伺服等待存储器操作</t>
  </si>
  <si>
    <t>NC433_2_X 4ST_A侧压A2左伺服定位完成标志位</t>
  </si>
  <si>
    <t>NC433_2_X 4ST_A侧压A2左伺服无原点标志位</t>
  </si>
  <si>
    <t>NC433_2_X 4ST_A侧压A2左伺服原点停止标志位</t>
  </si>
  <si>
    <t>NC433_2_X 4ST_A侧压A2左伺服0 区监测标志位</t>
  </si>
  <si>
    <t>NC433_2_X 4ST_A侧压A2左伺服1 区监测标志位</t>
  </si>
  <si>
    <t>NC433_2_X 4ST_A侧压A2左伺服2 区监测标志位</t>
  </si>
  <si>
    <t>NC433_2_X 4ST_A侧压A2左伺服示教完成</t>
  </si>
  <si>
    <t>NC433_2_X 4ST_A侧压A2左伺服错误标志</t>
  </si>
  <si>
    <t>NC433_2_X 4ST_A侧压A2左伺服忙标志</t>
  </si>
  <si>
    <t>NC433_2_X 4ST_A侧压A2左伺服数据传送标志位</t>
  </si>
  <si>
    <t>NC433_2_X 4ST_A侧压A2左伺服减速停止执行标志位</t>
  </si>
  <si>
    <t>NC433_2_X 4ST_A侧压A2左伺服CW极限输入信号</t>
  </si>
  <si>
    <t>NC433_2_X 4ST_A侧压A2左伺服CCW极限输入信号</t>
  </si>
  <si>
    <t>NC433_2_X 4ST_A侧压A2左伺服原点接近输入信号</t>
  </si>
  <si>
    <t>NC433_2_X 4ST_A侧压A2左伺服原点输入信号</t>
  </si>
  <si>
    <t>NC433_2_X 4ST_A侧压A2左伺服中断输入信号</t>
  </si>
  <si>
    <t>NC433_2_X 4ST_A侧压A2左伺服紧急输入信号</t>
  </si>
  <si>
    <t>NC433_2_X 4ST_A侧压A2左伺服定位完成输入信号</t>
  </si>
  <si>
    <t>NC433_2_X 4ST_A侧压A2左伺服错误代码</t>
  </si>
  <si>
    <t>NC433_2_Y 4ST_A侧压A2右伺服存储器操作命令激活序列数</t>
  </si>
  <si>
    <t>NC433_2_Y 4ST_A侧压A2右伺服存储器操作命令起动</t>
  </si>
  <si>
    <t>NC433_2_Y 4ST_A侧压A2右伺服存储器操作命令独立起动</t>
  </si>
  <si>
    <t>NC433_2_Y 4ST_A侧压A2右伺服直接操作命令绝对移动</t>
  </si>
  <si>
    <t>NC433_2_Y 4ST_A侧压A2右伺服直接操作命令相对移动</t>
  </si>
  <si>
    <t>NC433_2_Y 4ST_A侧压A2右伺服直接操作命令中断进给</t>
  </si>
  <si>
    <t>NC433_2_Y 4ST_A侧压A2右伺服原点定位命令原点搜索</t>
  </si>
  <si>
    <t>NC433_2_Y 4ST_A侧压A2右伺服原点定位命令原点返回</t>
  </si>
  <si>
    <t>NC433_2_Y 4ST_A侧压A2右伺服原点定位命令当前位置预置</t>
  </si>
  <si>
    <t>NC433_2_Y 4ST_A侧压A2右伺服点动</t>
  </si>
  <si>
    <t>NC433_2_Y 4ST_A侧压A2右伺服点动方向(0=CW,1=CCW)</t>
  </si>
  <si>
    <t>NC433_2_Y 4ST_A侧压A2右伺服示教</t>
  </si>
  <si>
    <t>NC433_2_Y 4ST_A侧压A2右伺服错误清除</t>
  </si>
  <si>
    <t>NC433_2_Y 4ST_A侧压A2右伺服偏差计数器复位输出/ 原点调整命令输出</t>
  </si>
  <si>
    <t>NC433_2_Y 4ST_A侧压A2右伺服激活Override</t>
  </si>
  <si>
    <t>NC433_2_Y 4ST_A侧压A2右伺服停止</t>
  </si>
  <si>
    <t>NC433_2_Y 4ST_A侧压A2右伺服预留</t>
  </si>
  <si>
    <t>NC433_2_Y 4ST_A侧压A2右伺服强制中断</t>
  </si>
  <si>
    <t>NC433_2_Y 4ST_A侧压A2右伺服数据写入</t>
  </si>
  <si>
    <t>NC433_2_Y 4ST_A侧压A2右伺服数据读出</t>
  </si>
  <si>
    <t>NC433_2_Y 4ST_A侧压A2右伺服数据保存</t>
  </si>
  <si>
    <t>NC433_2_Y 4ST_A侧压A2右伺服等待存储器操作</t>
  </si>
  <si>
    <t>NC433_2_Y 4ST_A侧压A2右伺服定位完成标志位</t>
  </si>
  <si>
    <t>NC433_2_Y 4ST_A侧压A2右伺服无原点标志位</t>
  </si>
  <si>
    <t>NC433_2_Y 4ST_A侧压A2右伺服原点停止标志位</t>
  </si>
  <si>
    <t>NC433_2_Y 4ST_A侧压A2右伺服0 区监测标志位</t>
  </si>
  <si>
    <t>NC433_2_Y 4ST_A侧压A2右伺服1 区监测标志位</t>
  </si>
  <si>
    <t>NC433_2_Y 4ST_A侧压A2右伺服2 区监测标志位</t>
  </si>
  <si>
    <t>NC433_2_Y 4ST_A侧压A2右伺服示教完成</t>
  </si>
  <si>
    <t>NC433_2_Y 4ST_A侧压A2右伺服错误标志</t>
  </si>
  <si>
    <t>NC433_2_Y 4ST_A侧压A2右伺服忙标志</t>
  </si>
  <si>
    <t>NC433_2_Y 4ST_A侧压A2右伺服数据传送标志位</t>
  </si>
  <si>
    <t>NC433_2_Y 4ST_A侧压A2右伺服减速停止执行标志位</t>
  </si>
  <si>
    <t>NC433_2_Y 4ST_A侧压A2右伺服CW极限输入信号</t>
  </si>
  <si>
    <t>NC433_2_Y 4ST_A侧压A2右伺服CCW极限输入信号</t>
  </si>
  <si>
    <t>NC433_2_Y 4ST_A侧压A2右伺服原点接近输入信号</t>
  </si>
  <si>
    <t>NC433_2_Y 4ST_A侧压A2右伺服原点输入信号</t>
  </si>
  <si>
    <t>NC433_2_Y 4ST_A侧压A2右伺服中断输入信号</t>
  </si>
  <si>
    <t>NC433_2_Y 4ST_A侧压A2右伺服紧急输入信号</t>
  </si>
  <si>
    <t>NC433_2_Y 4ST_A侧压A2右伺服定位完成输入信号</t>
  </si>
  <si>
    <t>NC433_2_Y 4ST_A侧压A2右伺服错误代码</t>
  </si>
  <si>
    <t>NC433_2_Z 4ST_A侧压A3左伺服存储器操作命令激活序列数</t>
  </si>
  <si>
    <t>NC433_2_Z 4ST_A侧压A3左伺服存储器操作命令起动</t>
  </si>
  <si>
    <t>NC433_2_Z 4ST_A侧压A3左伺服存储器操作命令独立起动</t>
  </si>
  <si>
    <t>NC433_2_Z 4ST_A侧压A3左伺服直接操作命令绝对移动</t>
  </si>
  <si>
    <t>NC433_2_Z 4ST_A侧压A3左伺服直接操作命令相对移动</t>
  </si>
  <si>
    <t>NC433_2_Z 4ST_A侧压A3左伺服直接操作命令中断进给</t>
  </si>
  <si>
    <t>NC433_2_Z 4ST_A侧压A3左伺服原点定位命令原点搜索</t>
  </si>
  <si>
    <t>NC433_2_Z 4ST_A侧压A3左伺服原点定位命令原点返回</t>
  </si>
  <si>
    <t>NC433_2_Z 4ST_A侧压A3左伺服原点定位命令当前位置预置</t>
  </si>
  <si>
    <t>NC433_2_Z 4ST_A侧压A3左伺服点动</t>
  </si>
  <si>
    <t>NC433_2_Z 4ST_A侧压A3左伺服点动方向(0=CW,1=CCW)</t>
  </si>
  <si>
    <t>NC433_2_Z 4ST_A侧压A3左伺服示教</t>
  </si>
  <si>
    <t>NC433_2_Z 4ST_A侧压A3左伺服错误清除</t>
  </si>
  <si>
    <t>NC433_2_Z 4ST_A侧压A3左伺服偏差计数器复位输出/ 原点调整命令输出</t>
  </si>
  <si>
    <t>NC433_2_Z 4ST_A侧压A3左伺服激活Override</t>
  </si>
  <si>
    <t>NC433_2_Z 4ST_A侧压A3左伺服停止</t>
  </si>
  <si>
    <t>NC433_2_Z 4ST_A侧压A3左伺服预留</t>
  </si>
  <si>
    <t>NC433_2_Z 4ST_A侧压A3左伺服强制中断</t>
  </si>
  <si>
    <t>NC433_2_Z 4ST_A侧压A3左伺服数据写入</t>
  </si>
  <si>
    <t>NC433_2_Z 4ST_A侧压A3左伺服数据读出</t>
  </si>
  <si>
    <t>NC433_2_Z 4ST_A侧压A3左伺服数据保存</t>
  </si>
  <si>
    <t>NC433_2_Z 4ST_A侧压A3左伺服等待存储器操作</t>
  </si>
  <si>
    <t>NC433_2_Z 4ST_A侧压A3左伺服定位完成标志位</t>
  </si>
  <si>
    <t>NC433_2_Z 4ST_A侧压A3左伺服无原点标志位</t>
  </si>
  <si>
    <t>NC433_2_Z 4ST_A侧压A3左伺服原点停止标志位</t>
  </si>
  <si>
    <t>NC433_2_Z 4ST_A侧压A3左伺服0 区监测标志位</t>
  </si>
  <si>
    <t>NC433_2_Z 4ST_A侧压A3左伺服1 区监测标志位</t>
  </si>
  <si>
    <t>NC433_2_Z 4ST_A侧压A3左伺服2 区监测标志位</t>
  </si>
  <si>
    <t>NC433_2_Z 4ST_A侧压A3左伺服示教完成</t>
  </si>
  <si>
    <t>NC433_2_Z 4ST_A侧压A3左伺服错误标志</t>
  </si>
  <si>
    <t>NC433_2_Z 4ST_A侧压A3左伺服忙标志</t>
  </si>
  <si>
    <t>NC433_2_Z 4ST_A侧压A3左伺服数据传送标志位</t>
  </si>
  <si>
    <t>NC433_2_Z 4ST_A侧压A3左伺服减速停止执行标志位</t>
  </si>
  <si>
    <t>NC433_2_Z 4ST_A侧压A3左伺服CW极限输入信号</t>
  </si>
  <si>
    <t>NC433_2_Z 4ST_A侧压A3左伺服CCW极限输入信号</t>
  </si>
  <si>
    <t>NC433_2_Z 4ST_A侧压A3左伺服原点接近输入信号</t>
  </si>
  <si>
    <t>NC433_2_Z 4ST_A侧压A3左伺服原点输入信号</t>
  </si>
  <si>
    <t>NC433_2_Z 4ST_A侧压A3左伺服中断输入信号</t>
  </si>
  <si>
    <t>NC433_2_Z 4ST_A侧压A3左伺服紧急输入信号</t>
  </si>
  <si>
    <t>NC433_2_Z 4ST_A侧压A3左伺服定位完成输入信号</t>
  </si>
  <si>
    <t>NC433_2_Z 4ST_A侧压A3左伺服错误代码</t>
  </si>
  <si>
    <t>NC433_2_U 4ST_A侧压A3右伺服存储器操作命令激活序列数</t>
  </si>
  <si>
    <t>NC433_2_U 4ST_A侧压A3右伺服存储器操作命令起动</t>
  </si>
  <si>
    <t>NC433_2_U 4ST_A侧压A3右伺服存储器操作命令独立起动</t>
  </si>
  <si>
    <t>NC433_2_U 4ST_A侧压A3右伺服直接操作命令绝对移动</t>
  </si>
  <si>
    <t>NC433_2_U 4ST_A侧压A3右伺服直接操作命令相对移动</t>
  </si>
  <si>
    <t>NC433_2_U 4ST_A侧压A3右伺服直接操作命令中断进给</t>
  </si>
  <si>
    <t>NC433_2_U 4ST_A侧压A3右伺服原点定位命令原点搜索</t>
  </si>
  <si>
    <t>NC433_2_U 4ST_A侧压A3右伺服原点定位命令原点返回</t>
  </si>
  <si>
    <t>NC433_2_U 4ST_A侧压A3右伺服原点定位命令当前位置预置</t>
  </si>
  <si>
    <t>NC433_2_U 4ST_A侧压A3右伺服点动</t>
  </si>
  <si>
    <t>NC433_2_U 4ST_A侧压A3右伺服点动方向(0=CW,1=CCW)</t>
  </si>
  <si>
    <t>NC433_2_U 4ST_A侧压A3右伺服示教</t>
  </si>
  <si>
    <t>NC433_2_U 4ST_A侧压A3右伺服错误清除</t>
  </si>
  <si>
    <t>NC433_2_U 4ST_A侧压A3右伺服偏差计数器复位输出/ 原点调整命令输出</t>
  </si>
  <si>
    <t>NC433_2_U 4ST_A侧压A3右伺服激活Override</t>
  </si>
  <si>
    <t>NC433_2_U 4ST_A侧压A3右伺服停止</t>
  </si>
  <si>
    <t>NC433_2_U 4ST_A侧压A3右伺服预留</t>
  </si>
  <si>
    <t>NC433_2_U 4ST_A侧压A3右伺服强制中断</t>
  </si>
  <si>
    <t>NC433_2_U 4ST_A侧压A3右伺服数据写入</t>
  </si>
  <si>
    <t>NC433_2_U 4ST_A侧压A3右伺服数据读出</t>
  </si>
  <si>
    <t>NC433_2_U 4ST_A侧压A3右伺服数据保存</t>
  </si>
  <si>
    <t>NC433_2_U 4ST_A侧压A3右伺服等待存储器操作</t>
  </si>
  <si>
    <t>NC433_2_U 4ST_A侧压A3右伺服定位完成标志位</t>
  </si>
  <si>
    <t>NC433_2_U 4ST_A侧压A3右伺服无原点标志位</t>
  </si>
  <si>
    <t>NC433_2_U 4ST_A侧压A3右伺服原点停止标志位</t>
  </si>
  <si>
    <t>NC433_2_U 4ST_A侧压A3右伺服0 区监测标志位</t>
  </si>
  <si>
    <t>NC433_2_U 4ST_A侧压A3右伺服1 区监测标志位</t>
  </si>
  <si>
    <t>NC433_2_U 4ST_A侧压A3右伺服2 区监测标志位</t>
  </si>
  <si>
    <t>NC433_2_U 4ST_A侧压A3右伺服示教完成</t>
  </si>
  <si>
    <t>NC433_2_U 4ST_A侧压A3右伺服错误标志</t>
  </si>
  <si>
    <t>NC433_2_U 4ST_A侧压A3右伺服忙标志</t>
  </si>
  <si>
    <t>NC433_2_U 4ST_A侧压A3右伺服数据传送标志位</t>
  </si>
  <si>
    <t>NC433_2_U 4ST_A侧压A3右伺服减速停止执行标志位</t>
  </si>
  <si>
    <t>NC433_2_U 4ST_A侧压A3右伺服CW极限输入信号</t>
  </si>
  <si>
    <t>NC433_2_U 4ST_A侧压A3右伺服CCW极限输入信号</t>
  </si>
  <si>
    <t>NC433_2_U 4ST_A侧压A3右伺服原点接近输入信号</t>
  </si>
  <si>
    <t>NC433_2_U 4ST_A侧压A3右伺服原点输入信号</t>
  </si>
  <si>
    <t>NC433_2_U 4ST_A侧压A3右伺服中断输入信号</t>
  </si>
  <si>
    <t>NC433_2_U 4ST_A侧压A3右伺服紧急输入信号</t>
  </si>
  <si>
    <t>NC433_2_U 4ST_A侧压A3右伺服定位完成输入信号</t>
  </si>
  <si>
    <t>NC433_2_U 4ST_A侧压A3右伺服错误代码</t>
  </si>
  <si>
    <t>NC433_3_X 4ST_A侧压A4左伺服存储器操作命令激活序列数</t>
  </si>
  <si>
    <t>NC433_3_X 4ST_A侧压A4左伺服存储器操作命令起动</t>
  </si>
  <si>
    <t>NC433_3_X 4ST_A侧压A4左伺服存储器操作命令独立起动</t>
  </si>
  <si>
    <t>NC433_3_X 4ST_A侧压A4左伺服直接操作命令绝对移动</t>
  </si>
  <si>
    <t>NC433_3_X 4ST_A侧压A4左伺服直接操作命令相对移动</t>
  </si>
  <si>
    <t>NC433_3_X 4ST_A侧压A4左伺服直接操作命令中断进给</t>
  </si>
  <si>
    <t>NC433_3_X 4ST_A侧压A4左伺服原点定位命令原点搜索</t>
  </si>
  <si>
    <t>NC433_3_X 4ST_A侧压A4左伺服原点定位命令原点返回</t>
  </si>
  <si>
    <t>NC433_3_X 4ST_A侧压A4左伺服原点定位命令当前位置预置</t>
  </si>
  <si>
    <t>NC433_3_X 4ST_A侧压A4左伺服点动</t>
  </si>
  <si>
    <t>NC433_3_X 4ST_A侧压A4左伺服点动方向(0=CW,1=CCW)</t>
  </si>
  <si>
    <t>NC433_3_X 4ST_A侧压A4左伺服示教</t>
  </si>
  <si>
    <t>NC433_3_X 4ST_A侧压A4左伺服错误清除</t>
  </si>
  <si>
    <t>NC433_3_X 4ST_A侧压A4左伺服偏差计数器复位输出/ 原点调整命令输出</t>
  </si>
  <si>
    <t>NC433_3_X 4ST_A侧压A4左伺服激活Override</t>
  </si>
  <si>
    <t>NC433_3_X 4ST_A侧压A4左伺服停止</t>
  </si>
  <si>
    <t>NC433_3_X 4ST_A侧压A4左伺服预留</t>
  </si>
  <si>
    <t>NC433_3_X 4ST_A侧压A4左伺服强制中断</t>
  </si>
  <si>
    <t>NC433_3_X 4ST_A侧压A4左伺服数据写入</t>
  </si>
  <si>
    <t>NC433_3_X 4ST_A侧压A4左伺服数据读出</t>
  </si>
  <si>
    <t>NC433_3_X 4ST_A侧压A4左伺服数据保存</t>
  </si>
  <si>
    <t>NC433_3_X 4ST_A侧压A4左伺服等待存储器操作</t>
  </si>
  <si>
    <t>NC433_3_X 4ST_A侧压A4左伺服定位完成标志位</t>
  </si>
  <si>
    <t>NC433_3_X 4ST_A侧压A4左伺服无原点标志位</t>
  </si>
  <si>
    <t>NC433_3_X 4ST_A侧压A4左伺服原点停止标志位</t>
  </si>
  <si>
    <t>NC433_3_X 4ST_A侧压A4左伺服0 区监测标志位</t>
  </si>
  <si>
    <t>NC433_3_X 4ST_A侧压A4左伺服1 区监测标志位</t>
  </si>
  <si>
    <t>NC433_3_X 4ST_A侧压A4左伺服2 区监测标志位</t>
  </si>
  <si>
    <t>NC433_3_X 4ST_A侧压A4左伺服示教完成</t>
  </si>
  <si>
    <t>NC433_3_X 4ST_A侧压A4左伺服错误标志</t>
  </si>
  <si>
    <t>NC433_3_X 4ST_A侧压A4左伺服忙标志</t>
  </si>
  <si>
    <t>NC433_3_X 4ST_A侧压A4左伺服数据传送标志位</t>
  </si>
  <si>
    <t>NC433_3_X 4ST_A侧压A4左伺服减速停止执行标志位</t>
  </si>
  <si>
    <t>NC433_3_X 4ST_A侧压A4左伺服CW极限输入信号</t>
  </si>
  <si>
    <t>NC433_3_X 4ST_A侧压A4左伺服CCW极限输入信号</t>
  </si>
  <si>
    <t>NC433_3_X 4ST_A侧压A4左伺服原点接近输入信号</t>
  </si>
  <si>
    <t>NC433_3_X 4ST_A侧压A4左伺服原点输入信号</t>
  </si>
  <si>
    <t>NC433_3_X 4ST_A侧压A4左伺服中断输入信号</t>
  </si>
  <si>
    <t>NC433_3_X 4ST_A侧压A4左伺服紧急输入信号</t>
  </si>
  <si>
    <t>NC433_3_X 4ST_A侧压A4左伺服定位完成输入信号</t>
  </si>
  <si>
    <t>NC433_3_X 4ST_A侧压A4左伺服错误代码</t>
  </si>
  <si>
    <t>NC433_3_Y 4ST_A侧压A4右伺服存储器操作命令激活序列数</t>
  </si>
  <si>
    <t>NC433_3_Y 4ST_A侧压A4右伺服存储器操作命令起动</t>
  </si>
  <si>
    <t>NC433_3_Y 4ST_A侧压A4右伺服存储器操作命令独立起动</t>
  </si>
  <si>
    <t>NC433_3_Y 4ST_A侧压A4右伺服直接操作命令绝对移动</t>
  </si>
  <si>
    <t>NC433_3_Y 4ST_A侧压A4右伺服直接操作命令相对移动</t>
  </si>
  <si>
    <t>NC433_3_Y 4ST_A侧压A4右伺服直接操作命令中断进给</t>
  </si>
  <si>
    <t>NC433_3_Y 4ST_A侧压A4右伺服原点定位命令原点搜索</t>
  </si>
  <si>
    <t>NC433_3_Y 4ST_A侧压A4右伺服原点定位命令原点返回</t>
  </si>
  <si>
    <t>NC433_3_Y 4ST_A侧压A4右伺服原点定位命令当前位置预置</t>
  </si>
  <si>
    <t>NC433_3_Y 4ST_A侧压A4右伺服点动</t>
  </si>
  <si>
    <t>NC433_3_Y 4ST_A侧压A4右伺服点动方向(0=CW,1=CCW)</t>
  </si>
  <si>
    <t>NC433_3_Y 4ST_A侧压A4右伺服示教</t>
  </si>
  <si>
    <t>NC433_3_Y 4ST_A侧压A4右伺服错误清除</t>
  </si>
  <si>
    <t>NC433_3_Y 4ST_A侧压A4右伺服偏差计数器复位输出/ 原点调整命令输出</t>
  </si>
  <si>
    <t>NC433_3_Y 4ST_A侧压A4右伺服激活Override</t>
  </si>
  <si>
    <t>NC433_3_Y 4ST_A侧压A4右伺服停止</t>
  </si>
  <si>
    <t>NC433_3_Y 4ST_A侧压A4右伺服预留</t>
  </si>
  <si>
    <t>NC433_3_Y 4ST_A侧压A4右伺服强制中断</t>
  </si>
  <si>
    <t>NC433_3_Y 4ST_A侧压A4右伺服数据写入</t>
  </si>
  <si>
    <t>NC433_3_Y 4ST_A侧压A4右伺服数据读出</t>
  </si>
  <si>
    <t>NC433_3_Y 4ST_A侧压A4右伺服数据保存</t>
  </si>
  <si>
    <t>NC433_3_Y 4ST_A侧压A4右伺服等待存储器操作</t>
  </si>
  <si>
    <t>NC433_3_Y 4ST_A侧压A4右伺服定位完成标志位</t>
  </si>
  <si>
    <t>NC433_3_Y 4ST_A侧压A4右伺服无原点标志位</t>
  </si>
  <si>
    <t>NC433_3_Y 4ST_A侧压A4右伺服原点停止标志位</t>
  </si>
  <si>
    <t>NC433_3_Y 4ST_A侧压A4右伺服0 区监测标志位</t>
  </si>
  <si>
    <t>NC433_3_Y 4ST_A侧压A4右伺服1 区监测标志位</t>
  </si>
  <si>
    <t>NC433_3_Y 4ST_A侧压A4右伺服2 区监测标志位</t>
  </si>
  <si>
    <t>NC433_3_Y 4ST_A侧压A4右伺服示教完成</t>
  </si>
  <si>
    <t>NC433_3_Y 4ST_A侧压A4右伺服错误标志</t>
  </si>
  <si>
    <t>NC433_3_Y 4ST_A侧压A4右伺服忙标志</t>
  </si>
  <si>
    <t>NC433_3_Y 4ST_A侧压A4右伺服数据传送标志位</t>
  </si>
  <si>
    <t>NC433_3_Y 4ST_A侧压A4右伺服减速停止执行标志位</t>
  </si>
  <si>
    <t>NC433_3_Y 4ST_A侧压A4右伺服CW极限输入信号</t>
  </si>
  <si>
    <t>NC433_3_Y 4ST_A侧压A4右伺服CCW极限输入信号</t>
  </si>
  <si>
    <t>NC433_3_Y 4ST_A侧压A4右伺服原点接近输入信号</t>
  </si>
  <si>
    <t>NC433_3_Y 4ST_A侧压A4右伺服原点输入信号</t>
  </si>
  <si>
    <t>NC433_3_Y 4ST_A侧压A4右伺服中断输入信号</t>
  </si>
  <si>
    <t>NC433_3_Y 4ST_A侧压A4右伺服紧急输入信号</t>
  </si>
  <si>
    <t>NC433_3_Y 4ST_A侧压A4右伺服定位完成输入信号</t>
  </si>
  <si>
    <t>NC433_3_Y 4ST_A侧压A4右伺服错误代码</t>
  </si>
  <si>
    <t>NC433_3_U 4ST_B 压板平移伺服B存储器操作命令激活序列数</t>
  </si>
  <si>
    <t>NC433_3_U 4ST_B 压板平移伺服B存储器操作命令起动</t>
  </si>
  <si>
    <t>NC433_3_U 4ST_B 压板平移伺服B存储器操作命令独立起动</t>
  </si>
  <si>
    <t>NC433_3_U 4ST_B 压板平移伺服B直接操作命令绝对移动</t>
  </si>
  <si>
    <t>NC433_3_U 4ST_B 压板平移伺服B直接操作命令相对移动</t>
  </si>
  <si>
    <t>NC433_3_U 4ST_B 压板平移伺服B直接操作命令中断进给</t>
  </si>
  <si>
    <t>NC433_3_U 4ST_B 压板平移伺服B原点定位命令原点搜索</t>
  </si>
  <si>
    <t>NC433_3_U 4ST_B 压板平移伺服B原点定位命令原点返回</t>
  </si>
  <si>
    <t>NC433_3_U 4ST_B 压板平移伺服B原点定位命令当前位置预置</t>
  </si>
  <si>
    <t>NC433_3_U 4ST_B 压板平移伺服B点动</t>
  </si>
  <si>
    <t>NC433_3_U 4ST_B 压板平移伺服B点动方向(0=CW,1=CCW)</t>
  </si>
  <si>
    <t>NC433_3_U 4ST_B 压板平移伺服B示教</t>
  </si>
  <si>
    <t>NC433_3_U 4ST_B 压板平移伺服B错误清除</t>
  </si>
  <si>
    <t>NC433_3_U 4ST_B 压板平移伺服B偏差计数器复位输出/ 原点调整命令输出</t>
  </si>
  <si>
    <t>NC433_3_U 4ST_B 压板平移伺服B激活Override</t>
  </si>
  <si>
    <t>NC433_3_U 4ST_B 压板平移伺服B停止</t>
  </si>
  <si>
    <t>NC433_3_U 4ST_B 压板平移伺服B预留</t>
  </si>
  <si>
    <t>NC433_3_U 4ST_B 压板平移伺服B强制中断</t>
  </si>
  <si>
    <t>NC433_3_U 4ST_B 压板平移伺服B数据写入</t>
  </si>
  <si>
    <t>NC433_3_U 4ST_B 压板平移伺服B数据读出</t>
  </si>
  <si>
    <t>NC433_3_U 4ST_B 压板平移伺服B数据保存</t>
  </si>
  <si>
    <t>NC433_3_U 4ST_B 压板平移伺服B等待存储器操作</t>
  </si>
  <si>
    <t>NC433_3_U 4ST_B 压板平移伺服B定位完成标志位</t>
  </si>
  <si>
    <t>NC433_3_U 4ST_B 压板平移伺服B无原点标志位</t>
  </si>
  <si>
    <t>NC433_3_U 4ST_B 压板平移伺服B原点停止标志位</t>
  </si>
  <si>
    <t>NC433_3_U 4ST_B 压板平移伺服B0 区监测标志位</t>
  </si>
  <si>
    <t>NC433_3_U 4ST_B 压板平移伺服B1 区监测标志位</t>
  </si>
  <si>
    <t>NC433_3_U 4ST_B 压板平移伺服B2 区监测标志位</t>
  </si>
  <si>
    <t>NC433_3_U 4ST_B 压板平移伺服B示教完成</t>
  </si>
  <si>
    <t>NC433_3_U 4ST_B 压板平移伺服B错误标志</t>
  </si>
  <si>
    <t>NC433_3_U 4ST_B 压板平移伺服B忙标志</t>
  </si>
  <si>
    <t>NC433_3_U 4ST_B 压板平移伺服B数据传送标志位</t>
  </si>
  <si>
    <t>NC433_3_U 4ST_B 压板平移伺服B减速停止执行标志位</t>
  </si>
  <si>
    <t>NC433_3_U 4ST_B 压板平移伺服BCW极限输入信号</t>
  </si>
  <si>
    <t>NC433_3_U 4ST_B 压板平移伺服BCCW极限输入信号</t>
  </si>
  <si>
    <t>NC433_3_U 4ST_B 压板平移伺服B原点接近输入信号</t>
  </si>
  <si>
    <t>NC433_3_U 4ST_B 压板平移伺服B原点输入信号</t>
  </si>
  <si>
    <t>NC433_3_U 4ST_B 压板平移伺服B中断输入信号</t>
  </si>
  <si>
    <t>NC433_3_U 4ST_B 压板平移伺服B紧急输入信号</t>
  </si>
  <si>
    <t>NC433_3_U 4ST_B 压板平移伺服B定位完成输入信号</t>
  </si>
  <si>
    <t>NC433_3_U 4ST_B 压板平移伺服B错误代码</t>
  </si>
  <si>
    <t>NC433_3_Z 4ST_B 正压伺服B存储器操作命令激活序列数</t>
  </si>
  <si>
    <t>NC433_3_Z 4ST_B 正压伺服B存储器操作命令起动</t>
  </si>
  <si>
    <t>NC433_3_Z 4ST_B 正压伺服B存储器操作命令独立起动</t>
  </si>
  <si>
    <t>NC433_3_Z 4ST_B 正压伺服B直接操作命令绝对移动</t>
  </si>
  <si>
    <t>NC433_3_Z 4ST_B 正压伺服B直接操作命令相对移动</t>
  </si>
  <si>
    <t>NC433_3_Z 4ST_B 正压伺服B直接操作命令中断进给</t>
  </si>
  <si>
    <t>NC433_3_Z 4ST_B 正压伺服B原点定位命令原点搜索</t>
  </si>
  <si>
    <t>NC433_3_Z 4ST_B 正压伺服B原点定位命令原点返回</t>
  </si>
  <si>
    <t>NC433_3_Z 4ST_B 正压伺服B原点定位命令当前位置预置</t>
  </si>
  <si>
    <t>NC433_3_Z 4ST_B 正压伺服B点动</t>
  </si>
  <si>
    <t>NC433_3_Z 4ST_B 正压伺服B点动方向(0=CW,1=CCW)</t>
  </si>
  <si>
    <t>NC433_3_Z 4ST_B 正压伺服B示教</t>
  </si>
  <si>
    <t>NC433_3_Z 4ST_B 正压伺服B错误清除</t>
  </si>
  <si>
    <t>NC433_3_Z 4ST_B 正压伺服B偏差计数器复位输出/ 原点调整命令输出</t>
  </si>
  <si>
    <t>NC433_3_Z 4ST_B 正压伺服B激活Override</t>
  </si>
  <si>
    <t>NC433_3_Z 4ST_B 正压伺服B停止</t>
  </si>
  <si>
    <t>NC433_3_Z 4ST_B 正压伺服B预留</t>
  </si>
  <si>
    <t>NC433_3_Z 4ST_B 正压伺服B强制中断</t>
  </si>
  <si>
    <t>NC433_3_Z 4ST_B 正压伺服B数据写入</t>
  </si>
  <si>
    <t>NC433_3_Z 4ST_B 正压伺服B数据读出</t>
  </si>
  <si>
    <t>NC433_3_Z 4ST_B 正压伺服B数据保存</t>
  </si>
  <si>
    <t>NC433_3_Z 4ST_B 正压伺服B等待存储器操作</t>
  </si>
  <si>
    <t>NC433_3_Z 4ST_B 正压伺服B定位完成标志位</t>
  </si>
  <si>
    <t>NC433_3_Z 4ST_B 正压伺服B无原点标志位</t>
  </si>
  <si>
    <t>NC433_3_Z 4ST_B 正压伺服B原点停止标志位</t>
  </si>
  <si>
    <t>NC433_3_Z 4ST_B 正压伺服B0 区监测标志位</t>
  </si>
  <si>
    <t>NC433_3_Z 4ST_B 正压伺服B1 区监测标志位</t>
  </si>
  <si>
    <t>NC433_3_Z 4ST_B 正压伺服B2 区监测标志位</t>
  </si>
  <si>
    <t>NC433_3_Z 4ST_B 正压伺服B示教完成</t>
  </si>
  <si>
    <t>NC433_3_Z 4ST_B 正压伺服B错误标志</t>
  </si>
  <si>
    <t>NC433_3_Z 4ST_B 正压伺服B忙标志</t>
  </si>
  <si>
    <t>NC433_3_Z 4ST_B 正压伺服B数据传送标志位</t>
  </si>
  <si>
    <t>NC433_3_Z 4ST_B 正压伺服B减速停止执行标志位</t>
  </si>
  <si>
    <t>NC433_3_Z 4ST_B 正压伺服BCW极限输入信号</t>
  </si>
  <si>
    <t>NC433_3_Z 4ST_B 正压伺服BCCW极限输入信号</t>
  </si>
  <si>
    <t>NC433_3_Z 4ST_B 正压伺服B原点接近输入信号</t>
  </si>
  <si>
    <t>NC433_3_Z 4ST_B 正压伺服B原点输入信号</t>
  </si>
  <si>
    <t>NC433_3_Z 4ST_B 正压伺服B中断输入信号</t>
  </si>
  <si>
    <t>NC433_3_Z 4ST_B 正压伺服B紧急输入信号</t>
  </si>
  <si>
    <t>NC433_3_Z 4ST_B 正压伺服B定位完成输入信号</t>
  </si>
  <si>
    <t>NC433_3_Z 4ST_B 正压伺服B错误代码</t>
  </si>
  <si>
    <t>NC433_4_X 4ST_B 侧压B1左伺服存储器操作命令激活序列数</t>
  </si>
  <si>
    <t>NC433_4_X 4ST_B 侧压B1左伺服存储器操作命令起动</t>
  </si>
  <si>
    <t>NC433_4_X 4ST_B 侧压B1左伺服存储器操作命令独立起动</t>
  </si>
  <si>
    <t>NC433_4_X 4ST_B 侧压B1左伺服直接操作命令绝对移动</t>
  </si>
  <si>
    <t>NC433_4_X 4ST_B 侧压B1左伺服直接操作命令相对移动</t>
  </si>
  <si>
    <t>NC433_4_X 4ST_B 侧压B1左伺服直接操作命令中断进给</t>
  </si>
  <si>
    <t>NC433_4_X 4ST_B 侧压B1左伺服原点定位命令原点搜索</t>
  </si>
  <si>
    <t>NC433_4_X 4ST_B 侧压B1左伺服原点定位命令原点返回</t>
  </si>
  <si>
    <t>NC433_4_X 4ST_B 侧压B1左伺服原点定位命令当前位置预置</t>
  </si>
  <si>
    <t>NC433_4_X 4ST_B 侧压B1左伺服点动</t>
  </si>
  <si>
    <t>NC433_4_X 4ST_B 侧压B1左伺服点动方向(0=CW,1=CCW)</t>
  </si>
  <si>
    <t>NC433_4_X 4ST_B 侧压B1左伺服示教</t>
  </si>
  <si>
    <t>NC433_4_X 4ST_B 侧压B1左伺服错误清除</t>
  </si>
  <si>
    <t>NC433_4_X 4ST_B 侧压B1左伺服偏差计数器复位输出/ 原点调整命令输出</t>
  </si>
  <si>
    <t>NC433_4_X 4ST_B 侧压B1左伺服激活Override</t>
  </si>
  <si>
    <t>NC433_4_X 4ST_B 侧压B1左伺服停止</t>
  </si>
  <si>
    <t>NC433_4_X 4ST_B 侧压B1左伺服预留</t>
  </si>
  <si>
    <t>NC433_4_X 4ST_B 侧压B1左伺服强制中断</t>
  </si>
  <si>
    <t>NC433_4_X 4ST_B 侧压B1左伺服数据写入</t>
  </si>
  <si>
    <t>NC433_4_X 4ST_B 侧压B1左伺服数据读出</t>
  </si>
  <si>
    <t>NC433_4_X 4ST_B 侧压B1左伺服数据保存</t>
  </si>
  <si>
    <t>NC433_4_X 4ST_B 侧压B1左伺服等待存储器操作</t>
  </si>
  <si>
    <t>NC433_4_X 4ST_B 侧压B1左伺服定位完成标志位</t>
  </si>
  <si>
    <t>NC433_4_X 4ST_B 侧压B1左伺服无原点标志位</t>
  </si>
  <si>
    <t>NC433_4_X 4ST_B 侧压B1左伺服原点停止标志位</t>
  </si>
  <si>
    <t>NC433_4_X 4ST_B 侧压B1左伺服0 区监测标志位</t>
  </si>
  <si>
    <t>NC433_4_X 4ST_B 侧压B1左伺服1 区监测标志位</t>
  </si>
  <si>
    <t>NC433_4_X 4ST_B 侧压B1左伺服2 区监测标志位</t>
  </si>
  <si>
    <t>NC433_4_X 4ST_B 侧压B1左伺服示教完成</t>
  </si>
  <si>
    <t>NC433_4_X 4ST_B 侧压B1左伺服错误标志</t>
  </si>
  <si>
    <t>NC433_4_X 4ST_B 侧压B1左伺服忙标志</t>
  </si>
  <si>
    <t>NC433_4_X 4ST_B 侧压B1左伺服数据传送标志位</t>
  </si>
  <si>
    <t>NC433_4_X 4ST_B 侧压B1左伺服减速停止执行标志位</t>
  </si>
  <si>
    <t>NC433_4_X 4ST_B 侧压B1左伺服CW极限输入信号</t>
  </si>
  <si>
    <t>NC433_4_X 4ST_B 侧压B1左伺服CCW极限输入信号</t>
  </si>
  <si>
    <t>NC433_4_X 4ST_B 侧压B1左伺服原点接近输入信号</t>
  </si>
  <si>
    <t>NC433_4_X 4ST_B 侧压B1左伺服原点输入信号</t>
  </si>
  <si>
    <t>NC433_4_X 4ST_B 侧压B1左伺服中断输入信号</t>
  </si>
  <si>
    <t>NC433_4_X 4ST_B 侧压B1左伺服紧急输入信号</t>
  </si>
  <si>
    <t>NC433_4_X 4ST_B 侧压B1左伺服定位完成输入信号</t>
  </si>
  <si>
    <t>NC433_4_X 4ST_B 侧压B1左伺服错误代码</t>
  </si>
  <si>
    <t>NC433_4_Y 4ST_B 侧压B1右伺服存储器操作命令激活序列数</t>
  </si>
  <si>
    <t>NC433_4_Y 4ST_B 侧压B1右伺服存储器操作命令起动</t>
  </si>
  <si>
    <t>NC433_4_Y 4ST_B 侧压B1右伺服存储器操作命令独立起动</t>
  </si>
  <si>
    <t>NC433_4_Y 4ST_B 侧压B1右伺服直接操作命令绝对移动</t>
  </si>
  <si>
    <t>NC433_4_Y 4ST_B 侧压B1右伺服直接操作命令相对移动</t>
  </si>
  <si>
    <t>NC433_4_Y 4ST_B 侧压B1右伺服直接操作命令中断进给</t>
  </si>
  <si>
    <t>NC433_4_Y 4ST_B 侧压B1右伺服原点定位命令原点搜索</t>
  </si>
  <si>
    <t>NC433_4_Y 4ST_B 侧压B1右伺服原点定位命令原点返回</t>
  </si>
  <si>
    <t>NC433_4_Y 4ST_B 侧压B1右伺服原点定位命令当前位置预置</t>
  </si>
  <si>
    <t>NC433_4_Y 4ST_B 侧压B1右伺服点动</t>
  </si>
  <si>
    <t>NC433_4_Y 4ST_B 侧压B1右伺服点动方向(0=CW,1=CCW)</t>
  </si>
  <si>
    <t>NC433_4_Y 4ST_B 侧压B1右伺服示教</t>
  </si>
  <si>
    <t>NC433_4_Y 4ST_B 侧压B1右伺服错误清除</t>
  </si>
  <si>
    <t>NC433_4_Y 4ST_B 侧压B1右伺服偏差计数器复位输出/ 原点调整命令输出</t>
  </si>
  <si>
    <t>NC433_4_Y 4ST_B 侧压B1右伺服激活Override</t>
  </si>
  <si>
    <t>NC433_4_Y 4ST_B 侧压B1右伺服停止</t>
  </si>
  <si>
    <t>NC433_4_Y 4ST_B 侧压B1右伺服预留</t>
  </si>
  <si>
    <t>NC433_4_Y 4ST_B 侧压B1右伺服强制中断</t>
  </si>
  <si>
    <t>NC433_4_Y 4ST_B 侧压B1右伺服数据写入</t>
  </si>
  <si>
    <t>NC433_4_Y 4ST_B 侧压B1右伺服数据读出</t>
  </si>
  <si>
    <t>NC433_4_Y 4ST_B 侧压B1右伺服数据保存</t>
  </si>
  <si>
    <t>NC433_4_Y 4ST_B 侧压B1右伺服等待存储器操作</t>
  </si>
  <si>
    <t>NC433_4_Y 4ST_B 侧压B1右伺服定位完成标志位</t>
  </si>
  <si>
    <t>NC433_4_Y 4ST_B 侧压B1右伺服无原点标志位</t>
  </si>
  <si>
    <t>NC433_4_Y 4ST_B 侧压B1右伺服原点停止标志位</t>
  </si>
  <si>
    <t>NC433_4_Y 4ST_B 侧压B1右伺服0 区监测标志位</t>
  </si>
  <si>
    <t>NC433_4_Y 4ST_B 侧压B1右伺服1 区监测标志位</t>
  </si>
  <si>
    <t>NC433_4_Y 4ST_B 侧压B1右伺服2 区监测标志位</t>
  </si>
  <si>
    <t>NC433_4_Y 4ST_B 侧压B1右伺服示教完成</t>
  </si>
  <si>
    <t>NC433_4_Y 4ST_B 侧压B1右伺服错误标志</t>
  </si>
  <si>
    <t>NC433_4_Y 4ST_B 侧压B1右伺服忙标志</t>
  </si>
  <si>
    <t>NC433_4_Y 4ST_B 侧压B1右伺服数据传送标志位</t>
  </si>
  <si>
    <t>NC433_4_Y 4ST_B 侧压B1右伺服减速停止执行标志位</t>
  </si>
  <si>
    <t>NC433_4_Y 4ST_B 侧压B1右伺服CW极限输入信号</t>
  </si>
  <si>
    <t>NC433_4_Y 4ST_B 侧压B1右伺服CCW极限输入信号</t>
  </si>
  <si>
    <t>NC433_4_Y 4ST_B 侧压B1右伺服原点接近输入信号</t>
  </si>
  <si>
    <t>NC433_4_Y 4ST_B 侧压B1右伺服原点输入信号</t>
  </si>
  <si>
    <t>NC433_4_Y 4ST_B 侧压B1右伺服中断输入信号</t>
  </si>
  <si>
    <t>NC433_4_Y 4ST_B 侧压B1右伺服紧急输入信号</t>
  </si>
  <si>
    <t>NC433_4_Y 4ST_B 侧压B1右伺服定位完成输入信号</t>
  </si>
  <si>
    <t>NC433_4_Y 4ST_B 侧压B1右伺服错误代码</t>
  </si>
  <si>
    <t>NC433_4_Z 4ST_B 侧压B2左伺服存储器操作命令激活序列数</t>
  </si>
  <si>
    <t>NC433_4_Z 4ST_B 侧压B2左伺服存储器操作命令起动</t>
  </si>
  <si>
    <t>NC433_4_Z 4ST_B 侧压B2左伺服存储器操作命令独立起动</t>
  </si>
  <si>
    <t>NC433_4_Z 4ST_B 侧压B2左伺服直接操作命令绝对移动</t>
  </si>
  <si>
    <t>NC433_4_Z 4ST_B 侧压B2左伺服直接操作命令相对移动</t>
  </si>
  <si>
    <t>NC433_4_Z 4ST_B 侧压B2左伺服直接操作命令中断进给</t>
  </si>
  <si>
    <t>NC433_4_Z 4ST_B 侧压B2左伺服原点定位命令原点搜索</t>
  </si>
  <si>
    <t>NC433_4_Z 4ST_B 侧压B2左伺服原点定位命令原点返回</t>
  </si>
  <si>
    <t>NC433_4_Z 4ST_B 侧压B2左伺服原点定位命令当前位置预置</t>
  </si>
  <si>
    <t>NC433_4_Z 4ST_B 侧压B2左伺服点动</t>
  </si>
  <si>
    <t>NC433_4_Z 4ST_B 侧压B2左伺服点动方向(0=CW,1=CCW)</t>
  </si>
  <si>
    <t>NC433_4_Z 4ST_B 侧压B2左伺服示教</t>
  </si>
  <si>
    <t>NC433_4_Z 4ST_B 侧压B2左伺服错误清除</t>
  </si>
  <si>
    <t>NC433_4_Z 4ST_B 侧压B2左伺服偏差计数器复位输出/ 原点调整命令输出</t>
  </si>
  <si>
    <t>NC433_4_Z 4ST_B 侧压B2左伺服激活Override</t>
  </si>
  <si>
    <t>NC433_4_Z 4ST_B 侧压B2左伺服停止</t>
  </si>
  <si>
    <t>NC433_4_Z 4ST_B 侧压B2左伺服预留</t>
  </si>
  <si>
    <t>NC433_4_Z 4ST_B 侧压B2左伺服强制中断</t>
  </si>
  <si>
    <t>NC433_4_Z 4ST_B 侧压B2左伺服数据写入</t>
  </si>
  <si>
    <t>NC433_4_Z 4ST_B 侧压B2左伺服数据读出</t>
  </si>
  <si>
    <t>NC433_4_Z 4ST_B 侧压B2左伺服数据保存</t>
  </si>
  <si>
    <t>NC433_4_Z 4ST_B 侧压B2左伺服CW极限输入信号</t>
  </si>
  <si>
    <t>NC433_4_Z 4ST_B 侧压B2左伺服CCW极限输入信号</t>
  </si>
  <si>
    <t>NC433_4_Z 4ST_B 侧压B2左伺服原点接近输入信号</t>
  </si>
  <si>
    <t>NC433_4_U 4ST_B 侧压B2右伺服存储器操作命令激活序列数</t>
  </si>
  <si>
    <t>NC433_4_U 4ST_B 侧压B2右伺服存储器操作命令起动</t>
  </si>
  <si>
    <t>NC433_4_U 4ST_B 侧压B2右伺服存储器操作命令独立起动</t>
  </si>
  <si>
    <t>NC433_4_U 4ST_B 侧压B2右伺服直接操作命令绝对移动</t>
  </si>
  <si>
    <t>NC433_4_U 4ST_B 侧压B2右伺服直接操作命令相对移动</t>
  </si>
  <si>
    <t>NC433_4_U 4ST_B 侧压B2右伺服直接操作命令中断进给</t>
  </si>
  <si>
    <t>NC433_4_U 4ST_B 侧压B2右伺服原点定位命令原点搜索</t>
  </si>
  <si>
    <t>NC433_4_U 4ST_B 侧压B2右伺服原点定位命令原点返回</t>
  </si>
  <si>
    <t>NC433_4_U 4ST_B 侧压B2右伺服原点定位命令当前位置预置</t>
  </si>
  <si>
    <t>NC433_4_U 4ST_B 侧压B2右伺服点动</t>
  </si>
  <si>
    <t>NC433_4_U 4ST_B 侧压B2右伺服点动方向(0=CW,1=CCW)</t>
  </si>
  <si>
    <t>NC433_4_U 4ST_B 侧压B2右伺服示教</t>
  </si>
  <si>
    <t>NC433_4_U 4ST_B 侧压B2右伺服错误清除</t>
  </si>
  <si>
    <t>NC433_4_U 4ST_B 侧压B2右伺服偏差计数器复位输出/ 原点调整命令输出</t>
  </si>
  <si>
    <t>NC433_4_U 4ST_B 侧压B2右伺服激活Override</t>
  </si>
  <si>
    <t>NC433_4_U 4ST_B 侧压B2右伺服停止</t>
  </si>
  <si>
    <t>NC433_4_U 4ST_B 侧压B2右伺服预留</t>
  </si>
  <si>
    <t>NC433_4_U 4ST_B 侧压B2右伺服强制中断</t>
  </si>
  <si>
    <t>NC433_4_U 4ST_B 侧压B2右伺服数据写入</t>
  </si>
  <si>
    <t>NC433_4_U 4ST_B 侧压B2右伺服数据读出</t>
  </si>
  <si>
    <t>NC433_4_U 4ST_B 侧压B2右伺服数据保存</t>
  </si>
  <si>
    <t>NC433_4_U 4ST_B 侧压B2右伺服等待存储器操作</t>
  </si>
  <si>
    <t>NC433_4_U 4ST_B 侧压B2右伺服定位完成标志位</t>
  </si>
  <si>
    <t>NC433_4_U 4ST_B 侧压B2右伺服无原点标志位</t>
  </si>
  <si>
    <t>NC433_4_U 4ST_B 侧压B2右伺服原点停止标志位</t>
  </si>
  <si>
    <t>NC433_4_U 4ST_B 侧压B2右伺服0 区监测标志位</t>
  </si>
  <si>
    <t>NC433_4_U 4ST_B 侧压B2右伺服1 区监测标志位</t>
  </si>
  <si>
    <t>NC433_4_U 4ST_B 侧压B2右伺服2 区监测标志位</t>
  </si>
  <si>
    <t>NC433_4_U 4ST_B 侧压B2右伺服示教完成</t>
  </si>
  <si>
    <t>NC433_4_U 4ST_B 侧压B2右伺服错误标志</t>
  </si>
  <si>
    <t>NC433_4_U 4ST_B 侧压B2右伺服忙标志</t>
  </si>
  <si>
    <t>NC433_4_U 4ST_B 侧压B2右伺服数据传送标志位</t>
  </si>
  <si>
    <t>NC433_4_U 4ST_B 侧压B2右伺服减速停止执行标志位</t>
  </si>
  <si>
    <t>NC433_4_U 4ST_B 侧压B2右伺服CW极限输入信号</t>
  </si>
  <si>
    <t>NC433_4_U 4ST_B 侧压B2右伺服CCW极限输入信号</t>
  </si>
  <si>
    <t>NC433_4_U 4ST_B 侧压B2右伺服原点接近输入信号</t>
  </si>
  <si>
    <t>NC433_4_U 4ST_B 侧压B2右伺服原点输入信号</t>
  </si>
  <si>
    <t>NC433_4_U 4ST_B 侧压B2右伺服中断输入信号</t>
  </si>
  <si>
    <t>NC433_4_U 4ST_B 侧压B2右伺服紧急输入信号</t>
  </si>
  <si>
    <t>NC433_4_U 4ST_B 侧压B2右伺服定位完成输入信号</t>
  </si>
  <si>
    <t>NC433_4_U 4ST_B 侧压B2右伺服错误代码</t>
  </si>
  <si>
    <t>NC433_4_Y 4ST_B 侧压B1右伺服错误代码</t>
    <phoneticPr fontId="6" type="noConversion"/>
  </si>
  <si>
    <t>NC433_4_Z 4ST_B 侧压B2左伺服等待存储器操作</t>
  </si>
  <si>
    <t>NC433_4_Z 4ST_B 侧压B2左伺服定位完成标志位</t>
  </si>
  <si>
    <t>NC433_4_Z 4ST_B 侧压B2左伺服无原点标志位</t>
  </si>
  <si>
    <t>NC433_4_Z 4ST_B 侧压B2左伺服原点停止标志位</t>
  </si>
  <si>
    <t>NC433_4_Z 4ST_B 侧压B2左伺服0 区监测标志位</t>
  </si>
  <si>
    <t>NC433_4_Z 4ST_B 侧压B2左伺服1 区监测标志位</t>
  </si>
  <si>
    <t>NC433_4_Z 4ST_B 侧压B2左伺服2 区监测标志位</t>
  </si>
  <si>
    <t>NC433_4_Z 4ST_B 侧压B2左伺服示教完成</t>
  </si>
  <si>
    <t>NC433_4_Z 4ST_B 侧压B2左伺服错误标志</t>
  </si>
  <si>
    <t>NC433_4_Z 4ST_B 侧压B2左伺服忙标志</t>
  </si>
  <si>
    <t>NC433_4_Z 4ST_B 侧压B2左伺服数据传送标志位</t>
  </si>
  <si>
    <t>NC433_4_Z 4ST_B 侧压B2左伺服减速停止执行标志位</t>
  </si>
  <si>
    <t>NC433_4_Z 4ST_B 侧压B2左伺服原点输入信号</t>
  </si>
  <si>
    <t>NC433_4_Z 4ST_B 侧压B2左伺服中断输入信号</t>
  </si>
  <si>
    <t>NC433_4_Z 4ST_B 侧压B2左伺服紧急输入信号</t>
  </si>
  <si>
    <t>NC433_4_Z 4ST_B 侧压B2左伺服定位完成输入信号</t>
  </si>
  <si>
    <t>NC433_4_Z 4ST_B 侧压B2左伺服错误代码</t>
  </si>
  <si>
    <t>NC433_5_X 4ST_B 侧压B3左伺服存储器操作命令激活序列数</t>
  </si>
  <si>
    <t>NC433_5_X 4ST_B 侧压B3左伺服存储器操作命令起动</t>
  </si>
  <si>
    <t>NC433_5_X 4ST_B 侧压B3左伺服存储器操作命令独立起动</t>
  </si>
  <si>
    <t>NC433_5_X 4ST_B 侧压B3左伺服直接操作命令绝对移动</t>
  </si>
  <si>
    <t>NC433_5_X 4ST_B 侧压B3左伺服直接操作命令相对移动</t>
  </si>
  <si>
    <t>NC433_5_X 4ST_B 侧压B3左伺服直接操作命令中断进给</t>
  </si>
  <si>
    <t>NC433_5_X 4ST_B 侧压B3左伺服原点定位命令原点搜索</t>
  </si>
  <si>
    <t>NC433_5_X 4ST_B 侧压B3左伺服原点定位命令原点返回</t>
  </si>
  <si>
    <t>NC433_5_X 4ST_B 侧压B3左伺服原点定位命令当前位置预置</t>
  </si>
  <si>
    <t>NC433_5_X 4ST_B 侧压B3左伺服点动</t>
  </si>
  <si>
    <t>NC433_5_X 4ST_B 侧压B3左伺服点动方向(0=CW,1=CCW)</t>
  </si>
  <si>
    <t>NC433_5_X 4ST_B 侧压B3左伺服示教</t>
  </si>
  <si>
    <t>NC433_5_X 4ST_B 侧压B3左伺服错误清除</t>
  </si>
  <si>
    <t>NC433_5_X 4ST_B 侧压B3左伺服偏差计数器复位输出/ 原点调整命令输出</t>
  </si>
  <si>
    <t>NC433_5_X 4ST_B 侧压B3左伺服激活Override</t>
  </si>
  <si>
    <t>NC433_5_X 4ST_B 侧压B3左伺服停止</t>
  </si>
  <si>
    <t>NC433_5_X 4ST_B 侧压B3左伺服预留</t>
  </si>
  <si>
    <t>NC433_5_X 4ST_B 侧压B3左伺服强制中断</t>
  </si>
  <si>
    <t>NC433_5_X 4ST_B 侧压B3左伺服数据写入</t>
  </si>
  <si>
    <t>NC433_5_X 4ST_B 侧压B3左伺服数据读出</t>
  </si>
  <si>
    <t>NC433_5_X 4ST_B 侧压B3左伺服数据保存</t>
  </si>
  <si>
    <t>NC433_5_X 4ST_B 侧压B3左伺服等待存储器操作</t>
  </si>
  <si>
    <t>NC433_5_X 4ST_B 侧压B3左伺服定位完成标志位</t>
  </si>
  <si>
    <t>NC433_5_X 4ST_B 侧压B3左伺服无原点标志位</t>
  </si>
  <si>
    <t>NC433_5_X 4ST_B 侧压B3左伺服原点停止标志位</t>
  </si>
  <si>
    <t>NC433_5_X 4ST_B 侧压B3左伺服0 区监测标志位</t>
  </si>
  <si>
    <t>NC433_5_X 4ST_B 侧压B3左伺服1 区监测标志位</t>
  </si>
  <si>
    <t>NC433_5_X 4ST_B 侧压B3左伺服2 区监测标志位</t>
  </si>
  <si>
    <t>NC433_5_X 4ST_B 侧压B3左伺服示教完成</t>
  </si>
  <si>
    <t>NC433_5_X 4ST_B 侧压B3左伺服错误标志</t>
  </si>
  <si>
    <t>NC433_5_X 4ST_B 侧压B3左伺服忙标志</t>
  </si>
  <si>
    <t>NC433_5_X 4ST_B 侧压B3左伺服数据传送标志位</t>
  </si>
  <si>
    <t>NC433_5_X 4ST_B 侧压B3左伺服减速停止执行标志位</t>
  </si>
  <si>
    <t>NC433_5_X 4ST_B 侧压B3左伺服CW极限输入信号</t>
  </si>
  <si>
    <t>NC433_5_X 4ST_B 侧压B3左伺服CCW极限输入信号</t>
  </si>
  <si>
    <t>NC433_5_X 4ST_B 侧压B3左伺服原点接近输入信号</t>
  </si>
  <si>
    <t>NC433_5_X 4ST_B 侧压B3左伺服原点输入信号</t>
  </si>
  <si>
    <t>NC433_5_X 4ST_B 侧压B3左伺服中断输入信号</t>
  </si>
  <si>
    <t>NC433_5_X 4ST_B 侧压B3左伺服紧急输入信号</t>
  </si>
  <si>
    <t>NC433_5_X 4ST_B 侧压B3左伺服定位完成输入信号</t>
  </si>
  <si>
    <t>NC433_5_X 4ST_B 侧压B3左伺服错误代码</t>
  </si>
  <si>
    <t>NC433_5_Y 4ST_B 侧压B3右伺服存储器操作命令激活序列数</t>
  </si>
  <si>
    <t>NC433_5_Y 4ST_B 侧压B3右伺服存储器操作命令起动</t>
  </si>
  <si>
    <t>NC433_5_Y 4ST_B 侧压B3右伺服存储器操作命令独立起动</t>
  </si>
  <si>
    <t>NC433_5_Y 4ST_B 侧压B3右伺服直接操作命令绝对移动</t>
  </si>
  <si>
    <t>NC433_5_Y 4ST_B 侧压B3右伺服直接操作命令相对移动</t>
  </si>
  <si>
    <t>NC433_5_Y 4ST_B 侧压B3右伺服直接操作命令中断进给</t>
  </si>
  <si>
    <t>NC433_5_Y 4ST_B 侧压B3右伺服原点定位命令原点搜索</t>
  </si>
  <si>
    <t>NC433_5_Y 4ST_B 侧压B3右伺服原点定位命令原点返回</t>
  </si>
  <si>
    <t>NC433_5_Y 4ST_B 侧压B3右伺服原点定位命令当前位置预置</t>
  </si>
  <si>
    <t>NC433_5_Y 4ST_B 侧压B3右伺服点动</t>
  </si>
  <si>
    <t>NC433_5_Y 4ST_B 侧压B3右伺服点动方向(0=CW,1=CCW)</t>
  </si>
  <si>
    <t>NC433_5_Y 4ST_B 侧压B3右伺服示教</t>
  </si>
  <si>
    <t>NC433_5_Y 4ST_B 侧压B3右伺服错误清除</t>
  </si>
  <si>
    <t>NC433_5_Y 4ST_B 侧压B3右伺服偏差计数器复位输出/ 原点调整命令输出</t>
  </si>
  <si>
    <t>NC433_5_Y 4ST_B 侧压B3右伺服激活Override</t>
  </si>
  <si>
    <t>NC433_5_Y 4ST_B 侧压B3右伺服停止</t>
  </si>
  <si>
    <t>NC433_5_Y 4ST_B 侧压B3右伺服预留</t>
  </si>
  <si>
    <t>NC433_5_Y 4ST_B 侧压B3右伺服强制中断</t>
  </si>
  <si>
    <t>NC433_5_Y 4ST_B 侧压B3右伺服数据写入</t>
  </si>
  <si>
    <t>NC433_5_Y 4ST_B 侧压B3右伺服数据读出</t>
  </si>
  <si>
    <t>NC433_5_Y 4ST_B 侧压B3右伺服数据保存</t>
  </si>
  <si>
    <t>NC433_5_Y 4ST_B 侧压B3右伺服等待存储器操作</t>
  </si>
  <si>
    <t>NC433_5_Y 4ST_B 侧压B3右伺服定位完成标志位</t>
  </si>
  <si>
    <t>NC433_5_Y 4ST_B 侧压B3右伺服无原点标志位</t>
  </si>
  <si>
    <t>NC433_5_Y 4ST_B 侧压B3右伺服原点停止标志位</t>
  </si>
  <si>
    <t>NC433_5_Y 4ST_B 侧压B3右伺服0 区监测标志位</t>
  </si>
  <si>
    <t>NC433_5_Y 4ST_B 侧压B3右伺服1 区监测标志位</t>
  </si>
  <si>
    <t>NC433_5_Y 4ST_B 侧压B3右伺服2 区监测标志位</t>
  </si>
  <si>
    <t>NC433_5_Y 4ST_B 侧压B3右伺服示教完成</t>
  </si>
  <si>
    <t>NC433_5_Y 4ST_B 侧压B3右伺服错误标志</t>
  </si>
  <si>
    <t>NC433_5_Y 4ST_B 侧压B3右伺服忙标志</t>
  </si>
  <si>
    <t>NC433_5_Y 4ST_B 侧压B3右伺服数据传送标志位</t>
  </si>
  <si>
    <t>NC433_5_Y 4ST_B 侧压B3右伺服减速停止执行标志位</t>
  </si>
  <si>
    <t>NC433_5_Y 4ST_B 侧压B3右伺服CW极限输入信号</t>
  </si>
  <si>
    <t>NC433_5_Y 4ST_B 侧压B3右伺服CCW极限输入信号</t>
  </si>
  <si>
    <t>NC433_5_Y 4ST_B 侧压B3右伺服原点接近输入信号</t>
  </si>
  <si>
    <t>NC433_5_Y 4ST_B 侧压B3右伺服原点输入信号</t>
  </si>
  <si>
    <t>NC433_5_Y 4ST_B 侧压B3右伺服中断输入信号</t>
  </si>
  <si>
    <t>NC433_5_Y 4ST_B 侧压B3右伺服紧急输入信号</t>
  </si>
  <si>
    <t>NC433_5_Y 4ST_B 侧压B3右伺服定位完成输入信号</t>
  </si>
  <si>
    <t>NC433_5_Y 4ST_B 侧压B3右伺服错误代码</t>
  </si>
  <si>
    <t>NC433_5_Z 4ST_B 侧压B4左伺服存储器操作命令激活序列数</t>
  </si>
  <si>
    <t>NC433_5_Z 4ST_B 侧压B4左伺服存储器操作命令起动</t>
  </si>
  <si>
    <t>NC433_5_Z 4ST_B 侧压B4左伺服存储器操作命令独立起动</t>
  </si>
  <si>
    <t>NC433_5_Z 4ST_B 侧压B4左伺服直接操作命令绝对移动</t>
  </si>
  <si>
    <t>NC433_5_Z 4ST_B 侧压B4左伺服直接操作命令相对移动</t>
  </si>
  <si>
    <t>NC433_5_Z 4ST_B 侧压B4左伺服直接操作命令中断进给</t>
  </si>
  <si>
    <t>NC433_5_Z 4ST_B 侧压B4左伺服原点定位命令原点搜索</t>
  </si>
  <si>
    <t>NC433_5_Z 4ST_B 侧压B4左伺服原点定位命令原点返回</t>
  </si>
  <si>
    <t>NC433_5_Z 4ST_B 侧压B4左伺服原点定位命令当前位置预置</t>
  </si>
  <si>
    <t>NC433_5_Z 4ST_B 侧压B4左伺服点动</t>
  </si>
  <si>
    <t>NC433_5_Z 4ST_B 侧压B4左伺服点动方向(0=CW,1=CCW)</t>
  </si>
  <si>
    <t>NC433_5_Z 4ST_B 侧压B4左伺服示教</t>
  </si>
  <si>
    <t>NC433_5_Z 4ST_B 侧压B4左伺服错误清除</t>
  </si>
  <si>
    <t>NC433_5_Z 4ST_B 侧压B4左伺服偏差计数器复位输出/ 原点调整命令输出</t>
  </si>
  <si>
    <t>NC433_5_Z 4ST_B 侧压B4左伺服激活Override</t>
  </si>
  <si>
    <t>NC433_5_Z 4ST_B 侧压B4左伺服停止</t>
  </si>
  <si>
    <t>NC433_5_Z 4ST_B 侧压B4左伺服预留</t>
  </si>
  <si>
    <t>NC433_5_Z 4ST_B 侧压B4左伺服强制中断</t>
  </si>
  <si>
    <t>NC433_5_Z 4ST_B 侧压B4左伺服数据写入</t>
  </si>
  <si>
    <t>NC433_5_Z 4ST_B 侧压B4左伺服数据读出</t>
  </si>
  <si>
    <t>NC433_5_Z 4ST_B 侧压B4左伺服数据保存</t>
  </si>
  <si>
    <t>NC433_5_Z 4ST_B 侧压B4左伺服等待存储器操作</t>
  </si>
  <si>
    <t>NC433_5_Z 4ST_B 侧压B4左伺服定位完成标志位</t>
  </si>
  <si>
    <t>NC433_5_Z 4ST_B 侧压B4左伺服无原点标志位</t>
  </si>
  <si>
    <t>NC433_5_Z 4ST_B 侧压B4左伺服原点停止标志位</t>
  </si>
  <si>
    <t>NC433_5_Z 4ST_B 侧压B4左伺服0 区监测标志位</t>
  </si>
  <si>
    <t>NC433_5_Z 4ST_B 侧压B4左伺服1 区监测标志位</t>
  </si>
  <si>
    <t>NC433_5_Z 4ST_B 侧压B4左伺服2 区监测标志位</t>
  </si>
  <si>
    <t>NC433_5_Z 4ST_B 侧压B4左伺服示教完成</t>
  </si>
  <si>
    <t>NC433_5_Z 4ST_B 侧压B4左伺服错误标志</t>
  </si>
  <si>
    <t>NC433_5_Z 4ST_B 侧压B4左伺服忙标志</t>
  </si>
  <si>
    <t>NC433_5_Z 4ST_B 侧压B4左伺服数据传送标志位</t>
  </si>
  <si>
    <t>NC433_5_Z 4ST_B 侧压B4左伺服减速停止执行标志位</t>
  </si>
  <si>
    <t>NC433_5_Z 4ST_B 侧压B4左伺服CW极限输入信号</t>
  </si>
  <si>
    <t>NC433_5_Z 4ST_B 侧压B4左伺服CCW极限输入信号</t>
  </si>
  <si>
    <t>NC433_5_Z 4ST_B 侧压B4左伺服原点接近输入信号</t>
  </si>
  <si>
    <t>NC433_5_Z 4ST_B 侧压B4左伺服原点输入信号</t>
  </si>
  <si>
    <t>NC433_5_Z 4ST_B 侧压B4左伺服中断输入信号</t>
  </si>
  <si>
    <t>NC433_5_Z 4ST_B 侧压B4左伺服紧急输入信号</t>
  </si>
  <si>
    <t>NC433_5_Z 4ST_B 侧压B4左伺服定位完成输入信号</t>
  </si>
  <si>
    <t>NC433_5_Z 4ST_B 侧压B4左伺服错误代码</t>
  </si>
  <si>
    <t>NC433_5_U 4ST_B 侧压B4右伺服存储器操作命令激活序列数</t>
  </si>
  <si>
    <t>NC433_5_U 4ST_B 侧压B4右伺服存储器操作命令起动</t>
  </si>
  <si>
    <t>NC433_5_U 4ST_B 侧压B4右伺服存储器操作命令独立起动</t>
  </si>
  <si>
    <t>NC433_5_U 4ST_B 侧压B4右伺服直接操作命令绝对移动</t>
  </si>
  <si>
    <t>NC433_5_U 4ST_B 侧压B4右伺服直接操作命令相对移动</t>
  </si>
  <si>
    <t>NC433_5_U 4ST_B 侧压B4右伺服直接操作命令中断进给</t>
  </si>
  <si>
    <t>NC433_5_U 4ST_B 侧压B4右伺服原点定位命令原点搜索</t>
  </si>
  <si>
    <t>NC433_5_U 4ST_B 侧压B4右伺服原点定位命令原点返回</t>
  </si>
  <si>
    <t>NC433_5_U 4ST_B 侧压B4右伺服原点定位命令当前位置预置</t>
  </si>
  <si>
    <t>NC433_5_U 4ST_B 侧压B4右伺服点动</t>
  </si>
  <si>
    <t>NC433_5_U 4ST_B 侧压B4右伺服点动方向(0=CW,1=CCW)</t>
  </si>
  <si>
    <t>NC433_5_U 4ST_B 侧压B4右伺服示教</t>
  </si>
  <si>
    <t>NC433_5_U 4ST_B 侧压B4右伺服错误清除</t>
  </si>
  <si>
    <t>NC433_5_U 4ST_B 侧压B4右伺服偏差计数器复位输出/ 原点调整命令输出</t>
  </si>
  <si>
    <t>NC433_5_U 4ST_B 侧压B4右伺服激活Override</t>
  </si>
  <si>
    <t>NC433_5_U 4ST_B 侧压B4右伺服预留</t>
  </si>
  <si>
    <t>NC433_5_U 4ST_B 侧压B4右伺服强制中断</t>
  </si>
  <si>
    <t>NC433_5_U 4ST_B 侧压B4右伺服数据写入</t>
  </si>
  <si>
    <t>NC433_5_U 4ST_B 侧压B4右伺服数据读出</t>
  </si>
  <si>
    <t>NC433_5_U 4ST_B 侧压B4右伺服数据保存</t>
  </si>
  <si>
    <t>NC433_5_U 4ST_B 侧压B4右伺服等待存储器操作</t>
  </si>
  <si>
    <t>NC433_5_U 4ST_B 侧压B4右伺服定位完成标志位</t>
  </si>
  <si>
    <t>NC433_5_U 4ST_B 侧压B4右伺服无原点标志位</t>
  </si>
  <si>
    <t>NC433_5_U 4ST_B 侧压B4右伺服原点停止标志位</t>
  </si>
  <si>
    <t>NC433_5_U 4ST_B 侧压B4右伺服0 区监测标志位</t>
  </si>
  <si>
    <t>NC433_5_U 4ST_B 侧压B4右伺服1 区监测标志位</t>
  </si>
  <si>
    <t>NC433_5_U 4ST_B 侧压B4右伺服2 区监测标志位</t>
  </si>
  <si>
    <t>NC433_5_U 4ST_B 侧压B4右伺服示教完成</t>
  </si>
  <si>
    <t>NC433_5_U 4ST_B 侧压B4右伺服错误标志</t>
  </si>
  <si>
    <t>NC433_5_U 4ST_B 侧压B4右伺服忙标志</t>
  </si>
  <si>
    <t>NC433_5_U 4ST_B 侧压B4右伺服数据传送标志位</t>
  </si>
  <si>
    <t>NC433_5_U 4ST_B 侧压B4右伺服减速停止执行标志位</t>
  </si>
  <si>
    <t>NC433_5_U 4ST_B 侧压B4右伺服CW极限输入信号</t>
  </si>
  <si>
    <t>NC433_5_U 4ST_B 侧压B4右伺服CCW极限输入信号</t>
  </si>
  <si>
    <t>NC433_5_U 4ST_B 侧压B4右伺服原点接近输入信号</t>
  </si>
  <si>
    <t>NC433_5_U 4ST_B 侧压B4右伺服原点输入信号</t>
  </si>
  <si>
    <t>NC433_5_U 4ST_B 侧压B4右伺服中断输入信号</t>
  </si>
  <si>
    <t>NC433_5_U 4ST_B 侧压B4右伺服紧急输入信号</t>
  </si>
  <si>
    <t>NC433_5_U 4ST_B 侧压B4右伺服定位完成输入信号</t>
  </si>
  <si>
    <t>NC433_5_U 4ST_B 侧压B4右伺服错误代码</t>
  </si>
  <si>
    <t>NC433_6_U 300-1ST 焊后移载机械手X轴停止</t>
  </si>
  <si>
    <t>NC433_6_X1#存储器操作命令激活序列数</t>
  </si>
  <si>
    <t>NC433_6_X1#存储器操作命令起动</t>
  </si>
  <si>
    <t>NC433_6_X1#存储器操作命令独立起动</t>
  </si>
  <si>
    <t>NC433_6_X1#直接操作命令绝对移动</t>
  </si>
  <si>
    <t>NC433_6_X1#直接操作命令相对移动</t>
  </si>
  <si>
    <t>NC433_6_X1#直接操作命令中断进给</t>
  </si>
  <si>
    <t>NC433_6_X1#原点定位命令原点搜索</t>
  </si>
  <si>
    <t>NC433_6_X1#原点定位命令原点返回</t>
  </si>
  <si>
    <t>NC433_6_X1#原点定位命令当前位置预置</t>
  </si>
  <si>
    <t>NC433_6_X1#点动</t>
  </si>
  <si>
    <t>NC433_6_X1#点动方向(0=CW,1=CCW)</t>
  </si>
  <si>
    <t>NC433_6_X1#示教</t>
  </si>
  <si>
    <t>NC433_6_X1#错误清除</t>
  </si>
  <si>
    <t>NC433_6_X1#偏差计数器复位输出/ 原点调整命令输出</t>
  </si>
  <si>
    <t>NC433_6_X1#激活Override</t>
  </si>
  <si>
    <t>NC433_6_X1#停止</t>
  </si>
  <si>
    <t>NC433_6_X1#预留</t>
  </si>
  <si>
    <t>NC433_6_X1#强制中断</t>
  </si>
  <si>
    <t>NC433_6_X1#数据写入</t>
  </si>
  <si>
    <t>NC433_6_X1#数据读出</t>
  </si>
  <si>
    <t>NC433_6_X1#数据保存</t>
  </si>
  <si>
    <t>NC433_6_X1#等待存储器操作</t>
  </si>
  <si>
    <t>NC433_6_X1#定位完成标志位</t>
  </si>
  <si>
    <t>NC433_6_X1#无原点标志位</t>
  </si>
  <si>
    <t>NC433_6_X1#原点停止标志位</t>
  </si>
  <si>
    <t>NC433_6_X1#0 区监测标志位</t>
  </si>
  <si>
    <t>NC433_6_X1#1 区监测标志位</t>
  </si>
  <si>
    <t>NC433_6_X1#2 区监测标志位</t>
  </si>
  <si>
    <t>NC433_6_X1#示教完成</t>
  </si>
  <si>
    <t>NC433_6_X1#错误标志</t>
  </si>
  <si>
    <t>NC433_6_X1#忙标志</t>
  </si>
  <si>
    <t>NC433_6_X1#数据传送标志位</t>
  </si>
  <si>
    <t>NC433_6_X1#减速停止执行标志位</t>
  </si>
  <si>
    <t>NC433_6_X1#CW极限输入信号</t>
  </si>
  <si>
    <t>NC433_6_X1#CCW极限输入信号</t>
  </si>
  <si>
    <t>NC433_6_X1#原点接近输入信号</t>
  </si>
  <si>
    <t>NC433_6_X1#原点输入信号</t>
  </si>
  <si>
    <t>NC433_6_X1#中断输入信号</t>
  </si>
  <si>
    <t>NC433_6_X1#紧急输入信号</t>
  </si>
  <si>
    <t>NC433_6_X1#定位完成输入信号</t>
  </si>
  <si>
    <t>NC433_6_X1#错误代码</t>
  </si>
  <si>
    <t>NC433_6_Y 2#存储器操作命令激活序列数</t>
  </si>
  <si>
    <t>NC433_6_Y 2#存储器操作命令起动</t>
  </si>
  <si>
    <t>NC433_6_Y 2#存储器操作命令独立起动</t>
  </si>
  <si>
    <t>NC433_6_Y 2#直接操作命令绝对移动</t>
  </si>
  <si>
    <t>NC433_6_Y 2#直接操作命令相对移动</t>
  </si>
  <si>
    <t>NC433_6_Y 2#直接操作命令中断进给</t>
  </si>
  <si>
    <t>NC433_6_Y 2#原点定位命令原点搜索</t>
  </si>
  <si>
    <t>NC433_6_Y 2#原点定位命令原点返回</t>
  </si>
  <si>
    <t>NC433_6_Y 2#原点定位命令当前位置预置</t>
  </si>
  <si>
    <t>NC433_6_Y 2#点动</t>
  </si>
  <si>
    <t>NC433_6_Y 2#点动方向(0=CW,1=CCW)</t>
  </si>
  <si>
    <t>NC433_6_Y 2#示教</t>
  </si>
  <si>
    <t>NC433_6_Y 2#错误清除</t>
  </si>
  <si>
    <t>NC433_6_Y 2#偏差计数器复位输出/ 原点调整命令输出</t>
  </si>
  <si>
    <t>NC433_6_Y 2#激活Override</t>
  </si>
  <si>
    <t>NC433_6_Y 2#停止</t>
  </si>
  <si>
    <t>NC433_6_Y 2#预留</t>
  </si>
  <si>
    <t>NC433_6_Y 2#强制中断</t>
  </si>
  <si>
    <t>NC433_6_Y 2#数据写入</t>
  </si>
  <si>
    <t>NC433_6_Y 2#数据读出</t>
  </si>
  <si>
    <t>NC433_6_Y 2#数据保存</t>
  </si>
  <si>
    <t>NC433_6_Y 2#等待存储器操作</t>
  </si>
  <si>
    <t>NC433_6_Y 2#定位完成标志位</t>
  </si>
  <si>
    <t>NC433_6_Y 2#无原点标志位</t>
  </si>
  <si>
    <t>NC433_6_Y 2#原点停止标志位</t>
  </si>
  <si>
    <t>NC433_6_Y 2#0 区监测标志位</t>
  </si>
  <si>
    <t>NC433_6_Y 2#1 区监测标志位</t>
  </si>
  <si>
    <t>NC433_6_Y 2#2 区监测标志位</t>
  </si>
  <si>
    <t>NC433_6_Y 2#示教完成</t>
  </si>
  <si>
    <t>NC433_6_Y 2#错误标志</t>
  </si>
  <si>
    <t>NC433_6_Y 2#忙标志</t>
  </si>
  <si>
    <t>NC433_6_Y 2#数据传送标志位</t>
  </si>
  <si>
    <t>NC433_6_Y 2#减速停止执行标志位</t>
  </si>
  <si>
    <t>NC433_6_Y 2#CW极限输入信号</t>
  </si>
  <si>
    <t>NC433_6_Y 2#CCW极限输入信号</t>
  </si>
  <si>
    <t>NC433_6_Y 2#原点接近输入信号</t>
  </si>
  <si>
    <t>NC433_6_Y 2#原点输入信号</t>
  </si>
  <si>
    <t>NC433_6_Y 2#中断输入信号</t>
  </si>
  <si>
    <t>NC433_6_Y 2#紧急输入信号</t>
  </si>
  <si>
    <t>NC433_6_Y 2#定位完成输入信号</t>
  </si>
  <si>
    <t>NC433_6_Y 2#错误代码</t>
  </si>
  <si>
    <t>NC433_6_Z 3#存储器操作命令激活序列数</t>
  </si>
  <si>
    <t>NC433_6_Z 3#存储器操作命令起动</t>
  </si>
  <si>
    <t>NC433_6_Z 3#存储器操作命令独立起动</t>
  </si>
  <si>
    <t>NC433_6_Z 3#直接操作命令绝对移动</t>
  </si>
  <si>
    <t>NC433_6_Z 3#直接操作命令相对移动</t>
  </si>
  <si>
    <t>NC433_6_Z 3#直接操作命令中断进给</t>
  </si>
  <si>
    <t>NC433_6_Z 3#原点定位命令原点搜索</t>
  </si>
  <si>
    <t>NC433_6_Z 3#原点定位命令原点返回</t>
  </si>
  <si>
    <t>NC433_6_Z 3#原点定位命令当前位置预置</t>
  </si>
  <si>
    <t>NC433_6_Z 3#点动</t>
  </si>
  <si>
    <t>NC433_6_Z 3#点动方向(0=CW,1=CCW)</t>
  </si>
  <si>
    <t>NC433_6_Z 3#示教</t>
  </si>
  <si>
    <t>NC433_6_Z 3#错误清除</t>
  </si>
  <si>
    <t>NC433_6_Z 3#偏差计数器复位输出/ 原点调整命令输出</t>
  </si>
  <si>
    <t>NC433_6_Z 3#激活Override</t>
  </si>
  <si>
    <t>NC433_6_Z 3#停止</t>
  </si>
  <si>
    <t>NC433_6_Z 3#预留</t>
  </si>
  <si>
    <t>NC433_6_Z 3#强制中断</t>
  </si>
  <si>
    <t>NC433_6_Z 3#数据写入</t>
  </si>
  <si>
    <t>NC433_6_Z 3#数据读出</t>
  </si>
  <si>
    <t>NC433_6_Z 3#数据保存</t>
  </si>
  <si>
    <t>NC433_6_Z 3#等待存储器操作</t>
  </si>
  <si>
    <t>NC433_6_Z 3#定位完成标志位</t>
  </si>
  <si>
    <t>NC433_6_Z 3#无原点标志位</t>
  </si>
  <si>
    <t>NC433_6_Z 3#原点停止标志位</t>
  </si>
  <si>
    <t>NC433_6_Z 3#0 区监测标志位</t>
  </si>
  <si>
    <t>NC433_6_Z 3#1 区监测标志位</t>
  </si>
  <si>
    <t>NC433_6_Z 3#2 区监测标志位</t>
  </si>
  <si>
    <t>NC433_6_Z 3#示教完成</t>
  </si>
  <si>
    <t>NC433_6_Z 3#错误标志</t>
  </si>
  <si>
    <t>NC433_6_Z 3#忙标志</t>
  </si>
  <si>
    <t>NC433_6_Z 3#数据传送标志位</t>
  </si>
  <si>
    <t>NC433_6_Z 3#减速停止执行标志位</t>
  </si>
  <si>
    <t>NC433_6_Z 3#CW极限输入信号</t>
  </si>
  <si>
    <t>NC433_6_Z 3#CCW极限输入信号</t>
  </si>
  <si>
    <t>NC433_6_Z 3#原点接近输入信号</t>
  </si>
  <si>
    <t>NC433_6_Z 3#原点输入信号</t>
  </si>
  <si>
    <t>NC433_6_Z 3#中断输入信号</t>
  </si>
  <si>
    <t>NC433_6_Z 3#紧急输入信号</t>
  </si>
  <si>
    <t>NC433_6_Z 3#定位完成输入信号</t>
  </si>
  <si>
    <t>NC433_6_Z 3#错误代码</t>
  </si>
  <si>
    <t>NC433_6_U 4#存储器操作命令激活序列数</t>
  </si>
  <si>
    <t>NC433_6_U 4#存储器操作命令起动</t>
  </si>
  <si>
    <t>NC433_6_U 4#存储器操作命令独立起动</t>
  </si>
  <si>
    <t>NC433_6_U 4#直接操作命令绝对移动</t>
  </si>
  <si>
    <t>NC433_6_U 4#直接操作命令相对移动</t>
  </si>
  <si>
    <t>NC433_6_U 4#直接操作命令中断进给</t>
  </si>
  <si>
    <t>NC433_6_U 4#原点定位命令原点搜索</t>
  </si>
  <si>
    <t>NC433_6_U 4#原点定位命令原点返回</t>
  </si>
  <si>
    <t>NC433_6_U 4#原点定位命令当前位置预置</t>
  </si>
  <si>
    <t>NC433_6_U 4#点动</t>
  </si>
  <si>
    <t>NC433_6_U 4#点动方向(0=CW,1=CCW)</t>
  </si>
  <si>
    <t>NC433_6_U 4#示教</t>
  </si>
  <si>
    <t>NC433_6_U 4#错误清除</t>
  </si>
  <si>
    <t>NC433_6_U 4#偏差计数器复位输出/ 原点调整命令输出</t>
  </si>
  <si>
    <t>NC433_6_U 4#激活Override</t>
  </si>
  <si>
    <t>NC433_6_U 4#预留</t>
  </si>
  <si>
    <t>NC433_6_U 4#强制中断</t>
  </si>
  <si>
    <t>NC433_6_U 4#数据写入</t>
  </si>
  <si>
    <t>NC433_6_U 4#数据读出</t>
  </si>
  <si>
    <t>NC433_6_U 4#数据保存</t>
  </si>
  <si>
    <t>NC433_6_U 4#等待存储器操作</t>
  </si>
  <si>
    <t>NC433_6_U 4#定位完成标志位</t>
  </si>
  <si>
    <t>NC433_6_U 4#无原点标志位</t>
  </si>
  <si>
    <t>NC433_6_U 4#原点停止标志位</t>
  </si>
  <si>
    <t>NC433_6_U 4#0 区监测标志位</t>
  </si>
  <si>
    <t>NC433_6_U 4#1 区监测标志位</t>
  </si>
  <si>
    <t>NC433_6_U 4#2 区监测标志位</t>
  </si>
  <si>
    <t>NC433_6_U 4#示教完成</t>
  </si>
  <si>
    <t>NC433_6_U 4#错误标志</t>
  </si>
  <si>
    <t>NC433_6_U 4#忙标志</t>
  </si>
  <si>
    <t>NC433_6_U 4#数据传送标志位</t>
  </si>
  <si>
    <t>NC433_6_U 4#减速停止执行标志位</t>
  </si>
  <si>
    <t>NC433_6_U 4#CW极限输入信号</t>
  </si>
  <si>
    <t>NC433_6_U 4#CCW极限输入信号</t>
  </si>
  <si>
    <t>NC433_6_U 4#原点接近输入信号</t>
  </si>
  <si>
    <t>NC433_6_U 4#原点输入信号</t>
  </si>
  <si>
    <t>NC433_6_U 4#中断输入信号</t>
  </si>
  <si>
    <t>NC433_6_U 4#紧急输入信号</t>
  </si>
  <si>
    <t>NC433_6_U 4#定位完成输入信号</t>
  </si>
  <si>
    <t>NC433_6_U 4#错误代码</t>
  </si>
  <si>
    <r>
      <t>2132</t>
    </r>
    <r>
      <rPr>
        <sz val="12"/>
        <rFont val="宋体"/>
        <family val="3"/>
        <charset val="134"/>
      </rPr>
      <t/>
    </r>
  </si>
  <si>
    <r>
      <t>2133</t>
    </r>
    <r>
      <rPr>
        <sz val="12"/>
        <rFont val="宋体"/>
        <family val="3"/>
        <charset val="134"/>
      </rPr>
      <t/>
    </r>
  </si>
  <si>
    <r>
      <t>2134</t>
    </r>
    <r>
      <rPr>
        <sz val="12"/>
        <rFont val="宋体"/>
        <family val="3"/>
        <charset val="134"/>
      </rPr>
      <t/>
    </r>
  </si>
  <si>
    <r>
      <t>2135</t>
    </r>
    <r>
      <rPr>
        <sz val="12"/>
        <rFont val="宋体"/>
        <family val="3"/>
        <charset val="134"/>
      </rPr>
      <t/>
    </r>
  </si>
  <si>
    <r>
      <t>2136</t>
    </r>
    <r>
      <rPr>
        <sz val="12"/>
        <rFont val="宋体"/>
        <family val="3"/>
        <charset val="134"/>
      </rPr>
      <t/>
    </r>
  </si>
  <si>
    <r>
      <t>2137</t>
    </r>
    <r>
      <rPr>
        <sz val="12"/>
        <rFont val="宋体"/>
        <family val="3"/>
        <charset val="134"/>
      </rPr>
      <t/>
    </r>
  </si>
  <si>
    <r>
      <t>2138</t>
    </r>
    <r>
      <rPr>
        <sz val="12"/>
        <rFont val="宋体"/>
        <family val="3"/>
        <charset val="134"/>
      </rPr>
      <t/>
    </r>
  </si>
  <si>
    <r>
      <t>2139</t>
    </r>
    <r>
      <rPr>
        <sz val="12"/>
        <rFont val="宋体"/>
        <family val="3"/>
        <charset val="134"/>
      </rPr>
      <t/>
    </r>
  </si>
  <si>
    <r>
      <t>2</t>
    </r>
    <r>
      <rPr>
        <sz val="12"/>
        <rFont val="宋体"/>
        <family val="3"/>
        <charset val="134"/>
      </rPr>
      <t>140</t>
    </r>
    <phoneticPr fontId="6" type="noConversion"/>
  </si>
  <si>
    <t>NC433_6_U 7ST接料伺服存储器操作命令激活序列数</t>
  </si>
  <si>
    <t>NC433_6_U 7ST接料伺服存储器操作命令起动</t>
  </si>
  <si>
    <t>NC433_6_U 7ST接料伺服存储器操作命令独立起动</t>
  </si>
  <si>
    <t>NC433_6_U 7ST接料伺服直接操作命令绝对移动</t>
  </si>
  <si>
    <t>NC433_6_U 7ST接料伺服直接操作命令相对移动</t>
  </si>
  <si>
    <t>NC433_6_U 7ST接料伺服直接操作命令中断进给</t>
  </si>
  <si>
    <t>NC433_6_U 7ST接料伺服原点定位命令原点搜索</t>
  </si>
  <si>
    <t>NC433_6_U 7ST接料伺服原点定位命令原点返回</t>
  </si>
  <si>
    <t>NC433_6_U 7ST接料伺服原点定位命令当前位置预置</t>
  </si>
  <si>
    <t>NC433_6_U 7ST接料伺服点动</t>
  </si>
  <si>
    <t>NC433_6_U 7ST接料伺服点动方向(0=CW,1=CCW)</t>
  </si>
  <si>
    <t>NC433_6_U 7ST接料伺服示教</t>
  </si>
  <si>
    <t>NC433_6_U 7ST接料伺服错误清除</t>
  </si>
  <si>
    <t>NC433_6_U 7ST接料伺服偏差计数器复位输出/ 原点调整命令输出</t>
  </si>
  <si>
    <t>NC433_6_U 7ST接料伺服预留</t>
  </si>
  <si>
    <t>NC433_6_U 7ST接料伺服强制中断</t>
  </si>
  <si>
    <t>NC433_6_U 7ST接料伺服数据写入</t>
  </si>
  <si>
    <t>NC433_6_U 7ST接料伺服数据读出</t>
  </si>
  <si>
    <t>NC433_6_U 7ST接料伺服数据保存</t>
  </si>
  <si>
    <t>NC433_6_U 7ST接料伺服等待存储器操作</t>
  </si>
  <si>
    <t>NC433_6_U 7ST接料伺服定位完成标志位</t>
  </si>
  <si>
    <t>NC433_6_U 7ST接料伺服无原点标志位</t>
  </si>
  <si>
    <t>NC433_6_U 7ST接料伺服原点停止标志位</t>
  </si>
  <si>
    <t>NC433_6_U 7ST接料伺服0 区监测标志位</t>
  </si>
  <si>
    <t>NC433_6_U 7ST接料伺服1 区监测标志位</t>
  </si>
  <si>
    <t>NC433_6_U 7ST接料伺服2 区监测标志位</t>
  </si>
  <si>
    <t>NC433_6_U 7ST接料伺服示教完成</t>
  </si>
  <si>
    <t>NC433_6_U 7ST接料伺服错误标志</t>
  </si>
  <si>
    <t>NC433_6_U 7ST接料伺服忙标志</t>
  </si>
  <si>
    <t>NC433_6_U 7ST接料伺服数据传送标志位</t>
  </si>
  <si>
    <t>NC433_6_U 7ST接料伺服减速停止执行标志位</t>
  </si>
  <si>
    <t>NC433_6_U 7ST接料伺服CW极限输入信号</t>
  </si>
  <si>
    <t>NC433_6_U 7ST接料伺服CCW极限输入信号</t>
  </si>
  <si>
    <t>NC433_6_U 7ST接料伺服原点接近输入信号</t>
  </si>
  <si>
    <t>NC433_6_U 7ST接料伺服原点输入信号</t>
  </si>
  <si>
    <t>NC433_6_U 7ST接料伺服中断输入信号</t>
  </si>
  <si>
    <t>NC433_6_U 7ST接料伺服紧急输入信号</t>
  </si>
  <si>
    <t>NC433_6_U 7ST接料伺服定位完成输入信号</t>
  </si>
  <si>
    <t>NC433_6_U 7ST接料伺服错误代码</t>
  </si>
  <si>
    <t>NC433_6_U 7ST接料伺服激活Override</t>
    <phoneticPr fontId="6" type="noConversion"/>
  </si>
  <si>
    <t>NC433_6_U 7ST接料伺服停止</t>
    <phoneticPr fontId="6" type="noConversion"/>
  </si>
  <si>
    <t>1ST进料机器人R1上料柔性准备好1异常</t>
  </si>
  <si>
    <t>1ST进料机器人R1上料柔性准备好2异常</t>
  </si>
  <si>
    <t>1ST进料机器人R1上料柔性准备好3异常</t>
  </si>
  <si>
    <t>1ST进料机器人R1上料柔性准备好4异常</t>
  </si>
  <si>
    <t>1ST进料机器人R1上料柔性准备好5异常</t>
  </si>
  <si>
    <t>1ST进料机器人上料R准备好中异常</t>
  </si>
  <si>
    <t>6ST下料机器人R2下料柔性准备好1异常</t>
  </si>
  <si>
    <t>6ST下料机器人R2下料柔性准备好2异常</t>
  </si>
  <si>
    <t>6ST下料机器人R2下料柔性准备好3异常</t>
  </si>
  <si>
    <t>6ST下料机器人R2下料柔性准备好4异常</t>
  </si>
  <si>
    <t>6ST下料机器人R2下料柔性准备好5异常</t>
  </si>
  <si>
    <t>6ST下料机器人下料R准备好中异常</t>
  </si>
  <si>
    <t>3ST-A进出料转移A进出料横移伺服A准备好异常</t>
  </si>
  <si>
    <t>3ST-A进出料转移A进出料伸缩伺服A准备好异常</t>
  </si>
  <si>
    <t>3ST-A进出料转移A进出料伸缩伺服A1准备好异常</t>
  </si>
  <si>
    <t>3ST-B进出料转移B进出料横移伺服B准备好异常</t>
  </si>
  <si>
    <t>3ST-B进出料转移B进出料伸缩伺服B准备好异常</t>
  </si>
  <si>
    <t>3ST-B进出料转移B进出料伸缩伺服B1准备好异常</t>
  </si>
  <si>
    <t>4ST-A热压A正压伺服A准备好异常</t>
  </si>
  <si>
    <t>4ST-A热压A压板平移伺服A准备好异常</t>
  </si>
  <si>
    <t>4ST-A热压A侧压A1左伺服准备好异常</t>
  </si>
  <si>
    <t>4ST-A热压A侧压A1右伺服准备好异常</t>
  </si>
  <si>
    <t>4ST-A热压A侧压A2左伺服准备好异常</t>
  </si>
  <si>
    <t>4ST-A热压A侧压A2右伺服准备好异常</t>
  </si>
  <si>
    <t>4ST-A热压A侧压A3左伺服准备好异常</t>
  </si>
  <si>
    <t>4ST-A热压A侧压A3右伺服准备好异常</t>
  </si>
  <si>
    <t>4ST-A热压A侧压A4左伺服准备好异常</t>
  </si>
  <si>
    <t>4ST-A热压A侧压A4右伺服准备好异常</t>
  </si>
  <si>
    <t>4ST-A热压A侧压A5左伺服准备好异常</t>
  </si>
  <si>
    <t>4ST-A热压A侧压A5右伺服准备好异常</t>
  </si>
  <si>
    <t>4ST-A热压B正压伺服B准备好异常</t>
  </si>
  <si>
    <t>4ST-A热压B压板平移伺服B准备好异常</t>
  </si>
  <si>
    <t>4ST-A热压B侧压B1左伺服准备好异常</t>
  </si>
  <si>
    <t>4ST-A热压B侧压B1右伺服准备好异常</t>
  </si>
  <si>
    <t>4ST-A热压B侧压B2左伺服准备好异常</t>
  </si>
  <si>
    <t>4ST-A热压B侧压B2右伺服准备好异常</t>
  </si>
  <si>
    <t>4ST-A热压B侧压B3左伺服准备好异常</t>
  </si>
  <si>
    <t>4ST-A热压B侧压B3右伺服准备好异常</t>
  </si>
  <si>
    <t>4ST-A热压B侧压B4左伺服准备好异常</t>
  </si>
  <si>
    <t>4ST-A热压B侧压B4右伺服准备好异常</t>
  </si>
  <si>
    <t>4ST-A热压B侧压B5左伺服准备好异常</t>
  </si>
  <si>
    <t>4ST-A热压B侧压B5右伺服准备好异常</t>
  </si>
  <si>
    <t>7ST接料扫码接料伺服准备好异常</t>
  </si>
  <si>
    <t>100.00</t>
  </si>
  <si>
    <t>R1左右夹紧1松开输出</t>
  </si>
  <si>
    <t>100.01</t>
  </si>
  <si>
    <t>R1左右夹紧1夹紧输出</t>
  </si>
  <si>
    <t>100.02</t>
  </si>
  <si>
    <t>R1左右夹紧2松开输出</t>
  </si>
  <si>
    <t>100.03</t>
  </si>
  <si>
    <t>R1左右夹紧2夹紧输出</t>
  </si>
  <si>
    <t>100.04</t>
  </si>
  <si>
    <t>R1左右夹紧3松开输出</t>
  </si>
  <si>
    <t>100.05</t>
  </si>
  <si>
    <t>R1左右夹紧3夹紧输出</t>
  </si>
  <si>
    <t>100.06</t>
  </si>
  <si>
    <t>R1左右夹紧4松开输出</t>
  </si>
  <si>
    <t>100.07</t>
  </si>
  <si>
    <t>R1左右夹紧4夹紧输出</t>
  </si>
  <si>
    <t>100.08</t>
  </si>
  <si>
    <t>R1左右夹紧5松开输出</t>
  </si>
  <si>
    <t>100.09</t>
  </si>
  <si>
    <t>R1左右夹紧5夹紧输出</t>
  </si>
  <si>
    <t>100.10</t>
  </si>
  <si>
    <t>R1左右压紧1上升输出</t>
  </si>
  <si>
    <t>100.11</t>
  </si>
  <si>
    <t>R1左右夹紧1下降输出</t>
  </si>
  <si>
    <t>100.12</t>
  </si>
  <si>
    <t>R1左右压紧2上升输出</t>
  </si>
  <si>
    <t>100.13</t>
  </si>
  <si>
    <t>R1左右夹紧2下降输出</t>
  </si>
  <si>
    <t>100.14</t>
  </si>
  <si>
    <t>R1左右压紧3上升输出</t>
  </si>
  <si>
    <t>100.15</t>
  </si>
  <si>
    <t>R1左右夹紧3下降输出</t>
  </si>
  <si>
    <t>101.00</t>
  </si>
  <si>
    <t>R1左右压紧4上升输出</t>
  </si>
  <si>
    <t>101.01</t>
  </si>
  <si>
    <t>R1左右夹紧4下降输出</t>
  </si>
  <si>
    <t>101.02</t>
  </si>
  <si>
    <t>R1左右压紧5上升输出</t>
  </si>
  <si>
    <t>101.03</t>
  </si>
  <si>
    <t>R1左右夹紧5下降输出</t>
  </si>
  <si>
    <t>101.04</t>
  </si>
  <si>
    <t>上料R停止输出</t>
  </si>
  <si>
    <t>101.05</t>
  </si>
  <si>
    <t>上料R手/自动输出</t>
  </si>
  <si>
    <t>101.06</t>
  </si>
  <si>
    <t>上料R任务辅助1输出</t>
  </si>
  <si>
    <t>101.07</t>
  </si>
  <si>
    <t>上料R任务辅助2输出</t>
  </si>
  <si>
    <t>101.08</t>
  </si>
  <si>
    <t>上料R任务辅助3输出</t>
  </si>
  <si>
    <t>101.09</t>
  </si>
  <si>
    <t>上料R任务辅助4输出</t>
  </si>
  <si>
    <t>101.10</t>
  </si>
  <si>
    <t>上料R任务辅助5输出</t>
  </si>
  <si>
    <t>101.11</t>
  </si>
  <si>
    <t>上料R速度选择1输出</t>
  </si>
  <si>
    <t>101.12</t>
  </si>
  <si>
    <t>上料R速度选择2输出</t>
  </si>
  <si>
    <t>101.13</t>
  </si>
  <si>
    <t>上料R程序复位输出</t>
  </si>
  <si>
    <t>101.14</t>
  </si>
  <si>
    <t>上料R警报复位输出</t>
  </si>
  <si>
    <t>101.15</t>
  </si>
  <si>
    <t>上料R急停输出</t>
  </si>
  <si>
    <t>103.00</t>
  </si>
  <si>
    <t>上料定位A0度翻转输出</t>
  </si>
  <si>
    <t>上料定位A90度翻转输出</t>
  </si>
  <si>
    <t>上料定位A1前后左右松开输出</t>
  </si>
  <si>
    <t>上料定位A1前后左右夹紧输出</t>
  </si>
  <si>
    <t>上料定位A2前后左右松开输出</t>
  </si>
  <si>
    <t>上料定位A2前后左右夹紧输出</t>
  </si>
  <si>
    <t>上料定位A3前后左右松开输出</t>
  </si>
  <si>
    <t>上料定位A3前后左右夹紧输出</t>
  </si>
  <si>
    <t>上料定位A4前后左右松开输出</t>
  </si>
  <si>
    <t>上料定位A4前后左右夹紧输出</t>
  </si>
  <si>
    <t>上料定位A5前后左右松开输出</t>
  </si>
  <si>
    <t>上料定位A5前后左右夹紧输出</t>
  </si>
  <si>
    <t>上料定位平台A吹气输出</t>
  </si>
  <si>
    <t>上料定位B0度翻转输出</t>
  </si>
  <si>
    <t>上料定位B90度翻转输出</t>
  </si>
  <si>
    <t>上料定位B1前后左右松开输出</t>
  </si>
  <si>
    <t>104.00</t>
  </si>
  <si>
    <t>上料定位B1前后左右夹紧输出</t>
  </si>
  <si>
    <t>上料定位B2前后左右松开输出</t>
  </si>
  <si>
    <t>上料定位B2前后左右夹紧输出</t>
  </si>
  <si>
    <t>上料定位B3前后左右松开输出</t>
  </si>
  <si>
    <t>上料定位B3前后左右夹紧输出</t>
  </si>
  <si>
    <t>上料定位B4前后左右松开输出</t>
  </si>
  <si>
    <t>上料定位B4前后左右夹紧输出</t>
  </si>
  <si>
    <t>上料定位B5前后左右松开输出</t>
  </si>
  <si>
    <t>上料定位B5前后左右夹紧输出</t>
  </si>
  <si>
    <t>上料定位平台B吹气输出</t>
  </si>
  <si>
    <t>105.00</t>
  </si>
  <si>
    <t>进料转移机构A下降输出</t>
  </si>
  <si>
    <t>进料转移机构A上升输出</t>
  </si>
  <si>
    <t>进料转移夹爪A下降输出</t>
  </si>
  <si>
    <t>进料转移夹爪A上升输出</t>
  </si>
  <si>
    <t>进料转移夹爪A松开输出</t>
  </si>
  <si>
    <t>进料转移夹爪A夹紧输出</t>
  </si>
  <si>
    <t>进料转移夹爪A左右上升输出</t>
  </si>
  <si>
    <t>进料转移夹爪A左右下降输出</t>
  </si>
  <si>
    <t>进料转移夹爪A中间上升输出</t>
  </si>
  <si>
    <t>进料转移夹爪A中间下降输出</t>
  </si>
  <si>
    <t>出料转移机构A下降输出</t>
  </si>
  <si>
    <t>出料转移机构A上升输出</t>
  </si>
  <si>
    <t>出料转移夹爪A下降输出</t>
  </si>
  <si>
    <t>出料转移夹爪A上升输出</t>
  </si>
  <si>
    <t>出料转移夹爪A全松开输出</t>
  </si>
  <si>
    <t>出料转移夹爪A全夹紧输出</t>
  </si>
  <si>
    <t>106.00</t>
  </si>
  <si>
    <t>出料转移夹爪A左右托起张开输出</t>
  </si>
  <si>
    <t>106.01</t>
  </si>
  <si>
    <t>出料转移夹爪A左右托起托起输出</t>
  </si>
  <si>
    <t>106.02</t>
  </si>
  <si>
    <t>出料转移夹爪A1吸真空输出</t>
  </si>
  <si>
    <t>106.03</t>
  </si>
  <si>
    <t>出料转移夹爪A1破真空输出</t>
  </si>
  <si>
    <t>106.04</t>
  </si>
  <si>
    <t>出料转移夹爪A2吸真空输出</t>
  </si>
  <si>
    <t>106.05</t>
  </si>
  <si>
    <t>出料转移夹爪A2破真空输出</t>
  </si>
  <si>
    <t>106.06</t>
  </si>
  <si>
    <t>出料转移夹爪A3吸真空输出</t>
  </si>
  <si>
    <t>106.07</t>
  </si>
  <si>
    <t>出料转移夹爪A3破真空输出</t>
  </si>
  <si>
    <t>106.08</t>
  </si>
  <si>
    <t>出料转移夹爪A4吸真空输出</t>
  </si>
  <si>
    <t>106.09</t>
  </si>
  <si>
    <t>出料转移夹爪A4破真空输出</t>
  </si>
  <si>
    <t>106.10</t>
  </si>
  <si>
    <t>出料转移夹爪A5吸真空输出</t>
  </si>
  <si>
    <t>106.11</t>
  </si>
  <si>
    <t>出料转移夹爪A5破真空输出</t>
  </si>
  <si>
    <t>106.12</t>
  </si>
  <si>
    <t>A面除尘电机启动输出</t>
  </si>
  <si>
    <t>107.00</t>
  </si>
  <si>
    <t>进料转移机构B下降输出</t>
  </si>
  <si>
    <t>107.01</t>
  </si>
  <si>
    <t>进料转移机构B上升输出</t>
  </si>
  <si>
    <t>107.02</t>
  </si>
  <si>
    <t>进料转移夹爪B下降输出</t>
  </si>
  <si>
    <t>107.03</t>
  </si>
  <si>
    <t>进料转移夹爪B上升输出</t>
  </si>
  <si>
    <t>107.04</t>
  </si>
  <si>
    <t>进料转移夹爪B松开输出</t>
  </si>
  <si>
    <t>107.05</t>
  </si>
  <si>
    <t>进料转移夹爪B夹紧输出</t>
  </si>
  <si>
    <t>107.06</t>
  </si>
  <si>
    <t>进料转移夹爪B左右上升输出</t>
  </si>
  <si>
    <t>107.07</t>
  </si>
  <si>
    <t>进料转移夹爪B左右下降输出</t>
  </si>
  <si>
    <t>107.08</t>
  </si>
  <si>
    <t>进料转移夹爪B中间上升输出</t>
  </si>
  <si>
    <t>107.09</t>
  </si>
  <si>
    <t>进料转移夹爪B中间下降输出</t>
  </si>
  <si>
    <t>107.10</t>
  </si>
  <si>
    <t>出料转移机构B下降输出</t>
  </si>
  <si>
    <t>107.11</t>
  </si>
  <si>
    <t>出料转移机构B上升输出</t>
  </si>
  <si>
    <t>107.12</t>
  </si>
  <si>
    <t>出料转移夹爪B下降输出</t>
  </si>
  <si>
    <t>107.13</t>
  </si>
  <si>
    <t>出料转移夹爪B上升输出</t>
  </si>
  <si>
    <t>107.14</t>
  </si>
  <si>
    <t>出料转移夹爪B全松开输出</t>
  </si>
  <si>
    <t>107.15</t>
  </si>
  <si>
    <t>出料转移夹爪B全夹紧输出</t>
  </si>
  <si>
    <t>108.00</t>
  </si>
  <si>
    <t>出料转移夹爪B左右托起张开输出</t>
  </si>
  <si>
    <t>108.01</t>
  </si>
  <si>
    <t>出料转移夹爪B左右托起托起输出</t>
  </si>
  <si>
    <t>108.02</t>
  </si>
  <si>
    <t>出料转移夹爪B1吸真空输出</t>
  </si>
  <si>
    <t>108.03</t>
  </si>
  <si>
    <t>出料转移夹爪B1破真空输出</t>
  </si>
  <si>
    <t>108.04</t>
  </si>
  <si>
    <t>出料转移夹爪B2吸真空输出</t>
  </si>
  <si>
    <t>108.05</t>
  </si>
  <si>
    <t>出料转移夹爪B2破真空输出</t>
  </si>
  <si>
    <t>108.06</t>
  </si>
  <si>
    <t>出料转移夹爪B3吸真空输出</t>
  </si>
  <si>
    <t>108.07</t>
  </si>
  <si>
    <t>出料转移夹爪B3破真空输出</t>
  </si>
  <si>
    <t>108.08</t>
  </si>
  <si>
    <t>出料转移夹爪B4吸真空输出</t>
  </si>
  <si>
    <t>108.09</t>
  </si>
  <si>
    <t>出料转移夹爪B4破真空输出</t>
  </si>
  <si>
    <t>108.10</t>
  </si>
  <si>
    <t>出料转移夹爪B5吸真空输出</t>
  </si>
  <si>
    <t>108.11</t>
  </si>
  <si>
    <t>出料转移夹爪B5破真空输出</t>
  </si>
  <si>
    <t>108.12</t>
  </si>
  <si>
    <t>B面除尘电机启动输出</t>
  </si>
  <si>
    <t>110.00</t>
  </si>
  <si>
    <t>热压A上预压平移气缸缩回输出</t>
  </si>
  <si>
    <t>110.01</t>
  </si>
  <si>
    <t>热压A上预压平移气缸预压输出</t>
  </si>
  <si>
    <t>110.02</t>
  </si>
  <si>
    <t>热压A下预压平移气缸缩回输出</t>
  </si>
  <si>
    <t>110.03</t>
  </si>
  <si>
    <t>热压A下预压平移气缸预压输出</t>
  </si>
  <si>
    <t>110.04</t>
  </si>
  <si>
    <t>热压A垫高气缸移出输出</t>
  </si>
  <si>
    <t>110.05</t>
  </si>
  <si>
    <t>热压A垫高气缸热压输出</t>
  </si>
  <si>
    <t>110.06</t>
  </si>
  <si>
    <t>热压A1HIP测试上升输出</t>
  </si>
  <si>
    <t>110.07</t>
  </si>
  <si>
    <t>热压A1HIP测试下降输出</t>
  </si>
  <si>
    <t>110.08</t>
  </si>
  <si>
    <t>热压A2HIP测试上升输出</t>
  </si>
  <si>
    <t>110.09</t>
  </si>
  <si>
    <t>热压A2HIP测试下降输出</t>
  </si>
  <si>
    <t>110.10</t>
  </si>
  <si>
    <t>热压A3HIP测试上升输出</t>
  </si>
  <si>
    <t>110.11</t>
  </si>
  <si>
    <t>热压A3HIP测试下降输出</t>
  </si>
  <si>
    <t>110.12</t>
  </si>
  <si>
    <t>热压A4HIP测试上升输出</t>
  </si>
  <si>
    <t>110.13</t>
  </si>
  <si>
    <t>热压A4HIP测试下降输出</t>
  </si>
  <si>
    <t>110.14</t>
  </si>
  <si>
    <t>热压A5HIP测试上升输出</t>
  </si>
  <si>
    <t>110.15</t>
  </si>
  <si>
    <t>热压A5HIP测试下降输出</t>
  </si>
  <si>
    <t>111.00</t>
  </si>
  <si>
    <t>热压A1顶升气缸缩回输出</t>
  </si>
  <si>
    <t>111.01</t>
  </si>
  <si>
    <t>热压A1顶升气缸伸出输出</t>
  </si>
  <si>
    <t>111.02</t>
  </si>
  <si>
    <t>热压A2顶升气缸左右缩回输出</t>
  </si>
  <si>
    <t>111.03</t>
  </si>
  <si>
    <t>热压A2顶升气缸左右伸出输出</t>
  </si>
  <si>
    <t>111.04</t>
  </si>
  <si>
    <t>热压A3顶升气缸左右缩回输出</t>
  </si>
  <si>
    <t>111.05</t>
  </si>
  <si>
    <t>热压A3顶升气缸左右伸出输出</t>
  </si>
  <si>
    <t>111.06</t>
  </si>
  <si>
    <t>热压A4顶升气缸左右缩回输出</t>
  </si>
  <si>
    <t>111.07</t>
  </si>
  <si>
    <t>热压A4顶升气缸左右伸出输出</t>
  </si>
  <si>
    <t>111.08</t>
  </si>
  <si>
    <t>热压A5顶升气缸左右缩回输出</t>
  </si>
  <si>
    <t>111.09</t>
  </si>
  <si>
    <t>热压A5顶升气缸左右伸出输出</t>
  </si>
  <si>
    <t>111.10</t>
  </si>
  <si>
    <t>热压A上吹气输出</t>
  </si>
  <si>
    <t>111.11</t>
  </si>
  <si>
    <t>热压A下板A吹气输出</t>
  </si>
  <si>
    <t>111.12</t>
  </si>
  <si>
    <t>热压A下板B吹气输出</t>
  </si>
  <si>
    <t>111.13</t>
  </si>
  <si>
    <t>热压B上预压平移气缸缩回输出</t>
  </si>
  <si>
    <t>111.14</t>
  </si>
  <si>
    <t>热压B上预压平移气缸预压输出</t>
  </si>
  <si>
    <t>111.15</t>
  </si>
  <si>
    <t>热压B下预压平移气缸缩回输出</t>
  </si>
  <si>
    <t>112.00</t>
  </si>
  <si>
    <t>热压B下预压平移气缸预压输出</t>
  </si>
  <si>
    <t>112.01</t>
  </si>
  <si>
    <t>热压B垫高气缸移出输出</t>
  </si>
  <si>
    <t>112.02</t>
  </si>
  <si>
    <t>热压B垫高气缸热压输出</t>
  </si>
  <si>
    <t>112.03</t>
  </si>
  <si>
    <t>热压B1HIP测试上升输出</t>
  </si>
  <si>
    <t>112.04</t>
  </si>
  <si>
    <t>热压B1HIP测试下降输出</t>
  </si>
  <si>
    <t>113.00</t>
  </si>
  <si>
    <t>热压B2HIP测试上升输出</t>
  </si>
  <si>
    <t>113.01</t>
  </si>
  <si>
    <t>热压B2HIP测试下降输出</t>
  </si>
  <si>
    <t>113.02</t>
  </si>
  <si>
    <t>热压B3HIP测试上升输出</t>
  </si>
  <si>
    <t>113.03</t>
  </si>
  <si>
    <t>热压B3HIP测试下降输出</t>
  </si>
  <si>
    <t>113.04</t>
  </si>
  <si>
    <t>热压B4HIP测试上升输出</t>
  </si>
  <si>
    <t>113.05</t>
  </si>
  <si>
    <t>热压B4HIP测试下降输出</t>
  </si>
  <si>
    <t>113.06</t>
  </si>
  <si>
    <t>热压B5HIP测试上升输出</t>
  </si>
  <si>
    <t>113.07</t>
  </si>
  <si>
    <t>热压B5HIP测试下降输出</t>
  </si>
  <si>
    <t>113.08</t>
  </si>
  <si>
    <t>热压B1顶升气缸缩回输出</t>
  </si>
  <si>
    <t>113.09</t>
  </si>
  <si>
    <t>热压B1顶升气缸伸出输出</t>
  </si>
  <si>
    <t>113.10</t>
  </si>
  <si>
    <t>热压B2顶升气缸左缩回输出</t>
  </si>
  <si>
    <t>113.11</t>
  </si>
  <si>
    <t>热压B2顶升气缸左伸出输出</t>
  </si>
  <si>
    <t>113.12</t>
  </si>
  <si>
    <t>热压B3顶升气缸左缩回输出</t>
  </si>
  <si>
    <t>113.13</t>
  </si>
  <si>
    <t>热压B3顶升气缸左伸出输出</t>
  </si>
  <si>
    <t>113.14</t>
  </si>
  <si>
    <t>热压B4顶升气缸左缩回输出</t>
  </si>
  <si>
    <t>113.15</t>
  </si>
  <si>
    <t>热压B4顶升气缸左伸出输出</t>
  </si>
  <si>
    <t>114.00</t>
  </si>
  <si>
    <t>热压B5顶升气缸左缩回输出</t>
  </si>
  <si>
    <t>114.01</t>
  </si>
  <si>
    <t>热压B5顶升气缸左伸出输出</t>
  </si>
  <si>
    <t>114.02</t>
  </si>
  <si>
    <t>热压B上吹气输出</t>
  </si>
  <si>
    <t>114.03</t>
  </si>
  <si>
    <t>热压B下板A吹气输出</t>
  </si>
  <si>
    <t>114.04</t>
  </si>
  <si>
    <t>热压B下板B吹气输出</t>
  </si>
  <si>
    <t>114.05</t>
  </si>
  <si>
    <t>R2左右夹紧1松开输出</t>
  </si>
  <si>
    <t>114.06</t>
  </si>
  <si>
    <t>R2左右夹紧1夹紧输出</t>
  </si>
  <si>
    <t>114.07</t>
  </si>
  <si>
    <t>R2左右夹紧2松开输出</t>
  </si>
  <si>
    <t>114.08</t>
  </si>
  <si>
    <t>R2左右夹紧2夹紧输出</t>
  </si>
  <si>
    <t>114.09</t>
  </si>
  <si>
    <t>R2左右夹紧3松开输出</t>
  </si>
  <si>
    <t>114.10</t>
  </si>
  <si>
    <t>R2左右夹紧3夹紧输出</t>
  </si>
  <si>
    <t>114.11</t>
  </si>
  <si>
    <t>R2左右夹紧4松开输出</t>
  </si>
  <si>
    <t>114.12</t>
  </si>
  <si>
    <t>R2左右夹紧4夹紧输出</t>
  </si>
  <si>
    <t>114.13</t>
  </si>
  <si>
    <t>R2左右夹紧5松开输出</t>
  </si>
  <si>
    <t>114.14</t>
  </si>
  <si>
    <t>R2左右夹紧5夹紧输出</t>
  </si>
  <si>
    <t>114.15</t>
  </si>
  <si>
    <t>R2左右压紧1上升输出</t>
  </si>
  <si>
    <t>115.00</t>
  </si>
  <si>
    <t>R2左右夹紧1下降输出</t>
  </si>
  <si>
    <t>115.01</t>
  </si>
  <si>
    <t>R2左右压紧2上升输出</t>
  </si>
  <si>
    <t>115.02</t>
  </si>
  <si>
    <t>R2左右夹紧2下降输出</t>
  </si>
  <si>
    <t>115.03</t>
  </si>
  <si>
    <t>R2左右压紧3上升输出</t>
  </si>
  <si>
    <t>115.04</t>
  </si>
  <si>
    <t>R2左右夹紧3下降输出</t>
  </si>
  <si>
    <t>116.00</t>
  </si>
  <si>
    <t>R2左右压紧4上升输出</t>
  </si>
  <si>
    <t>116.01</t>
  </si>
  <si>
    <t>R2左右夹紧4下降输出</t>
  </si>
  <si>
    <t>116.02</t>
  </si>
  <si>
    <t>R2左右压紧5上升输出</t>
  </si>
  <si>
    <t>116.03</t>
  </si>
  <si>
    <t>R2左右夹紧5下降输出</t>
  </si>
  <si>
    <t>116.04</t>
  </si>
  <si>
    <t>下料R停止输出</t>
  </si>
  <si>
    <t>116.05</t>
  </si>
  <si>
    <t>下料R手/自动输出</t>
  </si>
  <si>
    <t>116.06</t>
  </si>
  <si>
    <t>下料R任务辅助1输出</t>
  </si>
  <si>
    <t>116.07</t>
  </si>
  <si>
    <t>下料R任务辅助2输出</t>
  </si>
  <si>
    <t>116.08</t>
  </si>
  <si>
    <t>下料R任务辅助3输出</t>
  </si>
  <si>
    <t>116.09</t>
  </si>
  <si>
    <t>下料R任务辅助4输出</t>
  </si>
  <si>
    <t>116.10</t>
  </si>
  <si>
    <t>下料R任务辅助5输出</t>
  </si>
  <si>
    <t>116.11</t>
  </si>
  <si>
    <t>下料R速度选择1输出</t>
  </si>
  <si>
    <t>116.12</t>
  </si>
  <si>
    <t>下料R速度选择2输出</t>
  </si>
  <si>
    <t>116.13</t>
  </si>
  <si>
    <t>下料R程序复位输出</t>
  </si>
  <si>
    <t>116.14</t>
  </si>
  <si>
    <t>下料R复位输出</t>
  </si>
  <si>
    <t>116.15</t>
  </si>
  <si>
    <t>下料R急停输出</t>
  </si>
  <si>
    <t>117.00</t>
  </si>
  <si>
    <t>拉带对接输出1输出</t>
  </si>
  <si>
    <t>117.01</t>
  </si>
  <si>
    <t>拉带对接输出2输出</t>
  </si>
  <si>
    <t>117.02</t>
  </si>
  <si>
    <t>拉带对接输出3输出</t>
  </si>
  <si>
    <t>117.03</t>
  </si>
  <si>
    <t>拉带对接输出4输出</t>
  </si>
  <si>
    <t>117.04</t>
  </si>
  <si>
    <t>上层扫码后退输出</t>
  </si>
  <si>
    <t>117.05</t>
  </si>
  <si>
    <t>上层扫码前进输出</t>
  </si>
  <si>
    <t>117.06</t>
  </si>
  <si>
    <t>上层扫码缩回输出</t>
  </si>
  <si>
    <t>117.07</t>
  </si>
  <si>
    <t>上层扫码伸出输出</t>
  </si>
  <si>
    <t>117.08</t>
  </si>
  <si>
    <t>下层扫码后退输出</t>
  </si>
  <si>
    <t>117.09</t>
  </si>
  <si>
    <t>下层扫码前进输出</t>
  </si>
  <si>
    <t>117.10</t>
  </si>
  <si>
    <t>下层扫码缩回输出</t>
  </si>
  <si>
    <t>117.11</t>
  </si>
  <si>
    <t>下层扫码伸出输出</t>
  </si>
  <si>
    <t>117.12</t>
  </si>
  <si>
    <t>热压A正压刹车解除输出</t>
  </si>
  <si>
    <t>117.13</t>
  </si>
  <si>
    <t>热压B正压刹车解除输出</t>
  </si>
  <si>
    <t>117.14</t>
  </si>
  <si>
    <t>热压A所有伺服ON输出</t>
  </si>
  <si>
    <t>117.15</t>
  </si>
  <si>
    <t>热压B所有伺服ON输出</t>
  </si>
  <si>
    <t>118.00</t>
  </si>
  <si>
    <t>进出料伺服ON输出</t>
  </si>
  <si>
    <t>118.01</t>
  </si>
  <si>
    <t>热压A正压伺服转矩模式输出</t>
  </si>
  <si>
    <t>118.02</t>
  </si>
  <si>
    <t>热压A1左右伺服转矩模式输出</t>
  </si>
  <si>
    <t>118.03</t>
  </si>
  <si>
    <t>热压A2左右伺服转矩模式输出</t>
  </si>
  <si>
    <t>119.00</t>
  </si>
  <si>
    <t>热压A3左右伺服转矩模式输出</t>
  </si>
  <si>
    <t>119.01</t>
  </si>
  <si>
    <t>热压A4左右伺服转矩模式输出</t>
  </si>
  <si>
    <t>119.02</t>
  </si>
  <si>
    <t>热压B正压伺服转矩模式输出</t>
  </si>
  <si>
    <t>119.03</t>
  </si>
  <si>
    <t>热压B1左右伺服转矩模式输出</t>
  </si>
  <si>
    <t>119.04</t>
  </si>
  <si>
    <t>热压B2左右伺服转矩模式输出</t>
  </si>
  <si>
    <t>119.05</t>
  </si>
  <si>
    <t>热压B3左右伺服转矩模式输出</t>
  </si>
  <si>
    <t>119.06</t>
  </si>
  <si>
    <t>热压B4左右伺服转矩模式输出</t>
  </si>
  <si>
    <t>119.07</t>
  </si>
  <si>
    <t>所有伺服错误复位输出</t>
  </si>
  <si>
    <t>119.08</t>
  </si>
  <si>
    <t>119.09</t>
  </si>
  <si>
    <t>119.10</t>
  </si>
  <si>
    <t>119.11</t>
  </si>
  <si>
    <t>119.12</t>
  </si>
  <si>
    <t>119.13</t>
  </si>
  <si>
    <t>119.14</t>
  </si>
  <si>
    <t>119.15</t>
  </si>
  <si>
    <t>120.00</t>
  </si>
  <si>
    <t>120.01</t>
  </si>
  <si>
    <t>120.02</t>
  </si>
  <si>
    <t>热压A5左右伺服转矩模式输出</t>
  </si>
  <si>
    <t>120.03</t>
  </si>
  <si>
    <t>120.04</t>
  </si>
  <si>
    <t>120.05</t>
  </si>
  <si>
    <t>120.06</t>
  </si>
  <si>
    <t>120.07</t>
  </si>
  <si>
    <t>120.08</t>
  </si>
  <si>
    <t>热压B5左右伺服转矩模式输出</t>
  </si>
  <si>
    <t>120.09</t>
  </si>
  <si>
    <t>120.10</t>
  </si>
  <si>
    <t>120.11</t>
  </si>
  <si>
    <t>120.12</t>
  </si>
  <si>
    <t>120.13</t>
  </si>
  <si>
    <t>120.14</t>
  </si>
  <si>
    <t>120.15</t>
  </si>
  <si>
    <t>121.00</t>
  </si>
  <si>
    <t>121.01</t>
  </si>
  <si>
    <t>121.02</t>
  </si>
  <si>
    <t>121.03</t>
  </si>
  <si>
    <t>121.04</t>
  </si>
  <si>
    <t>121.05</t>
  </si>
  <si>
    <t>121.06</t>
  </si>
  <si>
    <t>121.07</t>
  </si>
  <si>
    <t>121.08</t>
  </si>
  <si>
    <t>121.09</t>
  </si>
  <si>
    <t>121.10</t>
  </si>
  <si>
    <t>121.11</t>
  </si>
  <si>
    <t>121.12</t>
  </si>
  <si>
    <t>121.13</t>
  </si>
  <si>
    <t>121.14</t>
  </si>
  <si>
    <t>121.15</t>
  </si>
  <si>
    <t>113.00</t>
    <phoneticPr fontId="6" type="noConversion"/>
  </si>
  <si>
    <t>115.00</t>
    <phoneticPr fontId="6" type="noConversion"/>
  </si>
  <si>
    <t>115.05</t>
  </si>
  <si>
    <t>115.06</t>
  </si>
  <si>
    <t>115.07</t>
  </si>
  <si>
    <t>115.08</t>
  </si>
  <si>
    <t>115.09</t>
  </si>
  <si>
    <t>115.10</t>
  </si>
  <si>
    <t>115.11</t>
  </si>
  <si>
    <t>115.12</t>
  </si>
  <si>
    <t>115.13</t>
  </si>
  <si>
    <t>115.14</t>
  </si>
  <si>
    <t>115.15</t>
  </si>
  <si>
    <t>116.00</t>
    <phoneticPr fontId="6" type="noConversion"/>
  </si>
  <si>
    <t>118.00</t>
    <phoneticPr fontId="6" type="noConversion"/>
  </si>
  <si>
    <t>118.04</t>
  </si>
  <si>
    <t>118.05</t>
  </si>
  <si>
    <t>118.06</t>
  </si>
  <si>
    <t>118.07</t>
  </si>
  <si>
    <t>118.08</t>
  </si>
  <si>
    <t>118.09</t>
  </si>
  <si>
    <t>118.10</t>
  </si>
  <si>
    <t>118.11</t>
  </si>
  <si>
    <t>118.12</t>
  </si>
  <si>
    <t>118.13</t>
  </si>
  <si>
    <t>118.14</t>
  </si>
  <si>
    <t>118.15</t>
  </si>
  <si>
    <t>119.00</t>
    <phoneticPr fontId="6" type="noConversion"/>
  </si>
  <si>
    <t>120.00</t>
    <phoneticPr fontId="6" type="noConversion"/>
  </si>
  <si>
    <t>W152.00</t>
    <phoneticPr fontId="6" type="noConversion"/>
  </si>
  <si>
    <t>W152.05</t>
  </si>
  <si>
    <t>W152.06</t>
  </si>
  <si>
    <t>W152.07</t>
  </si>
  <si>
    <t>W152.08</t>
  </si>
  <si>
    <t>W152.09</t>
  </si>
  <si>
    <t>W152.10</t>
  </si>
  <si>
    <t>W152.11</t>
  </si>
  <si>
    <t>W152.12</t>
  </si>
  <si>
    <t>W152.13</t>
  </si>
  <si>
    <t>W152.14</t>
  </si>
  <si>
    <t>W152.15</t>
  </si>
  <si>
    <t>W153.00</t>
    <phoneticPr fontId="6" type="noConversion"/>
  </si>
  <si>
    <t>W155.00</t>
    <phoneticPr fontId="6" type="noConversion"/>
  </si>
  <si>
    <t>W155.05</t>
  </si>
  <si>
    <t>W155.06</t>
  </si>
  <si>
    <t>W155.07</t>
  </si>
  <si>
    <t>W155.08</t>
  </si>
  <si>
    <t>W155.09</t>
  </si>
  <si>
    <t>W155.10</t>
  </si>
  <si>
    <t>W155.11</t>
  </si>
  <si>
    <t>W155.12</t>
  </si>
  <si>
    <t>W155.13</t>
  </si>
  <si>
    <t>W155.14</t>
  </si>
  <si>
    <t>W155.15</t>
  </si>
  <si>
    <t>W158.00</t>
    <phoneticPr fontId="6" type="noConversion"/>
  </si>
  <si>
    <t>W158.04</t>
  </si>
  <si>
    <t>W158.05</t>
  </si>
  <si>
    <t>W158.06</t>
  </si>
  <si>
    <t>W158.07</t>
  </si>
  <si>
    <t>W158.08</t>
  </si>
  <si>
    <t>W158.09</t>
  </si>
  <si>
    <t>W158.10</t>
  </si>
  <si>
    <t>W158.11</t>
  </si>
  <si>
    <t>W158.12</t>
  </si>
  <si>
    <t>W158.13</t>
  </si>
  <si>
    <t>W158.14</t>
  </si>
  <si>
    <t>W158.15</t>
  </si>
  <si>
    <t>W159.00</t>
    <phoneticPr fontId="6" type="noConversion"/>
  </si>
  <si>
    <t>W160.00</t>
    <phoneticPr fontId="6" type="noConversion"/>
  </si>
  <si>
    <t>W192.05</t>
  </si>
  <si>
    <t>W192.06</t>
  </si>
  <si>
    <t>W192.07</t>
  </si>
  <si>
    <t>W192.08</t>
  </si>
  <si>
    <t>W192.09</t>
  </si>
  <si>
    <t>W192.10</t>
  </si>
  <si>
    <t>W192.11</t>
  </si>
  <si>
    <t>W192.12</t>
  </si>
  <si>
    <t>W192.13</t>
  </si>
  <si>
    <t>W192.14</t>
  </si>
  <si>
    <t>W192.15</t>
  </si>
  <si>
    <t>W193.00</t>
    <phoneticPr fontId="6" type="noConversion"/>
  </si>
  <si>
    <t>W195.00</t>
    <phoneticPr fontId="6" type="noConversion"/>
  </si>
  <si>
    <t>W195.05</t>
  </si>
  <si>
    <t>W195.06</t>
  </si>
  <si>
    <t>W195.07</t>
  </si>
  <si>
    <t>W195.08</t>
  </si>
  <si>
    <t>W195.09</t>
  </si>
  <si>
    <t>W195.10</t>
  </si>
  <si>
    <t>W195.11</t>
  </si>
  <si>
    <t>W195.12</t>
  </si>
  <si>
    <t>W195.13</t>
  </si>
  <si>
    <t>W195.14</t>
  </si>
  <si>
    <t>W195.15</t>
  </si>
  <si>
    <t>W196.00</t>
    <phoneticPr fontId="6" type="noConversion"/>
  </si>
  <si>
    <t>回原启动</t>
    <phoneticPr fontId="18" type="noConversion"/>
  </si>
  <si>
    <t>回原完成</t>
    <phoneticPr fontId="18" type="noConversion"/>
  </si>
  <si>
    <t>记忆</t>
    <phoneticPr fontId="19" type="noConversion"/>
  </si>
  <si>
    <t>H10-H19</t>
    <phoneticPr fontId="19" type="noConversion"/>
  </si>
  <si>
    <t>H20-H29</t>
    <phoneticPr fontId="19" type="noConversion"/>
  </si>
  <si>
    <t>H30-H39</t>
    <phoneticPr fontId="19" type="noConversion"/>
  </si>
  <si>
    <t>H40-H49</t>
    <phoneticPr fontId="19" type="noConversion"/>
  </si>
  <si>
    <t>H50-H59</t>
    <phoneticPr fontId="19" type="noConversion"/>
  </si>
  <si>
    <t>H60-H69</t>
    <phoneticPr fontId="19" type="noConversion"/>
  </si>
  <si>
    <t>H70-H79</t>
    <phoneticPr fontId="19" type="noConversion"/>
  </si>
  <si>
    <t>H80-H89</t>
    <phoneticPr fontId="19" type="noConversion"/>
  </si>
  <si>
    <t>H90-H99</t>
    <phoneticPr fontId="19" type="noConversion"/>
  </si>
  <si>
    <t>H100-H109</t>
    <phoneticPr fontId="19" type="noConversion"/>
  </si>
  <si>
    <t>H110-H119</t>
    <phoneticPr fontId="19" type="noConversion"/>
  </si>
  <si>
    <t>下料定位A0度翻转</t>
    <phoneticPr fontId="18" type="noConversion"/>
  </si>
  <si>
    <r>
      <t>H</t>
    </r>
    <r>
      <rPr>
        <sz val="12"/>
        <rFont val="宋体"/>
        <family val="3"/>
        <charset val="134"/>
      </rPr>
      <t>20.00</t>
    </r>
    <phoneticPr fontId="18" type="noConversion"/>
  </si>
  <si>
    <t>H20.01</t>
  </si>
  <si>
    <t>H20.02</t>
  </si>
  <si>
    <t>H20.03</t>
  </si>
  <si>
    <t>H20.04</t>
  </si>
  <si>
    <t>H20.05</t>
  </si>
  <si>
    <t>H20.06</t>
  </si>
  <si>
    <t>H20.07</t>
  </si>
  <si>
    <t>H20.08</t>
  </si>
  <si>
    <t>H20.09</t>
  </si>
  <si>
    <t>25#伺服</t>
    <phoneticPr fontId="18" type="noConversion"/>
  </si>
  <si>
    <t>26#伺服</t>
  </si>
  <si>
    <t>27#伺服</t>
  </si>
  <si>
    <t>H20.00</t>
    <phoneticPr fontId="18" type="noConversion"/>
  </si>
  <si>
    <t>H20.10</t>
  </si>
  <si>
    <t>H20.11</t>
  </si>
  <si>
    <t>H20.12</t>
  </si>
  <si>
    <t>H20.13</t>
  </si>
  <si>
    <t>H20.14</t>
  </si>
  <si>
    <t>H20.15</t>
  </si>
  <si>
    <t>H21.00</t>
    <phoneticPr fontId="18" type="noConversion"/>
  </si>
  <si>
    <t>H21.01</t>
  </si>
  <si>
    <t>H21.02</t>
  </si>
  <si>
    <t>H21.03</t>
  </si>
  <si>
    <t>H21.04</t>
  </si>
  <si>
    <t>H21.05</t>
  </si>
  <si>
    <t>H21.06</t>
  </si>
  <si>
    <t>H21.07</t>
  </si>
  <si>
    <t>H21.08</t>
  </si>
  <si>
    <t>H21.09</t>
  </si>
  <si>
    <t>H21.10</t>
  </si>
  <si>
    <t>H21.11</t>
  </si>
  <si>
    <t>121.00</t>
    <phoneticPr fontId="6" type="noConversion"/>
  </si>
  <si>
    <t>W160.02</t>
  </si>
  <si>
    <t>W160.03</t>
  </si>
  <si>
    <t>W160.04</t>
  </si>
  <si>
    <t>W160.05</t>
  </si>
  <si>
    <t>W160.06</t>
  </si>
  <si>
    <t>W160.07</t>
  </si>
  <si>
    <t>W160.08</t>
  </si>
  <si>
    <t>W160.09</t>
  </si>
  <si>
    <t>W160.10</t>
  </si>
  <si>
    <t>W160.11</t>
  </si>
  <si>
    <t>W160.12</t>
  </si>
  <si>
    <t>W160.13</t>
  </si>
  <si>
    <t>W160.14</t>
  </si>
  <si>
    <t>W198.00</t>
    <phoneticPr fontId="6" type="noConversion"/>
  </si>
  <si>
    <t>W198.04</t>
  </si>
  <si>
    <t>W198.05</t>
  </si>
  <si>
    <t>W198.06</t>
  </si>
  <si>
    <t>W198.07</t>
  </si>
  <si>
    <t>W198.08</t>
  </si>
  <si>
    <t>W198.09</t>
  </si>
  <si>
    <t>W198.10</t>
  </si>
  <si>
    <t>W198.11</t>
  </si>
  <si>
    <t>W198.12</t>
  </si>
  <si>
    <t>W198.13</t>
  </si>
  <si>
    <t>W198.14</t>
  </si>
  <si>
    <t>W198.15</t>
  </si>
  <si>
    <t>W199.00</t>
    <phoneticPr fontId="6" type="noConversion"/>
  </si>
  <si>
    <t>W200.00</t>
    <phoneticPr fontId="6" type="noConversion"/>
  </si>
  <si>
    <t>W200.10</t>
  </si>
  <si>
    <t>W200.11</t>
  </si>
  <si>
    <t>W200.12</t>
  </si>
  <si>
    <t>W200.13</t>
  </si>
  <si>
    <t>W200.14</t>
  </si>
  <si>
    <t>W200.15</t>
  </si>
  <si>
    <t>w142.00</t>
    <phoneticPr fontId="6" type="noConversion"/>
  </si>
  <si>
    <t>W182.00</t>
    <phoneticPr fontId="6" type="noConversion"/>
  </si>
  <si>
    <t>W160.15</t>
  </si>
  <si>
    <t>B1下板A左加热启动</t>
  </si>
  <si>
    <t>B1下板A中加热启动</t>
  </si>
  <si>
    <t>B1下板A右加热启动</t>
  </si>
  <si>
    <t>B2下板A左加热启动</t>
  </si>
  <si>
    <t>B2下板A中加热启动</t>
  </si>
  <si>
    <t>B2下板A右加热启动</t>
  </si>
  <si>
    <t>B3下板A左加热启动</t>
  </si>
  <si>
    <t>B3下板A中加热启动</t>
  </si>
  <si>
    <t>B3下板A右加热启动</t>
  </si>
  <si>
    <t>B4下板A左加热启动</t>
  </si>
  <si>
    <t>B4下板A中加热启动</t>
  </si>
  <si>
    <t>B4下板A右加热启动</t>
  </si>
  <si>
    <t>B5下板A左加热启动</t>
  </si>
  <si>
    <t>B5下板A中加热启动</t>
  </si>
  <si>
    <t>B5下板A右加热启动</t>
  </si>
  <si>
    <t>136.00</t>
    <phoneticPr fontId="6" type="noConversion"/>
  </si>
  <si>
    <t>136.01</t>
  </si>
  <si>
    <t>136.02</t>
  </si>
  <si>
    <t>136.03</t>
  </si>
  <si>
    <t>136.04</t>
  </si>
  <si>
    <t>136.05</t>
  </si>
  <si>
    <t>136.06</t>
  </si>
  <si>
    <t>136.07</t>
  </si>
  <si>
    <t>136.08</t>
  </si>
  <si>
    <t>136.09</t>
  </si>
  <si>
    <t>136.10</t>
  </si>
  <si>
    <t>136.11</t>
  </si>
  <si>
    <t>136.12</t>
  </si>
  <si>
    <t>136.13</t>
  </si>
  <si>
    <t>136.14</t>
  </si>
  <si>
    <t>136.15</t>
  </si>
  <si>
    <t>137.03</t>
  </si>
  <si>
    <t>137.04</t>
  </si>
  <si>
    <t>137.05</t>
  </si>
  <si>
    <t>137.06</t>
  </si>
  <si>
    <t>137.07</t>
  </si>
  <si>
    <t>137.01</t>
  </si>
  <si>
    <t>137.02</t>
  </si>
  <si>
    <t>137.08</t>
  </si>
  <si>
    <t>137.09</t>
  </si>
  <si>
    <t>137.10</t>
  </si>
  <si>
    <t>137.11</t>
  </si>
  <si>
    <t>137.12</t>
  </si>
  <si>
    <t>137.13</t>
  </si>
  <si>
    <t>137.14</t>
  </si>
  <si>
    <t>137.15</t>
  </si>
  <si>
    <t>W179.01</t>
  </si>
  <si>
    <t>W179.02</t>
  </si>
  <si>
    <t>W179.03</t>
  </si>
  <si>
    <t>W179.00</t>
    <phoneticPr fontId="6" type="noConversion"/>
  </si>
  <si>
    <t>W179.04</t>
  </si>
  <si>
    <t>W179.05</t>
  </si>
  <si>
    <t>W179.06</t>
  </si>
  <si>
    <t>W179.07</t>
  </si>
  <si>
    <t>W179.08</t>
  </si>
  <si>
    <t>W179.09</t>
  </si>
  <si>
    <t>W179.10</t>
  </si>
  <si>
    <t>W179.11</t>
  </si>
  <si>
    <t>W179.12</t>
  </si>
  <si>
    <t>W179.13</t>
  </si>
  <si>
    <t>W179.14</t>
  </si>
  <si>
    <t>W179.15</t>
  </si>
  <si>
    <t>W161.00</t>
    <phoneticPr fontId="6" type="noConversion"/>
  </si>
  <si>
    <t>W161.10</t>
  </si>
  <si>
    <t>W161.01</t>
  </si>
  <si>
    <t>W161.02</t>
  </si>
  <si>
    <t>W161.03</t>
  </si>
  <si>
    <t>W161.04</t>
  </si>
  <si>
    <t>W161.05</t>
  </si>
  <si>
    <t>W161.06</t>
  </si>
  <si>
    <t>W161.07</t>
  </si>
  <si>
    <t>W161.08</t>
  </si>
  <si>
    <t>W161.09</t>
  </si>
  <si>
    <t>W161.11</t>
  </si>
  <si>
    <t>W161.12</t>
  </si>
  <si>
    <t>W161.13</t>
  </si>
  <si>
    <t>W161.14</t>
  </si>
  <si>
    <t>W161.15</t>
  </si>
  <si>
    <t>W162.00</t>
    <phoneticPr fontId="6" type="noConversion"/>
  </si>
  <si>
    <t>W162.01</t>
  </si>
  <si>
    <t>W162.02</t>
  </si>
  <si>
    <t>W162.03</t>
  </si>
  <si>
    <t>W162.04</t>
  </si>
  <si>
    <t>W162.05</t>
  </si>
  <si>
    <t>W162.06</t>
  </si>
  <si>
    <t>W162.07</t>
  </si>
  <si>
    <t>W162.08</t>
  </si>
  <si>
    <t>W162.09</t>
  </si>
  <si>
    <t>W162.10</t>
  </si>
  <si>
    <t>W162.11</t>
  </si>
  <si>
    <t>W162.12</t>
  </si>
  <si>
    <t>W162.13</t>
  </si>
  <si>
    <t>W162.14</t>
  </si>
  <si>
    <t>W162.15</t>
    <phoneticPr fontId="6" type="noConversion"/>
  </si>
  <si>
    <t>W163.00</t>
    <phoneticPr fontId="6" type="noConversion"/>
  </si>
  <si>
    <t>W163.01</t>
  </si>
  <si>
    <t>W163.02</t>
  </si>
  <si>
    <t>W163.03</t>
  </si>
  <si>
    <t>W163.04</t>
  </si>
  <si>
    <t>W163.05</t>
  </si>
  <si>
    <t>W163.06</t>
  </si>
  <si>
    <t>W163.07</t>
  </si>
  <si>
    <t>W163.08</t>
  </si>
  <si>
    <t>W163.09</t>
  </si>
  <si>
    <t>W163.10</t>
  </si>
  <si>
    <t>W163.11</t>
  </si>
  <si>
    <t>W163.12</t>
  </si>
  <si>
    <t>W163.13</t>
  </si>
  <si>
    <t>W163.14</t>
  </si>
  <si>
    <t>W163.15</t>
  </si>
  <si>
    <t>W164.00</t>
    <phoneticPr fontId="6" type="noConversion"/>
  </si>
  <si>
    <t>W164.01</t>
  </si>
  <si>
    <t>W164.02</t>
  </si>
  <si>
    <t>W164.03</t>
  </si>
  <si>
    <t>W164.04</t>
  </si>
  <si>
    <t>W164.05</t>
  </si>
  <si>
    <t>W164.06</t>
  </si>
  <si>
    <t>W164.07</t>
  </si>
  <si>
    <t>W164.08</t>
  </si>
  <si>
    <t>W164.09</t>
  </si>
  <si>
    <t>W164.10</t>
  </si>
  <si>
    <t>W164.11</t>
  </si>
  <si>
    <t>W164.12</t>
  </si>
  <si>
    <t>W164.13</t>
  </si>
  <si>
    <t>W164.14</t>
  </si>
  <si>
    <t>W165.00</t>
    <phoneticPr fontId="6" type="noConversion"/>
  </si>
  <si>
    <t>W164.15</t>
  </si>
  <si>
    <t>W165.01</t>
  </si>
  <si>
    <t>W165.02</t>
  </si>
  <si>
    <t>W165.03</t>
  </si>
  <si>
    <t>W165.04</t>
  </si>
  <si>
    <t>W165.05</t>
  </si>
  <si>
    <t>W165.06</t>
  </si>
  <si>
    <t>W165.07</t>
  </si>
  <si>
    <t>W165.08</t>
  </si>
  <si>
    <t>W165.09</t>
  </si>
  <si>
    <t>W165.10</t>
  </si>
  <si>
    <t>W165.11</t>
  </si>
  <si>
    <t>W165.12</t>
  </si>
  <si>
    <t>W165.13</t>
  </si>
  <si>
    <t>W165.14</t>
  </si>
  <si>
    <t>W165.15</t>
  </si>
  <si>
    <t>W166.00</t>
    <phoneticPr fontId="6" type="noConversion"/>
  </si>
  <si>
    <t>W166.01</t>
  </si>
  <si>
    <t>W166.02</t>
  </si>
  <si>
    <t>W166.03</t>
  </si>
  <si>
    <t>W166.04</t>
  </si>
  <si>
    <t>W166.05</t>
  </si>
  <si>
    <t>W166.06</t>
  </si>
  <si>
    <t>W166.07</t>
  </si>
  <si>
    <t>W166.08</t>
  </si>
  <si>
    <t>W166.09</t>
  </si>
  <si>
    <t>W166.10</t>
  </si>
  <si>
    <t>W166.11</t>
  </si>
  <si>
    <t>W166.12</t>
  </si>
  <si>
    <t>W166.13</t>
  </si>
  <si>
    <t>W166.14</t>
  </si>
  <si>
    <t>W166.15</t>
  </si>
  <si>
    <t>W167.00</t>
    <phoneticPr fontId="6" type="noConversion"/>
  </si>
  <si>
    <t>W167.01</t>
  </si>
  <si>
    <t>W167.02</t>
  </si>
  <si>
    <t>W167.03</t>
  </si>
  <si>
    <t>W167.04</t>
  </si>
  <si>
    <t>W167.05</t>
  </si>
  <si>
    <t>W167.06</t>
  </si>
  <si>
    <t>W167.07</t>
  </si>
  <si>
    <t>W167.08</t>
  </si>
  <si>
    <t>W167.09</t>
  </si>
  <si>
    <t>W167.10</t>
  </si>
  <si>
    <t>W167.11</t>
  </si>
  <si>
    <t>W167.12</t>
  </si>
  <si>
    <t>W167.13</t>
  </si>
  <si>
    <t>W167.14</t>
  </si>
  <si>
    <t>W167.15</t>
  </si>
  <si>
    <t>W168.00</t>
    <phoneticPr fontId="6" type="noConversion"/>
  </si>
  <si>
    <t>W168.01</t>
  </si>
  <si>
    <t>W168.02</t>
  </si>
  <si>
    <t>W168.03</t>
  </si>
  <si>
    <t>W168.04</t>
  </si>
  <si>
    <t>W168.05</t>
  </si>
  <si>
    <t>W168.06</t>
  </si>
  <si>
    <t>W168.07</t>
  </si>
  <si>
    <t>W168.08</t>
  </si>
  <si>
    <t>W168.09</t>
  </si>
  <si>
    <t>W168.10</t>
  </si>
  <si>
    <t>W168.11</t>
  </si>
  <si>
    <t>W168.12</t>
  </si>
  <si>
    <t>W168.13</t>
  </si>
  <si>
    <t>W168.14</t>
  </si>
  <si>
    <t>W168.15</t>
  </si>
  <si>
    <t>W218.00</t>
    <phoneticPr fontId="6" type="noConversion"/>
  </si>
  <si>
    <t>W219.00</t>
    <phoneticPr fontId="6" type="noConversion"/>
  </si>
  <si>
    <t>W219.10</t>
  </si>
  <si>
    <t>W219.11</t>
  </si>
  <si>
    <t>W219.12</t>
  </si>
  <si>
    <t>W219.13</t>
  </si>
  <si>
    <t>W219.14</t>
  </si>
  <si>
    <t>W219.15</t>
  </si>
  <si>
    <t>W270.00</t>
  </si>
  <si>
    <t>W272.00</t>
  </si>
  <si>
    <t>W274.00</t>
  </si>
  <si>
    <t>W270.01</t>
  </si>
  <si>
    <t>W272.01</t>
  </si>
  <si>
    <t>W274.01</t>
  </si>
  <si>
    <t>W270.02</t>
  </si>
  <si>
    <t>W272.02</t>
  </si>
  <si>
    <t>W274.02</t>
  </si>
  <si>
    <t>W270.03</t>
  </si>
  <si>
    <t>W272.03</t>
  </si>
  <si>
    <t>W274.03</t>
  </si>
  <si>
    <t>W270.04</t>
  </si>
  <si>
    <t>W272.04</t>
  </si>
  <si>
    <t>W274.04</t>
  </si>
  <si>
    <t>W270.05</t>
  </si>
  <si>
    <t>W272.05</t>
  </si>
  <si>
    <t>W274.05</t>
  </si>
  <si>
    <t>W270.06</t>
  </si>
  <si>
    <t>W272.06</t>
  </si>
  <si>
    <t>W274.06</t>
  </si>
  <si>
    <t>W270.07</t>
  </si>
  <si>
    <t>W272.07</t>
  </si>
  <si>
    <t>W274.07</t>
  </si>
  <si>
    <t>W270.08</t>
  </si>
  <si>
    <t>W272.08</t>
  </si>
  <si>
    <t>W274.08</t>
  </si>
  <si>
    <t>W270.09</t>
  </si>
  <si>
    <t>W272.09</t>
  </si>
  <si>
    <t>W274.09</t>
  </si>
  <si>
    <t>W270.10</t>
  </si>
  <si>
    <t>W272.10</t>
  </si>
  <si>
    <t>W274.10</t>
  </si>
  <si>
    <t>W270.11</t>
  </si>
  <si>
    <t>W272.11</t>
  </si>
  <si>
    <t>W274.11</t>
  </si>
  <si>
    <t>W270.12</t>
  </si>
  <si>
    <t>W272.12</t>
  </si>
  <si>
    <t>W274.12</t>
  </si>
  <si>
    <t>W270.13</t>
  </si>
  <si>
    <t>W272.13</t>
  </si>
  <si>
    <t>W274.13</t>
  </si>
  <si>
    <t>W270.14</t>
  </si>
  <si>
    <t>W272.14</t>
  </si>
  <si>
    <t>W274.14</t>
  </si>
  <si>
    <t>W270.15</t>
  </si>
  <si>
    <t>W272.15</t>
  </si>
  <si>
    <t>W274.15</t>
  </si>
  <si>
    <t>W271.00</t>
  </si>
  <si>
    <t>W273.00</t>
  </si>
  <si>
    <t>W275.00</t>
  </si>
  <si>
    <t>W271.01</t>
  </si>
  <si>
    <t>W273.01</t>
  </si>
  <si>
    <t>W275.01</t>
  </si>
  <si>
    <t>W271.02</t>
  </si>
  <si>
    <t>W273.02</t>
  </si>
  <si>
    <t>W275.02</t>
  </si>
  <si>
    <t>W271.03</t>
  </si>
  <si>
    <t>W273.03</t>
  </si>
  <si>
    <t>W275.03</t>
  </si>
  <si>
    <t>W271.04</t>
  </si>
  <si>
    <t>W273.04</t>
  </si>
  <si>
    <t>W275.04</t>
  </si>
  <si>
    <t>W271.05</t>
  </si>
  <si>
    <t>W273.05</t>
  </si>
  <si>
    <t>W275.05</t>
  </si>
  <si>
    <t>W271.06</t>
  </si>
  <si>
    <t>W273.06</t>
  </si>
  <si>
    <t>W275.06</t>
  </si>
  <si>
    <t>W271.07</t>
  </si>
  <si>
    <t>W273.07</t>
  </si>
  <si>
    <t>W275.07</t>
  </si>
  <si>
    <t>W271.08</t>
  </si>
  <si>
    <t>W273.08</t>
  </si>
  <si>
    <t>W275.08</t>
  </si>
  <si>
    <t>W271.09</t>
  </si>
  <si>
    <t>W273.09</t>
  </si>
  <si>
    <t>W275.09</t>
  </si>
  <si>
    <t>W271.10</t>
  </si>
  <si>
    <t>W273.10</t>
  </si>
  <si>
    <t>W275.10</t>
  </si>
  <si>
    <t>W271.11</t>
  </si>
  <si>
    <t>W273.11</t>
  </si>
  <si>
    <t>W275.11</t>
  </si>
  <si>
    <t>W271.12</t>
  </si>
  <si>
    <t>W273.12</t>
  </si>
  <si>
    <t>W275.12</t>
  </si>
  <si>
    <t>W271.13</t>
  </si>
  <si>
    <t>W273.13</t>
  </si>
  <si>
    <t>W275.13</t>
  </si>
  <si>
    <t>W271.14</t>
  </si>
  <si>
    <t>W273.14</t>
  </si>
  <si>
    <t>W275.14</t>
  </si>
  <si>
    <t>W271.15</t>
  </si>
  <si>
    <t>W273.15</t>
  </si>
  <si>
    <t>W275.15</t>
  </si>
  <si>
    <t>W260.00</t>
  </si>
  <si>
    <t>W262.00</t>
  </si>
  <si>
    <t>W264.00</t>
  </si>
  <si>
    <t>W266.00</t>
  </si>
  <si>
    <t>W268.00</t>
  </si>
  <si>
    <t>W266.01</t>
  </si>
  <si>
    <t>W268.01</t>
  </si>
  <si>
    <t>W266.02</t>
  </si>
  <si>
    <t>W268.02</t>
  </si>
  <si>
    <t>W266.03</t>
  </si>
  <si>
    <t>W268.03</t>
  </si>
  <si>
    <t>W266.04</t>
  </si>
  <si>
    <t>W268.04</t>
  </si>
  <si>
    <t>W266.05</t>
  </si>
  <si>
    <t>W268.05</t>
  </si>
  <si>
    <t>W266.06</t>
  </si>
  <si>
    <t>W268.06</t>
  </si>
  <si>
    <t>W266.07</t>
  </si>
  <si>
    <t>W268.07</t>
  </si>
  <si>
    <t>W266.08</t>
  </si>
  <si>
    <t>W268.08</t>
  </si>
  <si>
    <t>W266.09</t>
  </si>
  <si>
    <t>W268.09</t>
  </si>
  <si>
    <t>W266.10</t>
  </si>
  <si>
    <t>W268.10</t>
  </si>
  <si>
    <t>W266.11</t>
  </si>
  <si>
    <t>W268.11</t>
  </si>
  <si>
    <t>W266.12</t>
  </si>
  <si>
    <t>W268.12</t>
  </si>
  <si>
    <t>W266.13</t>
  </si>
  <si>
    <t>W268.13</t>
  </si>
  <si>
    <t>W266.14</t>
  </si>
  <si>
    <t>W268.14</t>
  </si>
  <si>
    <t>W266.15</t>
  </si>
  <si>
    <t>W268.15</t>
  </si>
  <si>
    <t>W261.00</t>
  </si>
  <si>
    <t>W263.00</t>
  </si>
  <si>
    <t>W265.00</t>
  </si>
  <si>
    <t>W267.00</t>
  </si>
  <si>
    <t>W269.00</t>
  </si>
  <si>
    <t>W267.01</t>
  </si>
  <si>
    <t>W269.01</t>
  </si>
  <si>
    <t>W267.02</t>
  </si>
  <si>
    <t>W269.02</t>
  </si>
  <si>
    <t>W267.03</t>
  </si>
  <si>
    <t>W269.03</t>
  </si>
  <si>
    <t>W267.04</t>
  </si>
  <si>
    <t>W269.04</t>
  </si>
  <si>
    <t>W267.05</t>
  </si>
  <si>
    <t>W269.05</t>
  </si>
  <si>
    <t>W267.06</t>
  </si>
  <si>
    <t>W269.06</t>
  </si>
  <si>
    <t>W267.07</t>
  </si>
  <si>
    <t>W269.07</t>
  </si>
  <si>
    <t>W267.08</t>
  </si>
  <si>
    <t>W269.08</t>
  </si>
  <si>
    <t>W267.09</t>
  </si>
  <si>
    <t>W269.09</t>
  </si>
  <si>
    <t>W267.10</t>
  </si>
  <si>
    <t>W269.10</t>
  </si>
  <si>
    <t>W267.11</t>
  </si>
  <si>
    <t>W269.11</t>
  </si>
  <si>
    <t>W267.12</t>
  </si>
  <si>
    <t>W269.12</t>
  </si>
  <si>
    <t>W267.13</t>
  </si>
  <si>
    <t>W269.13</t>
  </si>
  <si>
    <t>W267.14</t>
  </si>
  <si>
    <t>W269.14</t>
  </si>
  <si>
    <t>W267.15</t>
  </si>
  <si>
    <t>W269.15</t>
  </si>
  <si>
    <r>
      <t>W220.14</t>
    </r>
    <r>
      <rPr>
        <sz val="11"/>
        <color theme="1"/>
        <rFont val="宋体"/>
        <family val="2"/>
        <charset val="134"/>
        <scheme val="minor"/>
      </rPr>
      <t/>
    </r>
    <phoneticPr fontId="18" type="noConversion"/>
  </si>
  <si>
    <t>221.00</t>
    <phoneticPr fontId="18" type="noConversion"/>
  </si>
  <si>
    <t>222.00</t>
    <phoneticPr fontId="18" type="noConversion"/>
  </si>
  <si>
    <t>W222.00</t>
    <phoneticPr fontId="6" type="noConversion"/>
  </si>
  <si>
    <t>W223.00</t>
    <phoneticPr fontId="6" type="noConversion"/>
  </si>
  <si>
    <t>223.00</t>
    <phoneticPr fontId="18" type="noConversion"/>
  </si>
  <si>
    <t>323.00</t>
    <phoneticPr fontId="18" type="noConversion"/>
  </si>
  <si>
    <t>W226.00</t>
    <phoneticPr fontId="6" type="noConversion"/>
  </si>
  <si>
    <t>227.00</t>
    <phoneticPr fontId="18" type="noConversion"/>
  </si>
  <si>
    <t>327.00</t>
    <phoneticPr fontId="18" type="noConversion"/>
  </si>
  <si>
    <t>329.00</t>
    <phoneticPr fontId="18" type="noConversion"/>
  </si>
  <si>
    <t>231.00</t>
    <phoneticPr fontId="18" type="noConversion"/>
  </si>
  <si>
    <t>232.00</t>
    <phoneticPr fontId="18" type="noConversion"/>
  </si>
  <si>
    <t>331.00</t>
    <phoneticPr fontId="18" type="noConversion"/>
  </si>
  <si>
    <t>271.00</t>
    <phoneticPr fontId="18" type="noConversion"/>
  </si>
  <si>
    <t>271.01</t>
  </si>
  <si>
    <t>271.02</t>
  </si>
  <si>
    <t>271.03</t>
  </si>
  <si>
    <t>271.04</t>
  </si>
  <si>
    <t>271.05</t>
  </si>
  <si>
    <t>271.06</t>
  </si>
  <si>
    <t>271.07</t>
  </si>
  <si>
    <t>271.08</t>
  </si>
  <si>
    <t>271.09</t>
  </si>
  <si>
    <t>271.10</t>
  </si>
  <si>
    <t>272.01</t>
    <phoneticPr fontId="18" type="noConversion"/>
  </si>
  <si>
    <t>272.02</t>
  </si>
  <si>
    <t>272.03</t>
  </si>
  <si>
    <t>272.04</t>
  </si>
  <si>
    <t>272.05</t>
  </si>
  <si>
    <t>272.06</t>
  </si>
  <si>
    <t>272.07</t>
  </si>
  <si>
    <t>272.08</t>
  </si>
  <si>
    <t>272.09</t>
  </si>
  <si>
    <t>371.00</t>
    <phoneticPr fontId="18" type="noConversion"/>
  </si>
  <si>
    <t>371.01</t>
  </si>
  <si>
    <t>371.02</t>
  </si>
  <si>
    <t>371.03</t>
  </si>
  <si>
    <t>371.04</t>
  </si>
  <si>
    <t>371.05</t>
  </si>
  <si>
    <t>371.06</t>
  </si>
  <si>
    <t>371.07</t>
  </si>
  <si>
    <t>371.08</t>
  </si>
  <si>
    <t>371.09</t>
  </si>
  <si>
    <t>371.10</t>
  </si>
  <si>
    <t>372.00</t>
    <phoneticPr fontId="18" type="noConversion"/>
  </si>
  <si>
    <t>372.01</t>
  </si>
  <si>
    <t>372.02</t>
  </si>
  <si>
    <t>372.03</t>
  </si>
  <si>
    <t>372.04</t>
  </si>
  <si>
    <t>372.05</t>
  </si>
  <si>
    <t>372.06</t>
  </si>
  <si>
    <t>372.07</t>
  </si>
  <si>
    <t>372.08</t>
  </si>
  <si>
    <t>372.09</t>
  </si>
  <si>
    <t>372.10</t>
  </si>
  <si>
    <t>273.00</t>
    <phoneticPr fontId="18" type="noConversion"/>
  </si>
  <si>
    <t>273.01</t>
  </si>
  <si>
    <t>273.02</t>
  </si>
  <si>
    <t>273.03</t>
  </si>
  <si>
    <t>273.04</t>
  </si>
  <si>
    <t>273.05</t>
  </si>
  <si>
    <t>273.06</t>
  </si>
  <si>
    <t>273.07</t>
  </si>
  <si>
    <t>273.08</t>
  </si>
  <si>
    <t>273.09</t>
  </si>
  <si>
    <t>274.00</t>
    <phoneticPr fontId="18" type="noConversion"/>
  </si>
  <si>
    <t>274.01</t>
  </si>
  <si>
    <t>274.02</t>
  </si>
  <si>
    <t>274.03</t>
  </si>
  <si>
    <t>274.04</t>
  </si>
  <si>
    <t>274.05</t>
  </si>
  <si>
    <t>274.06</t>
  </si>
  <si>
    <t>274.07</t>
  </si>
  <si>
    <t>274.08</t>
  </si>
  <si>
    <t>274.09</t>
  </si>
  <si>
    <t>373.00</t>
    <phoneticPr fontId="18" type="noConversion"/>
  </si>
  <si>
    <t>373.01</t>
  </si>
  <si>
    <t>373.02</t>
  </si>
  <si>
    <t>373.03</t>
  </si>
  <si>
    <t>373.04</t>
  </si>
  <si>
    <t>373.05</t>
  </si>
  <si>
    <t>373.06</t>
  </si>
  <si>
    <t>373.07</t>
  </si>
  <si>
    <t>373.08</t>
  </si>
  <si>
    <t>373.09</t>
  </si>
  <si>
    <t>373.10</t>
  </si>
  <si>
    <t>374.00</t>
    <phoneticPr fontId="18" type="noConversion"/>
  </si>
  <si>
    <t>374.01</t>
  </si>
  <si>
    <t>374.02</t>
  </si>
  <si>
    <t>374.03</t>
  </si>
  <si>
    <t>374.04</t>
  </si>
  <si>
    <t>374.05</t>
  </si>
  <si>
    <t>374.06</t>
  </si>
  <si>
    <t>374.07</t>
  </si>
  <si>
    <t>374.08</t>
  </si>
  <si>
    <t>374.09</t>
  </si>
  <si>
    <t>374.10</t>
  </si>
  <si>
    <t>275.00</t>
    <phoneticPr fontId="18" type="noConversion"/>
  </si>
  <si>
    <t>275.01</t>
  </si>
  <si>
    <t>275.02</t>
  </si>
  <si>
    <t>275.03</t>
  </si>
  <si>
    <t>275.04</t>
  </si>
  <si>
    <t>275.05</t>
  </si>
  <si>
    <t>275.06</t>
  </si>
  <si>
    <t>275.07</t>
  </si>
  <si>
    <t>275.08</t>
  </si>
  <si>
    <t>275.09</t>
  </si>
  <si>
    <t>276.01</t>
  </si>
  <si>
    <t>276.00</t>
    <phoneticPr fontId="18" type="noConversion"/>
  </si>
  <si>
    <t>276.02</t>
  </si>
  <si>
    <t>276.03</t>
  </si>
  <si>
    <t>276.04</t>
  </si>
  <si>
    <t>276.05</t>
  </si>
  <si>
    <t>276.06</t>
  </si>
  <si>
    <t>276.07</t>
  </si>
  <si>
    <t>276.08</t>
  </si>
  <si>
    <t>276.09</t>
  </si>
  <si>
    <t>375.00</t>
    <phoneticPr fontId="18" type="noConversion"/>
  </si>
  <si>
    <t>375.01</t>
  </si>
  <si>
    <t>375.02</t>
  </si>
  <si>
    <t>375.03</t>
  </si>
  <si>
    <t>375.04</t>
  </si>
  <si>
    <t>375.05</t>
  </si>
  <si>
    <t>375.06</t>
  </si>
  <si>
    <t>375.07</t>
  </si>
  <si>
    <t>375.08</t>
  </si>
  <si>
    <t>375.09</t>
  </si>
  <si>
    <t>375.10</t>
  </si>
  <si>
    <t>376.00</t>
    <phoneticPr fontId="18" type="noConversion"/>
  </si>
  <si>
    <t>376.01</t>
  </si>
  <si>
    <t>376.02</t>
  </si>
  <si>
    <t>376.03</t>
  </si>
  <si>
    <t>376.04</t>
  </si>
  <si>
    <t>376.05</t>
  </si>
  <si>
    <t>376.06</t>
  </si>
  <si>
    <t>376.07</t>
  </si>
  <si>
    <t>376.08</t>
  </si>
  <si>
    <t>376.09</t>
  </si>
  <si>
    <t>376.10</t>
  </si>
  <si>
    <t>W251.00</t>
  </si>
  <si>
    <t>W252.00</t>
  </si>
  <si>
    <t>W253.00</t>
  </si>
  <si>
    <t>W254.00</t>
  </si>
  <si>
    <t>W255.00</t>
  </si>
  <si>
    <t>W256.00</t>
  </si>
  <si>
    <t>W257.00</t>
  </si>
  <si>
    <t>W258.00</t>
  </si>
  <si>
    <t>W259.00</t>
  </si>
  <si>
    <t>W250.00</t>
  </si>
  <si>
    <t>W240.00</t>
  </si>
  <si>
    <t>W241.00</t>
  </si>
  <si>
    <t>W242.00</t>
  </si>
  <si>
    <t>W243.00</t>
  </si>
  <si>
    <t>W244.00</t>
  </si>
  <si>
    <t>W245.00</t>
  </si>
  <si>
    <t>W246.00</t>
  </si>
  <si>
    <t>W247.00</t>
  </si>
  <si>
    <t>W248.00</t>
  </si>
  <si>
    <t>W249.00</t>
  </si>
  <si>
    <t>W232.00</t>
  </si>
  <si>
    <t>W233.00</t>
  </si>
  <si>
    <t>W234.00</t>
  </si>
  <si>
    <t>W235.00</t>
  </si>
  <si>
    <t>W236.00</t>
  </si>
  <si>
    <t>W237.00</t>
  </si>
  <si>
    <t>W238.00</t>
  </si>
  <si>
    <t>W239.00</t>
  </si>
  <si>
    <t>W230.00</t>
    <phoneticPr fontId="18" type="noConversion"/>
  </si>
  <si>
    <t>W231.00</t>
    <phoneticPr fontId="18" type="noConversion"/>
  </si>
  <si>
    <t>234.00</t>
    <phoneticPr fontId="18" type="noConversion"/>
  </si>
  <si>
    <t>234.01</t>
  </si>
  <si>
    <t>243.00</t>
    <phoneticPr fontId="18" type="noConversion"/>
  </si>
  <si>
    <t>267.00</t>
    <phoneticPr fontId="18" type="noConversion"/>
  </si>
  <si>
    <t>267.01</t>
  </si>
  <si>
    <t>267.02</t>
  </si>
  <si>
    <t>267.03</t>
  </si>
  <si>
    <t>267.04</t>
  </si>
  <si>
    <t>267.05</t>
  </si>
  <si>
    <t>267.06</t>
  </si>
  <si>
    <t>267.07</t>
  </si>
  <si>
    <t>267.08</t>
  </si>
  <si>
    <t>267.09</t>
  </si>
  <si>
    <t>268.00</t>
    <phoneticPr fontId="18" type="noConversion"/>
  </si>
  <si>
    <t>268.01</t>
  </si>
  <si>
    <t>268.02</t>
  </si>
  <si>
    <t>268.03</t>
  </si>
  <si>
    <t>268.04</t>
  </si>
  <si>
    <t>268.05</t>
  </si>
  <si>
    <t>268.06</t>
  </si>
  <si>
    <t>268.07</t>
  </si>
  <si>
    <t>268.08</t>
  </si>
  <si>
    <t>268.09</t>
  </si>
  <si>
    <t>367.00</t>
    <phoneticPr fontId="18" type="noConversion"/>
  </si>
  <si>
    <t>367.01</t>
  </si>
  <si>
    <t>367.02</t>
  </si>
  <si>
    <t>367.03</t>
  </si>
  <si>
    <t>367.04</t>
  </si>
  <si>
    <t>367.05</t>
  </si>
  <si>
    <t>367.06</t>
  </si>
  <si>
    <t>367.07</t>
  </si>
  <si>
    <t>367.08</t>
  </si>
  <si>
    <t>367.09</t>
  </si>
  <si>
    <t>367.10</t>
  </si>
  <si>
    <t>368.00</t>
    <phoneticPr fontId="18" type="noConversion"/>
  </si>
  <si>
    <t>368.01</t>
  </si>
  <si>
    <t>368.02</t>
  </si>
  <si>
    <t>368.03</t>
  </si>
  <si>
    <t>368.04</t>
  </si>
  <si>
    <t>368.05</t>
  </si>
  <si>
    <t>368.06</t>
  </si>
  <si>
    <t>368.07</t>
  </si>
  <si>
    <t>368.08</t>
  </si>
  <si>
    <t>368.09</t>
  </si>
  <si>
    <t>368.10</t>
  </si>
  <si>
    <t>269.00</t>
    <phoneticPr fontId="18" type="noConversion"/>
  </si>
  <si>
    <t>269.01</t>
  </si>
  <si>
    <t>269.02</t>
  </si>
  <si>
    <t>269.03</t>
  </si>
  <si>
    <t>269.04</t>
  </si>
  <si>
    <t>269.05</t>
  </si>
  <si>
    <t>269.06</t>
  </si>
  <si>
    <t>269.07</t>
  </si>
  <si>
    <t>269.08</t>
  </si>
  <si>
    <t>269.09</t>
  </si>
  <si>
    <t>270.00</t>
    <phoneticPr fontId="18" type="noConversion"/>
  </si>
  <si>
    <t>270.01</t>
  </si>
  <si>
    <t>270.02</t>
  </si>
  <si>
    <t>270.03</t>
  </si>
  <si>
    <t>270.04</t>
  </si>
  <si>
    <t>270.05</t>
  </si>
  <si>
    <t>270.06</t>
  </si>
  <si>
    <t>270.07</t>
  </si>
  <si>
    <t>270.08</t>
  </si>
  <si>
    <t>270.09</t>
  </si>
  <si>
    <t>369.00</t>
    <phoneticPr fontId="18" type="noConversion"/>
  </si>
  <si>
    <t>369.01</t>
  </si>
  <si>
    <t>369.02</t>
  </si>
  <si>
    <t>369.03</t>
  </si>
  <si>
    <t>369.04</t>
  </si>
  <si>
    <t>369.05</t>
  </si>
  <si>
    <t>369.06</t>
  </si>
  <si>
    <t>369.07</t>
  </si>
  <si>
    <t>369.08</t>
  </si>
  <si>
    <t>369.09</t>
  </si>
  <si>
    <t>369.10</t>
  </si>
  <si>
    <t>370.00</t>
    <phoneticPr fontId="18" type="noConversion"/>
  </si>
  <si>
    <t>370.01</t>
  </si>
  <si>
    <t>370.02</t>
  </si>
  <si>
    <t>370.03</t>
  </si>
  <si>
    <t>370.04</t>
  </si>
  <si>
    <t>370.05</t>
  </si>
  <si>
    <t>370.06</t>
  </si>
  <si>
    <t>370.07</t>
  </si>
  <si>
    <t>370.08</t>
  </si>
  <si>
    <t>370.09</t>
  </si>
  <si>
    <t>370.10</t>
  </si>
  <si>
    <t>W221.00</t>
    <phoneticPr fontId="18" type="noConversion"/>
  </si>
  <si>
    <t>D8011</t>
  </si>
  <si>
    <t>D8012</t>
  </si>
  <si>
    <t>D8013</t>
  </si>
  <si>
    <t>D8014</t>
  </si>
  <si>
    <t>D8015</t>
  </si>
  <si>
    <t>D8016</t>
  </si>
  <si>
    <t>D8017</t>
  </si>
  <si>
    <t>D8018</t>
  </si>
  <si>
    <t>D8019</t>
  </si>
  <si>
    <t>D8020</t>
  </si>
  <si>
    <t>D8031</t>
  </si>
  <si>
    <t>D8032</t>
  </si>
  <si>
    <t>D8033</t>
  </si>
  <si>
    <t>D8034</t>
  </si>
  <si>
    <t>D8035</t>
  </si>
  <si>
    <t>D8036</t>
  </si>
  <si>
    <t>D8037</t>
  </si>
  <si>
    <t>D8038</t>
  </si>
  <si>
    <t>D8039</t>
  </si>
  <si>
    <t>D8040</t>
  </si>
  <si>
    <t>D8051</t>
  </si>
  <si>
    <t>D8052</t>
  </si>
  <si>
    <t>D8053</t>
  </si>
  <si>
    <t>D8054</t>
  </si>
  <si>
    <t>D8055</t>
  </si>
  <si>
    <t>D8056</t>
  </si>
  <si>
    <t>D8057</t>
  </si>
  <si>
    <t>D8058</t>
  </si>
  <si>
    <t>D8059</t>
  </si>
  <si>
    <t>D8060</t>
  </si>
  <si>
    <t>第2层</t>
  </si>
  <si>
    <t>第3层</t>
  </si>
  <si>
    <t>第4层</t>
  </si>
  <si>
    <t>D8071</t>
  </si>
  <si>
    <t>D8072</t>
  </si>
  <si>
    <t>D8073</t>
  </si>
  <si>
    <t>D8074</t>
  </si>
  <si>
    <t>D8075</t>
  </si>
  <si>
    <t>D8076</t>
  </si>
  <si>
    <t>D8077</t>
  </si>
  <si>
    <t>D8078</t>
  </si>
  <si>
    <t>D8079</t>
  </si>
  <si>
    <t>D8080</t>
  </si>
  <si>
    <t>D8091</t>
  </si>
  <si>
    <t>D8092</t>
  </si>
  <si>
    <t>D8093</t>
  </si>
  <si>
    <t>D8094</t>
  </si>
  <si>
    <t>D8095</t>
  </si>
  <si>
    <t>D8096</t>
  </si>
  <si>
    <t>D8097</t>
  </si>
  <si>
    <t>D8098</t>
  </si>
  <si>
    <t>D8099</t>
  </si>
  <si>
    <t>D8100</t>
  </si>
  <si>
    <t>D8111</t>
  </si>
  <si>
    <t>D8112</t>
  </si>
  <si>
    <t>D8113</t>
  </si>
  <si>
    <t>D8114</t>
  </si>
  <si>
    <t>D8115</t>
  </si>
  <si>
    <t>D8116</t>
  </si>
  <si>
    <t>D8117</t>
  </si>
  <si>
    <t>D8118</t>
  </si>
  <si>
    <t>D8119</t>
  </si>
  <si>
    <t>D8120</t>
  </si>
  <si>
    <t>D8131</t>
  </si>
  <si>
    <t>D8132</t>
  </si>
  <si>
    <t>D8133</t>
  </si>
  <si>
    <t>D8134</t>
  </si>
  <si>
    <t>D8135</t>
  </si>
  <si>
    <t>D8136</t>
  </si>
  <si>
    <t>D8137</t>
  </si>
  <si>
    <t>D8138</t>
  </si>
  <si>
    <t>D8139</t>
  </si>
  <si>
    <t>D8140</t>
  </si>
  <si>
    <t>D8151</t>
  </si>
  <si>
    <t>D8152</t>
  </si>
  <si>
    <t>D8153</t>
  </si>
  <si>
    <t>D8154</t>
  </si>
  <si>
    <t>D8155</t>
  </si>
  <si>
    <t>D8156</t>
  </si>
  <si>
    <t>D8157</t>
  </si>
  <si>
    <t>D8158</t>
  </si>
  <si>
    <t>D8159</t>
  </si>
  <si>
    <t>D8160</t>
  </si>
  <si>
    <t>D8171</t>
  </si>
  <si>
    <t>D8172</t>
  </si>
  <si>
    <t>D8173</t>
  </si>
  <si>
    <t>D8174</t>
  </si>
  <si>
    <t>D8175</t>
  </si>
  <si>
    <t>D8176</t>
  </si>
  <si>
    <t>D8177</t>
  </si>
  <si>
    <t>D8178</t>
  </si>
  <si>
    <t>D8179</t>
  </si>
  <si>
    <t>D8180</t>
  </si>
  <si>
    <t>D8191</t>
  </si>
  <si>
    <t>D8192</t>
  </si>
  <si>
    <t>D8193</t>
  </si>
  <si>
    <t>D8194</t>
  </si>
  <si>
    <t>D8195</t>
  </si>
  <si>
    <t>D8196</t>
  </si>
  <si>
    <t>D8197</t>
  </si>
  <si>
    <t>D8198</t>
  </si>
  <si>
    <t>D8199</t>
  </si>
  <si>
    <t>D8200</t>
  </si>
  <si>
    <t>D8210.01</t>
  </si>
  <si>
    <t>D8210.02</t>
  </si>
  <si>
    <t>D8210.03</t>
  </si>
  <si>
    <t>D8210.04</t>
  </si>
  <si>
    <t>D8210.05</t>
  </si>
  <si>
    <t>D8210.06</t>
  </si>
  <si>
    <t>D8210.07</t>
  </si>
  <si>
    <t>D8210.08</t>
  </si>
  <si>
    <t>D8210.09</t>
  </si>
  <si>
    <t>D8210.10</t>
  </si>
  <si>
    <t>D8211.01</t>
  </si>
  <si>
    <t>D8211.02</t>
  </si>
  <si>
    <t>D8211.03</t>
  </si>
  <si>
    <t>D8211.04</t>
  </si>
  <si>
    <t>D8211.05</t>
  </si>
  <si>
    <t>D8211.06</t>
  </si>
  <si>
    <t>D8211.07</t>
  </si>
  <si>
    <t>D8211.08</t>
  </si>
  <si>
    <t>D8211.09</t>
  </si>
  <si>
    <t>D8211.10</t>
  </si>
  <si>
    <t>D8212.01</t>
  </si>
  <si>
    <t>D8212.02</t>
  </si>
  <si>
    <t>D8212.03</t>
  </si>
  <si>
    <t>D8212.04</t>
  </si>
  <si>
    <t>D8212.05</t>
  </si>
  <si>
    <t>D8212.06</t>
  </si>
  <si>
    <t>D8212.07</t>
  </si>
  <si>
    <t>D8212.08</t>
  </si>
  <si>
    <t>D8212.09</t>
  </si>
  <si>
    <t>D8212.10</t>
  </si>
  <si>
    <t>D8213.01</t>
  </si>
  <si>
    <t>D8213.02</t>
  </si>
  <si>
    <t>D8213.03</t>
  </si>
  <si>
    <t>D8213.04</t>
  </si>
  <si>
    <t>D8213.05</t>
  </si>
  <si>
    <t>D8213.06</t>
  </si>
  <si>
    <t>D8213.07</t>
  </si>
  <si>
    <t>D8213.08</t>
  </si>
  <si>
    <t>D8213.09</t>
  </si>
  <si>
    <t>D8213.10</t>
  </si>
  <si>
    <t>D8214.01</t>
  </si>
  <si>
    <t>D8214.02</t>
  </si>
  <si>
    <t>D8214.03</t>
  </si>
  <si>
    <t>D8214.04</t>
  </si>
  <si>
    <t>D8214.05</t>
  </si>
  <si>
    <t>D8214.06</t>
  </si>
  <si>
    <t>D8214.07</t>
  </si>
  <si>
    <t>D8214.08</t>
  </si>
  <si>
    <t>D8214.09</t>
  </si>
  <si>
    <t>D8214.10</t>
  </si>
  <si>
    <t>D8215.01</t>
  </si>
  <si>
    <t>D8215.02</t>
  </si>
  <si>
    <t>D8215.03</t>
  </si>
  <si>
    <t>D8215.04</t>
  </si>
  <si>
    <t>D8215.05</t>
  </si>
  <si>
    <t>D8215.06</t>
  </si>
  <si>
    <t>D8215.07</t>
  </si>
  <si>
    <t>D8215.08</t>
  </si>
  <si>
    <t>D8215.09</t>
  </si>
  <si>
    <t>D8215.10</t>
  </si>
  <si>
    <t>D8230.01</t>
  </si>
  <si>
    <t>D8230.02</t>
  </si>
  <si>
    <t>D8230.03</t>
  </si>
  <si>
    <t>D8230.04</t>
  </si>
  <si>
    <t>D8230.05</t>
  </si>
  <si>
    <t>D8230.06</t>
  </si>
  <si>
    <t>D8230.07</t>
  </si>
  <si>
    <t>D8230.08</t>
  </si>
  <si>
    <t>D8230.09</t>
  </si>
  <si>
    <t>D8230.10</t>
  </si>
  <si>
    <t>D8231.01</t>
  </si>
  <si>
    <t>D8231.02</t>
  </si>
  <si>
    <t>D8231.03</t>
  </si>
  <si>
    <t>D8231.04</t>
  </si>
  <si>
    <t>D8231.05</t>
  </si>
  <si>
    <t>D8231.06</t>
  </si>
  <si>
    <t>D8231.07</t>
  </si>
  <si>
    <t>D8231.08</t>
  </si>
  <si>
    <t>D8231.09</t>
  </si>
  <si>
    <t>D8231.10</t>
  </si>
  <si>
    <t>D8232.01</t>
  </si>
  <si>
    <t>D8232.02</t>
  </si>
  <si>
    <t>D8232.03</t>
  </si>
  <si>
    <t>D8232.04</t>
  </si>
  <si>
    <t>D8232.05</t>
  </si>
  <si>
    <t>D8232.06</t>
  </si>
  <si>
    <t>D8232.07</t>
  </si>
  <si>
    <t>D8232.08</t>
  </si>
  <si>
    <t>D8232.09</t>
  </si>
  <si>
    <t>D8232.10</t>
  </si>
  <si>
    <t>D8233.01</t>
  </si>
  <si>
    <t>D8233.02</t>
  </si>
  <si>
    <t>D8233.03</t>
  </si>
  <si>
    <t>D8233.04</t>
  </si>
  <si>
    <t>D8233.05</t>
  </si>
  <si>
    <t>D8233.06</t>
  </si>
  <si>
    <t>D8233.07</t>
  </si>
  <si>
    <t>D8233.08</t>
  </si>
  <si>
    <t>D8233.09</t>
  </si>
  <si>
    <t>D8233.10</t>
  </si>
  <si>
    <t>D8234.01</t>
  </si>
  <si>
    <t>D8234.02</t>
  </si>
  <si>
    <t>D8234.03</t>
  </si>
  <si>
    <t>D8234.04</t>
  </si>
  <si>
    <t>D8234.05</t>
  </si>
  <si>
    <t>D8234.06</t>
  </si>
  <si>
    <t>D8234.07</t>
  </si>
  <si>
    <t>D8234.08</t>
  </si>
  <si>
    <t>D8234.09</t>
  </si>
  <si>
    <t>D8234.10</t>
  </si>
  <si>
    <t>D8235.01</t>
  </si>
  <si>
    <t>D8235.02</t>
  </si>
  <si>
    <t>D8235.03</t>
  </si>
  <si>
    <t>D8235.04</t>
  </si>
  <si>
    <t>D8235.05</t>
  </si>
  <si>
    <t>D8235.06</t>
  </si>
  <si>
    <t>D8235.07</t>
  </si>
  <si>
    <t>D8235.08</t>
  </si>
  <si>
    <t>D8235.09</t>
  </si>
  <si>
    <t>D8235.10</t>
  </si>
  <si>
    <t>D8201.04</t>
  </si>
  <si>
    <t>D8201.05</t>
  </si>
  <si>
    <t>D8201.06</t>
  </si>
  <si>
    <t>D8201.07</t>
  </si>
  <si>
    <t>量程</t>
    <phoneticPr fontId="6" type="noConversion"/>
  </si>
  <si>
    <t>测试模式</t>
    <phoneticPr fontId="6" type="noConversion"/>
  </si>
  <si>
    <t>速度</t>
    <phoneticPr fontId="6" type="noConversion"/>
  </si>
  <si>
    <r>
      <t>D</t>
    </r>
    <r>
      <rPr>
        <sz val="12"/>
        <rFont val="宋体"/>
        <family val="3"/>
        <charset val="134"/>
      </rPr>
      <t>8501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</si>
  <si>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8502</t>
    </r>
    <r>
      <rPr>
        <sz val="11"/>
        <color theme="1"/>
        <rFont val="宋体"/>
        <family val="2"/>
        <charset val="134"/>
        <scheme val="minor"/>
      </rPr>
      <t/>
    </r>
  </si>
  <si>
    <t>短整型</t>
    <phoneticPr fontId="6" type="noConversion"/>
  </si>
  <si>
    <t>D8503</t>
    <phoneticPr fontId="6" type="noConversion"/>
  </si>
  <si>
    <t>D8507</t>
    <phoneticPr fontId="6" type="noConversion"/>
  </si>
  <si>
    <t>D8509</t>
    <phoneticPr fontId="6" type="noConversion"/>
  </si>
  <si>
    <t>32浮点(两位小数)</t>
    <phoneticPr fontId="6" type="noConversion"/>
  </si>
  <si>
    <t>测试电压（V）</t>
    <phoneticPr fontId="6" type="noConversion"/>
  </si>
  <si>
    <t>测试时间（S）</t>
    <phoneticPr fontId="6" type="noConversion"/>
  </si>
  <si>
    <t>电阻上限（MΩ）</t>
    <phoneticPr fontId="6" type="noConversion"/>
  </si>
  <si>
    <t>电阻下限（MΩ）</t>
    <phoneticPr fontId="6" type="noConversion"/>
  </si>
  <si>
    <t>设定值</t>
    <phoneticPr fontId="6" type="noConversion"/>
  </si>
  <si>
    <t>D8520</t>
    <phoneticPr fontId="6" type="noConversion"/>
  </si>
  <si>
    <t>D8521</t>
  </si>
  <si>
    <t>仪器1工作值(读出)</t>
    <phoneticPr fontId="6" type="noConversion"/>
  </si>
  <si>
    <t>D8522</t>
    <phoneticPr fontId="6" type="noConversion"/>
  </si>
  <si>
    <t>D8523</t>
    <phoneticPr fontId="6" type="noConversion"/>
  </si>
  <si>
    <t>D8540</t>
    <phoneticPr fontId="6" type="noConversion"/>
  </si>
  <si>
    <t>D8541</t>
    <phoneticPr fontId="6" type="noConversion"/>
  </si>
  <si>
    <t>D8542</t>
    <phoneticPr fontId="6" type="noConversion"/>
  </si>
  <si>
    <t>D8543</t>
    <phoneticPr fontId="6" type="noConversion"/>
  </si>
  <si>
    <t>D8545</t>
    <phoneticPr fontId="6" type="noConversion"/>
  </si>
  <si>
    <t>D8547</t>
    <phoneticPr fontId="6" type="noConversion"/>
  </si>
  <si>
    <t>D8549</t>
    <phoneticPr fontId="6" type="noConversion"/>
  </si>
  <si>
    <t>仪器2</t>
    <phoneticPr fontId="6" type="noConversion"/>
  </si>
  <si>
    <t>仪器3</t>
  </si>
  <si>
    <t>仪器4</t>
  </si>
  <si>
    <t>仪器5</t>
  </si>
  <si>
    <t>仪器6</t>
  </si>
  <si>
    <t>仪器7</t>
  </si>
  <si>
    <t>仪器8</t>
  </si>
  <si>
    <t>仪器9</t>
  </si>
  <si>
    <t>仪器10</t>
  </si>
  <si>
    <t>D8560</t>
    <phoneticPr fontId="6" type="noConversion"/>
  </si>
  <si>
    <t>D8561</t>
    <phoneticPr fontId="6" type="noConversion"/>
  </si>
  <si>
    <t>D8562</t>
    <phoneticPr fontId="6" type="noConversion"/>
  </si>
  <si>
    <t>D8563</t>
    <phoneticPr fontId="6" type="noConversion"/>
  </si>
  <si>
    <t>D8565</t>
    <phoneticPr fontId="6" type="noConversion"/>
  </si>
  <si>
    <t>D8567</t>
    <phoneticPr fontId="6" type="noConversion"/>
  </si>
  <si>
    <t>D8569</t>
    <phoneticPr fontId="6" type="noConversion"/>
  </si>
  <si>
    <t>D8580</t>
    <phoneticPr fontId="6" type="noConversion"/>
  </si>
  <si>
    <t>D8581</t>
    <phoneticPr fontId="6" type="noConversion"/>
  </si>
  <si>
    <t>D8582</t>
    <phoneticPr fontId="6" type="noConversion"/>
  </si>
  <si>
    <t>D8583</t>
    <phoneticPr fontId="6" type="noConversion"/>
  </si>
  <si>
    <t>D8585</t>
    <phoneticPr fontId="6" type="noConversion"/>
  </si>
  <si>
    <t>D8587</t>
    <phoneticPr fontId="6" type="noConversion"/>
  </si>
  <si>
    <t>D8589</t>
    <phoneticPr fontId="6" type="noConversion"/>
  </si>
  <si>
    <t>D8600</t>
    <phoneticPr fontId="6" type="noConversion"/>
  </si>
  <si>
    <t>D8601</t>
  </si>
  <si>
    <t>D8602</t>
  </si>
  <si>
    <t>D8603</t>
  </si>
  <si>
    <t>D8605</t>
    <phoneticPr fontId="6" type="noConversion"/>
  </si>
  <si>
    <t>D8607</t>
    <phoneticPr fontId="6" type="noConversion"/>
  </si>
  <si>
    <t>D8609</t>
    <phoneticPr fontId="6" type="noConversion"/>
  </si>
  <si>
    <t>D8620</t>
    <phoneticPr fontId="6" type="noConversion"/>
  </si>
  <si>
    <t>D8621</t>
  </si>
  <si>
    <t>D8622</t>
  </si>
  <si>
    <t>D8623</t>
  </si>
  <si>
    <t>D8625</t>
    <phoneticPr fontId="6" type="noConversion"/>
  </si>
  <si>
    <t>D8627</t>
    <phoneticPr fontId="6" type="noConversion"/>
  </si>
  <si>
    <t>D8629</t>
    <phoneticPr fontId="6" type="noConversion"/>
  </si>
  <si>
    <t>D8640</t>
    <phoneticPr fontId="6" type="noConversion"/>
  </si>
  <si>
    <t>D8641</t>
  </si>
  <si>
    <t>D8642</t>
  </si>
  <si>
    <t>D8643</t>
  </si>
  <si>
    <t>D8645</t>
    <phoneticPr fontId="6" type="noConversion"/>
  </si>
  <si>
    <t>D8647</t>
    <phoneticPr fontId="6" type="noConversion"/>
  </si>
  <si>
    <t>D8649</t>
    <phoneticPr fontId="6" type="noConversion"/>
  </si>
  <si>
    <t>D8660</t>
    <phoneticPr fontId="6" type="noConversion"/>
  </si>
  <si>
    <t>D8661</t>
  </si>
  <si>
    <t>D8662</t>
  </si>
  <si>
    <t>D8663</t>
  </si>
  <si>
    <t>D8665</t>
    <phoneticPr fontId="6" type="noConversion"/>
  </si>
  <si>
    <t>D8667</t>
    <phoneticPr fontId="6" type="noConversion"/>
  </si>
  <si>
    <t>D8669</t>
    <phoneticPr fontId="6" type="noConversion"/>
  </si>
  <si>
    <t>D8680</t>
    <phoneticPr fontId="6" type="noConversion"/>
  </si>
  <si>
    <t>D8681</t>
  </si>
  <si>
    <t>D8682</t>
  </si>
  <si>
    <t>D8683</t>
  </si>
  <si>
    <t>D8685</t>
    <phoneticPr fontId="6" type="noConversion"/>
  </si>
  <si>
    <t>D8687</t>
    <phoneticPr fontId="6" type="noConversion"/>
  </si>
  <si>
    <t>D8689</t>
    <phoneticPr fontId="6" type="noConversion"/>
  </si>
  <si>
    <t>D8700</t>
    <phoneticPr fontId="6" type="noConversion"/>
  </si>
  <si>
    <t>D8701</t>
  </si>
  <si>
    <t>D8702</t>
  </si>
  <si>
    <t>D8703</t>
  </si>
  <si>
    <t>D8705</t>
    <phoneticPr fontId="6" type="noConversion"/>
  </si>
  <si>
    <t>D8707</t>
    <phoneticPr fontId="6" type="noConversion"/>
  </si>
  <si>
    <t>D8709</t>
    <phoneticPr fontId="6" type="noConversion"/>
  </si>
  <si>
    <t>32浮点(三位小数)</t>
    <phoneticPr fontId="6" type="noConversion"/>
  </si>
  <si>
    <t>D8551</t>
    <phoneticPr fontId="6" type="noConversion"/>
  </si>
  <si>
    <t>D8571</t>
    <phoneticPr fontId="6" type="noConversion"/>
  </si>
  <si>
    <t>D8591</t>
    <phoneticPr fontId="6" type="noConversion"/>
  </si>
  <si>
    <t>D8611</t>
    <phoneticPr fontId="6" type="noConversion"/>
  </si>
  <si>
    <t>D8631</t>
    <phoneticPr fontId="6" type="noConversion"/>
  </si>
  <si>
    <t>D8651</t>
    <phoneticPr fontId="6" type="noConversion"/>
  </si>
  <si>
    <t>D8671</t>
    <phoneticPr fontId="6" type="noConversion"/>
  </si>
  <si>
    <t>D8691</t>
    <phoneticPr fontId="6" type="noConversion"/>
  </si>
  <si>
    <t>D8711</t>
    <phoneticPr fontId="6" type="noConversion"/>
  </si>
  <si>
    <t>测量值</t>
    <phoneticPr fontId="6" type="noConversion"/>
  </si>
  <si>
    <t>测试结果</t>
    <phoneticPr fontId="6" type="noConversion"/>
  </si>
  <si>
    <t>通讯测试</t>
    <phoneticPr fontId="6" type="noConversion"/>
  </si>
  <si>
    <t>D8750.02</t>
  </si>
  <si>
    <t>D8750.03</t>
  </si>
  <si>
    <t>D8750.04</t>
  </si>
  <si>
    <t>D8750.05</t>
  </si>
  <si>
    <t>D8750.06</t>
  </si>
  <si>
    <t>D8750.07</t>
  </si>
  <si>
    <t>D8750.08</t>
  </si>
  <si>
    <t>D8750.09</t>
  </si>
  <si>
    <t>D8751.02</t>
  </si>
  <si>
    <t>D8751.03</t>
  </si>
  <si>
    <t>D8751.04</t>
  </si>
  <si>
    <t>D8751.05</t>
  </si>
  <si>
    <t>D8751.06</t>
  </si>
  <si>
    <t>D8751.07</t>
  </si>
  <si>
    <t>D8751.08</t>
  </si>
  <si>
    <t>D8751.09</t>
  </si>
  <si>
    <t>D8750.01</t>
    <phoneticPr fontId="6" type="noConversion"/>
  </si>
  <si>
    <t>D8750.10</t>
  </si>
  <si>
    <t>写入</t>
    <phoneticPr fontId="6" type="noConversion"/>
  </si>
  <si>
    <t>全：D8751.00</t>
    <phoneticPr fontId="6" type="noConversion"/>
  </si>
  <si>
    <t>D8751.01</t>
    <phoneticPr fontId="6" type="noConversion"/>
  </si>
  <si>
    <t>D8751.10</t>
  </si>
  <si>
    <t>D8555</t>
    <phoneticPr fontId="6" type="noConversion"/>
  </si>
  <si>
    <t>D8575</t>
    <phoneticPr fontId="6" type="noConversion"/>
  </si>
  <si>
    <t>D8595</t>
    <phoneticPr fontId="6" type="noConversion"/>
  </si>
  <si>
    <t>D8615</t>
    <phoneticPr fontId="6" type="noConversion"/>
  </si>
  <si>
    <t>D8635</t>
    <phoneticPr fontId="6" type="noConversion"/>
  </si>
  <si>
    <t>D8655</t>
    <phoneticPr fontId="6" type="noConversion"/>
  </si>
  <si>
    <t>D8675</t>
    <phoneticPr fontId="6" type="noConversion"/>
  </si>
  <si>
    <t>D8695</t>
    <phoneticPr fontId="6" type="noConversion"/>
  </si>
  <si>
    <t>D8715</t>
    <phoneticPr fontId="6" type="noConversion"/>
  </si>
  <si>
    <r>
      <t>全：D</t>
    </r>
    <r>
      <rPr>
        <sz val="12"/>
        <rFont val="宋体"/>
        <family val="3"/>
        <charset val="134"/>
      </rPr>
      <t>8750.00</t>
    </r>
    <phoneticPr fontId="6" type="noConversion"/>
  </si>
  <si>
    <t>T2000-T2049</t>
    <phoneticPr fontId="19" type="noConversion"/>
  </si>
  <si>
    <t>T2050-T2099</t>
    <phoneticPr fontId="19" type="noConversion"/>
  </si>
  <si>
    <t>T2100-T2149</t>
    <phoneticPr fontId="19" type="noConversion"/>
  </si>
  <si>
    <t>T2150-T2199</t>
    <phoneticPr fontId="19" type="noConversion"/>
  </si>
  <si>
    <t>T2250-T2299</t>
    <phoneticPr fontId="19" type="noConversion"/>
  </si>
  <si>
    <t>T2200-T2249</t>
    <phoneticPr fontId="19" type="noConversion"/>
  </si>
  <si>
    <t>T2300-T2349</t>
    <phoneticPr fontId="19" type="noConversion"/>
  </si>
  <si>
    <t>T2350-T2399</t>
    <phoneticPr fontId="19" type="noConversion"/>
  </si>
  <si>
    <t>T2400-T2449</t>
    <phoneticPr fontId="19" type="noConversion"/>
  </si>
  <si>
    <t>T2450-T2499</t>
    <phoneticPr fontId="19" type="noConversion"/>
  </si>
  <si>
    <t>T2500-T2549</t>
    <phoneticPr fontId="19" type="noConversion"/>
  </si>
  <si>
    <t>T报警辅助</t>
    <phoneticPr fontId="19" type="noConversion"/>
  </si>
  <si>
    <t>短行程气缸报警延时</t>
  </si>
  <si>
    <t>有料感应异常报警</t>
  </si>
  <si>
    <t>绝缘测试超时报警时间</t>
  </si>
  <si>
    <t>平台手动吹气时间</t>
  </si>
  <si>
    <t>冷压吹气时间</t>
  </si>
  <si>
    <r>
      <t>E</t>
    </r>
    <r>
      <rPr>
        <sz val="12"/>
        <rFont val="宋体"/>
        <family val="3"/>
        <charset val="134"/>
      </rPr>
      <t>0_10</t>
    </r>
    <phoneticPr fontId="6" type="noConversion"/>
  </si>
  <si>
    <r>
      <t>E</t>
    </r>
    <r>
      <rPr>
        <sz val="12"/>
        <rFont val="宋体"/>
        <family val="3"/>
        <charset val="134"/>
      </rPr>
      <t>0_11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</si>
  <si>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</si>
  <si>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</si>
  <si>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0_14</t>
    </r>
    <r>
      <rPr>
        <sz val="11"/>
        <color theme="1"/>
        <rFont val="宋体"/>
        <family val="2"/>
        <charset val="134"/>
        <scheme val="minor"/>
      </rPr>
      <t/>
    </r>
  </si>
  <si>
    <t>轴1错误清除</t>
  </si>
  <si>
    <t>轴2错误清除</t>
  </si>
  <si>
    <t>轴3错误清除</t>
  </si>
  <si>
    <t>轴4错误清除</t>
  </si>
  <si>
    <t>轴5错误清除</t>
  </si>
  <si>
    <t>轴6错误清除</t>
  </si>
  <si>
    <t>轴7错误清除</t>
  </si>
  <si>
    <t>轴8错误清除</t>
  </si>
  <si>
    <t>轴9错误清除</t>
  </si>
  <si>
    <t>轴10错误清除</t>
  </si>
  <si>
    <t>轴11错误清除</t>
  </si>
  <si>
    <t>轴12错误清除</t>
  </si>
  <si>
    <t>轴13错误清除</t>
  </si>
  <si>
    <t>轴14错误清除</t>
  </si>
  <si>
    <t>轴15错误清除</t>
  </si>
  <si>
    <t>轴16错误清除</t>
  </si>
  <si>
    <t>轴17错误清除</t>
  </si>
  <si>
    <t>轴18错误清除</t>
  </si>
  <si>
    <t>轴19错误清除</t>
  </si>
  <si>
    <t>轴20错误清除</t>
  </si>
  <si>
    <t>轴21错误清除</t>
  </si>
  <si>
    <t>轴22错误清除</t>
  </si>
  <si>
    <t>轴23错误清除</t>
  </si>
  <si>
    <t>轴24错误清除</t>
  </si>
  <si>
    <t>轴25错误清除</t>
  </si>
  <si>
    <t>轴26错误清除</t>
  </si>
  <si>
    <t>轴27错误清除</t>
  </si>
  <si>
    <t>轴28错误清除</t>
  </si>
  <si>
    <t>D8311</t>
  </si>
  <si>
    <t>D8312</t>
  </si>
  <si>
    <t>D8313</t>
  </si>
  <si>
    <t>D8314</t>
  </si>
  <si>
    <t>D8315</t>
  </si>
  <si>
    <t>D8316</t>
  </si>
  <si>
    <t>D8317</t>
  </si>
  <si>
    <t>D8318</t>
  </si>
  <si>
    <t>D8319</t>
  </si>
  <si>
    <t>D8320</t>
  </si>
  <si>
    <t>D8391</t>
  </si>
  <si>
    <t>D8392</t>
  </si>
  <si>
    <t>D8393</t>
  </si>
  <si>
    <t>D8394</t>
  </si>
  <si>
    <t>D8395</t>
  </si>
  <si>
    <t>D8396</t>
  </si>
  <si>
    <t>D8397</t>
  </si>
  <si>
    <t>D8398</t>
  </si>
  <si>
    <t>D8399</t>
  </si>
  <si>
    <t>D8400</t>
  </si>
  <si>
    <t>D8331</t>
  </si>
  <si>
    <t>D8332</t>
  </si>
  <si>
    <t>D8333</t>
  </si>
  <si>
    <t>D8334</t>
  </si>
  <si>
    <t>D8335</t>
  </si>
  <si>
    <t>D8336</t>
  </si>
  <si>
    <t>D8337</t>
  </si>
  <si>
    <t>D8338</t>
  </si>
  <si>
    <t>D8339</t>
  </si>
  <si>
    <t>D8340</t>
  </si>
  <si>
    <t>D8351</t>
  </si>
  <si>
    <t>D8352</t>
  </si>
  <si>
    <t>D8353</t>
  </si>
  <si>
    <t>D8354</t>
  </si>
  <si>
    <t>D8355</t>
  </si>
  <si>
    <t>D8356</t>
  </si>
  <si>
    <t>D8357</t>
  </si>
  <si>
    <t>D8358</t>
  </si>
  <si>
    <t>D8359</t>
  </si>
  <si>
    <t>D8360</t>
  </si>
  <si>
    <t>D8371</t>
  </si>
  <si>
    <t>D8372</t>
  </si>
  <si>
    <t>D8373</t>
  </si>
  <si>
    <t>D8374</t>
  </si>
  <si>
    <t>D8375</t>
  </si>
  <si>
    <t>D8376</t>
  </si>
  <si>
    <t>D8377</t>
  </si>
  <si>
    <t>D8378</t>
  </si>
  <si>
    <t>D8379</t>
  </si>
  <si>
    <t>D8380</t>
  </si>
  <si>
    <t>D8411</t>
  </si>
  <si>
    <t>D8412</t>
  </si>
  <si>
    <t>D8413</t>
  </si>
  <si>
    <t>D8414</t>
  </si>
  <si>
    <t>D8415</t>
  </si>
  <si>
    <t>D8416</t>
  </si>
  <si>
    <t>D8417</t>
  </si>
  <si>
    <t>D8418</t>
  </si>
  <si>
    <t>D8419</t>
  </si>
  <si>
    <t>D8420</t>
  </si>
  <si>
    <t>D8491</t>
  </si>
  <si>
    <t>D8492</t>
  </si>
  <si>
    <t>D8493</t>
  </si>
  <si>
    <t>D8494</t>
  </si>
  <si>
    <t>D8495</t>
  </si>
  <si>
    <t>D8496</t>
  </si>
  <si>
    <t>D8497</t>
  </si>
  <si>
    <t>D8498</t>
  </si>
  <si>
    <t>D8499</t>
  </si>
  <si>
    <t>D8431</t>
  </si>
  <si>
    <t>D8432</t>
  </si>
  <si>
    <t>D8433</t>
  </si>
  <si>
    <t>D8434</t>
  </si>
  <si>
    <t>D8435</t>
  </si>
  <si>
    <t>D8436</t>
  </si>
  <si>
    <t>D8437</t>
  </si>
  <si>
    <t>D8438</t>
  </si>
  <si>
    <t>D8439</t>
  </si>
  <si>
    <t>D8440</t>
  </si>
  <si>
    <t>D8451</t>
  </si>
  <si>
    <t>D8452</t>
  </si>
  <si>
    <t>D8453</t>
  </si>
  <si>
    <t>D8454</t>
  </si>
  <si>
    <t>D8455</t>
  </si>
  <si>
    <t>D8456</t>
  </si>
  <si>
    <t>D8457</t>
  </si>
  <si>
    <t>D8458</t>
  </si>
  <si>
    <t>D8459</t>
  </si>
  <si>
    <t>D8460</t>
  </si>
  <si>
    <t>D8471</t>
  </si>
  <si>
    <t>D8472</t>
  </si>
  <si>
    <t>D8473</t>
  </si>
  <si>
    <t>D8474</t>
  </si>
  <si>
    <t>D8475</t>
  </si>
  <si>
    <t>D8476</t>
  </si>
  <si>
    <t>D8477</t>
  </si>
  <si>
    <t>D8478</t>
  </si>
  <si>
    <t>D8479</t>
  </si>
  <si>
    <t>D8480</t>
  </si>
  <si>
    <t>转换倍率（浮点三位小数）</t>
    <phoneticPr fontId="6" type="noConversion"/>
  </si>
  <si>
    <t>补偿（浮点三位小数）</t>
    <phoneticPr fontId="6" type="noConversion"/>
  </si>
  <si>
    <r>
      <t>D</t>
    </r>
    <r>
      <rPr>
        <sz val="12"/>
        <rFont val="宋体"/>
        <family val="3"/>
        <charset val="134"/>
      </rPr>
      <t>6000</t>
    </r>
    <phoneticPr fontId="6" type="noConversion"/>
  </si>
  <si>
    <t>A1上</t>
    <phoneticPr fontId="6" type="noConversion"/>
  </si>
  <si>
    <t>A2上</t>
  </si>
  <si>
    <t>A3上</t>
  </si>
  <si>
    <t>A4上</t>
  </si>
  <si>
    <t>A5上</t>
  </si>
  <si>
    <t>B2上</t>
  </si>
  <si>
    <t>B3上</t>
  </si>
  <si>
    <t>B1左</t>
    <phoneticPr fontId="6" type="noConversion"/>
  </si>
  <si>
    <t>A1左</t>
    <phoneticPr fontId="6" type="noConversion"/>
  </si>
  <si>
    <t>A1右</t>
    <phoneticPr fontId="6" type="noConversion"/>
  </si>
  <si>
    <t>A2左</t>
  </si>
  <si>
    <t>A2右</t>
  </si>
  <si>
    <t>A3左</t>
  </si>
  <si>
    <t>A3右</t>
  </si>
  <si>
    <t>A4左</t>
  </si>
  <si>
    <t>A4右</t>
  </si>
  <si>
    <t>A5左</t>
  </si>
  <si>
    <t>A5右</t>
  </si>
  <si>
    <t>B1上</t>
    <phoneticPr fontId="6" type="noConversion"/>
  </si>
  <si>
    <t>B1右</t>
    <phoneticPr fontId="6" type="noConversion"/>
  </si>
  <si>
    <t>B2左</t>
  </si>
  <si>
    <t>B2右</t>
  </si>
  <si>
    <t>B3左</t>
  </si>
  <si>
    <t>B3右</t>
  </si>
  <si>
    <t>B4上</t>
  </si>
  <si>
    <t>B4左</t>
  </si>
  <si>
    <t>B4右</t>
  </si>
  <si>
    <t>B5上</t>
  </si>
  <si>
    <t>B5左</t>
  </si>
  <si>
    <t>B5右</t>
  </si>
  <si>
    <r>
      <t>D</t>
    </r>
    <r>
      <rPr>
        <sz val="12"/>
        <rFont val="宋体"/>
        <family val="3"/>
        <charset val="134"/>
      </rPr>
      <t>6004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</si>
  <si>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6008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</si>
  <si>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6012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</si>
  <si>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6016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</si>
  <si>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6020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</si>
  <si>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6024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</si>
  <si>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6028</t>
    </r>
    <r>
      <rPr>
        <sz val="11"/>
        <color theme="1"/>
        <rFont val="宋体"/>
        <family val="2"/>
        <charset val="134"/>
        <scheme val="minor"/>
      </rPr>
      <t/>
    </r>
  </si>
  <si>
    <t>D6022</t>
  </si>
  <si>
    <r>
      <t>D</t>
    </r>
    <r>
      <rPr>
        <sz val="12"/>
        <rFont val="宋体"/>
        <family val="3"/>
        <charset val="134"/>
      </rPr>
      <t>6032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</si>
  <si>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6036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</si>
  <si>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6040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</si>
  <si>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6044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</si>
  <si>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6048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</si>
  <si>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6052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</si>
  <si>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6056</t>
    </r>
    <r>
      <rPr>
        <sz val="11"/>
        <color theme="1"/>
        <rFont val="宋体"/>
        <family val="2"/>
        <charset val="134"/>
        <scheme val="minor"/>
      </rPr>
      <t/>
    </r>
  </si>
  <si>
    <t>D6030</t>
  </si>
  <si>
    <t>D6034</t>
  </si>
  <si>
    <t>D6038</t>
  </si>
  <si>
    <t>D6042</t>
  </si>
  <si>
    <t>D6046</t>
  </si>
  <si>
    <t>D6050</t>
  </si>
  <si>
    <t>D6054</t>
  </si>
  <si>
    <t>D6058</t>
  </si>
  <si>
    <t>D6064</t>
  </si>
  <si>
    <t>D6066</t>
  </si>
  <si>
    <t>D6068</t>
  </si>
  <si>
    <t>D6070</t>
  </si>
  <si>
    <t>D6072</t>
  </si>
  <si>
    <t>D6074</t>
  </si>
  <si>
    <t>D6076</t>
  </si>
  <si>
    <t>D6078</t>
  </si>
  <si>
    <t>D6080</t>
  </si>
  <si>
    <t>D6082</t>
  </si>
  <si>
    <t>D6084</t>
  </si>
  <si>
    <t>D6086</t>
  </si>
  <si>
    <t>D6088</t>
  </si>
  <si>
    <t>D6092</t>
  </si>
  <si>
    <t>D6094</t>
  </si>
  <si>
    <t>D6096</t>
  </si>
  <si>
    <t>D6098</t>
  </si>
  <si>
    <t>D6100</t>
  </si>
  <si>
    <t>D6102</t>
  </si>
  <si>
    <t>D6104</t>
  </si>
  <si>
    <t>D6106</t>
  </si>
  <si>
    <t>D6108</t>
  </si>
  <si>
    <t>D6110</t>
  </si>
  <si>
    <t>D6112</t>
  </si>
  <si>
    <t>D6114</t>
  </si>
  <si>
    <t>D6116</t>
  </si>
  <si>
    <t>D6118</t>
  </si>
  <si>
    <t>D6124</t>
  </si>
  <si>
    <t>D6126</t>
  </si>
  <si>
    <t>D6128</t>
  </si>
  <si>
    <t>D6130</t>
  </si>
  <si>
    <t>D6132</t>
  </si>
  <si>
    <t>D6134</t>
  </si>
  <si>
    <t>D6136</t>
  </si>
  <si>
    <t>D6138</t>
  </si>
  <si>
    <t>D6140</t>
  </si>
  <si>
    <t>D6142</t>
  </si>
  <si>
    <t>D6144</t>
  </si>
  <si>
    <t>D6146</t>
  </si>
  <si>
    <t>D6148</t>
  </si>
  <si>
    <t>D6002</t>
    <phoneticPr fontId="6" type="noConversion"/>
  </si>
  <si>
    <t>D6006</t>
  </si>
  <si>
    <t>D6010</t>
  </si>
  <si>
    <t>D6014</t>
  </si>
  <si>
    <t>D6018</t>
  </si>
  <si>
    <t>D6026</t>
  </si>
  <si>
    <t>D6060</t>
    <phoneticPr fontId="6" type="noConversion"/>
  </si>
  <si>
    <t>D6062</t>
    <phoneticPr fontId="6" type="noConversion"/>
  </si>
  <si>
    <t>D6120</t>
    <phoneticPr fontId="6" type="noConversion"/>
  </si>
  <si>
    <t>D6090</t>
  </si>
  <si>
    <t>D6122</t>
    <phoneticPr fontId="6" type="noConversion"/>
  </si>
  <si>
    <t>D6150</t>
  </si>
  <si>
    <t>D6152</t>
  </si>
  <si>
    <t>D6154</t>
  </si>
  <si>
    <t>D6156</t>
  </si>
  <si>
    <t>D6158</t>
  </si>
  <si>
    <t>D6160</t>
  </si>
  <si>
    <t>D6162</t>
  </si>
  <si>
    <t>D6164</t>
  </si>
  <si>
    <t>D6166</t>
  </si>
  <si>
    <t>D6168</t>
  </si>
  <si>
    <t>D6170</t>
  </si>
  <si>
    <t>D6172</t>
  </si>
  <si>
    <t>D6174</t>
  </si>
  <si>
    <t>D6176</t>
  </si>
  <si>
    <t>D6178</t>
  </si>
  <si>
    <t>AD通道</t>
    <phoneticPr fontId="6" type="noConversion"/>
  </si>
  <si>
    <t>进出料转移模组放料完成 模组内热压完成有料 或者无料 模组启动</t>
    <phoneticPr fontId="6" type="noConversion"/>
  </si>
  <si>
    <t>侧压启用</t>
    <phoneticPr fontId="6" type="noConversion"/>
  </si>
  <si>
    <r>
      <t>H</t>
    </r>
    <r>
      <rPr>
        <sz val="12"/>
        <rFont val="宋体"/>
        <family val="3"/>
        <charset val="134"/>
      </rPr>
      <t>2.00</t>
    </r>
    <phoneticPr fontId="6" type="noConversion"/>
  </si>
  <si>
    <r>
      <t>H</t>
    </r>
    <r>
      <rPr>
        <sz val="12"/>
        <rFont val="宋体"/>
        <family val="3"/>
        <charset val="134"/>
      </rPr>
      <t>2.01</t>
    </r>
    <phoneticPr fontId="6" type="noConversion"/>
  </si>
  <si>
    <t>进出料转移分动力</t>
    <phoneticPr fontId="6" type="noConversion"/>
  </si>
  <si>
    <r>
      <t>H</t>
    </r>
    <r>
      <rPr>
        <sz val="12"/>
        <rFont val="宋体"/>
        <family val="3"/>
        <charset val="134"/>
      </rPr>
      <t>2.02</t>
    </r>
    <phoneticPr fontId="6" type="noConversion"/>
  </si>
  <si>
    <t>H2.03</t>
    <phoneticPr fontId="6" type="noConversion"/>
  </si>
  <si>
    <t>扫码伸缩使用</t>
    <phoneticPr fontId="6" type="noConversion"/>
  </si>
  <si>
    <t>H2.04</t>
    <phoneticPr fontId="6" type="noConversion"/>
  </si>
  <si>
    <t>H2.05</t>
    <phoneticPr fontId="6" type="noConversion"/>
  </si>
  <si>
    <t>进料定位升降使用</t>
    <phoneticPr fontId="6" type="noConversion"/>
  </si>
  <si>
    <t>下料机器人变距使用</t>
    <phoneticPr fontId="6" type="noConversion"/>
  </si>
  <si>
    <t>顶升全部下降</t>
    <phoneticPr fontId="6" type="noConversion"/>
  </si>
  <si>
    <t>原位</t>
    <phoneticPr fontId="6" type="noConversion"/>
  </si>
  <si>
    <t>等待放料完成</t>
    <phoneticPr fontId="6" type="noConversion"/>
  </si>
  <si>
    <t>放料OK</t>
    <phoneticPr fontId="6" type="noConversion"/>
  </si>
  <si>
    <t>顶升全部上升</t>
    <phoneticPr fontId="6" type="noConversion"/>
  </si>
  <si>
    <t>压板平移</t>
    <phoneticPr fontId="6" type="noConversion"/>
  </si>
  <si>
    <t>清料条件（前工序全部无料）满足</t>
    <phoneticPr fontId="6" type="noConversion"/>
  </si>
  <si>
    <t>N2-E4(SCRW180807-2)</t>
    <phoneticPr fontId="6" type="noConversion"/>
  </si>
  <si>
    <t>SD1(SCRW180815-2)(SCRW180815-2)</t>
    <phoneticPr fontId="6" type="noConversion"/>
  </si>
  <si>
    <t>侧压A5左伺服</t>
    <phoneticPr fontId="6" type="noConversion"/>
  </si>
  <si>
    <t>侧压A5右伺服</t>
    <phoneticPr fontId="6" type="noConversion"/>
  </si>
  <si>
    <t>侧压B5左伺服</t>
    <phoneticPr fontId="18" type="noConversion"/>
  </si>
  <si>
    <t>侧压B5右伺服</t>
    <phoneticPr fontId="18" type="noConversion"/>
  </si>
  <si>
    <t>LY2(SCRW180818-2)LY1(SCRW180817-2)</t>
    <phoneticPr fontId="6" type="noConversion"/>
  </si>
  <si>
    <t>H1(SCRW180801-2)</t>
    <phoneticPr fontId="6" type="noConversion"/>
  </si>
  <si>
    <t>进料伸缩伺服A</t>
    <phoneticPr fontId="18" type="noConversion"/>
  </si>
  <si>
    <t>进料伸缩伺服B</t>
    <phoneticPr fontId="18" type="noConversion"/>
  </si>
  <si>
    <t>出料伸缩伺服A</t>
    <phoneticPr fontId="6" type="noConversion"/>
  </si>
  <si>
    <t>出料伸缩伺服B</t>
    <phoneticPr fontId="6" type="noConversion"/>
  </si>
  <si>
    <t>伺服分配</t>
    <phoneticPr fontId="6" type="noConversion"/>
  </si>
  <si>
    <t>无</t>
    <phoneticPr fontId="6" type="noConversion"/>
  </si>
  <si>
    <t>4ST_A A边_1层有待热压</t>
    <phoneticPr fontId="6" type="noConversion"/>
  </si>
  <si>
    <t>4ST_A A边_2层有待热压</t>
  </si>
  <si>
    <t>4ST_A A边_3层有待热压</t>
  </si>
  <si>
    <t>4ST_A A边_4层有待热压</t>
  </si>
  <si>
    <t>4ST_A A边_5层有待热压</t>
  </si>
  <si>
    <t>H160_H169</t>
    <phoneticPr fontId="19" type="noConversion"/>
  </si>
  <si>
    <t>H170_H179</t>
    <phoneticPr fontId="19" type="noConversion"/>
  </si>
  <si>
    <t>地址使用</t>
    <phoneticPr fontId="19" type="noConversion"/>
  </si>
  <si>
    <t xml:space="preserve">热压板移位 </t>
    <phoneticPr fontId="6" type="noConversion"/>
  </si>
  <si>
    <t>等待开始运行</t>
    <phoneticPr fontId="6" type="noConversion"/>
  </si>
  <si>
    <t>正压伺服启动相对运动或转矩进行预压，压力到达开始计时，压力到达区间。</t>
    <phoneticPr fontId="6" type="noConversion"/>
  </si>
  <si>
    <t>垫高平移至热压位</t>
    <phoneticPr fontId="6" type="noConversion"/>
  </si>
  <si>
    <t>预压抬升（上下）伸出，预压时间到</t>
    <phoneticPr fontId="6" type="noConversion"/>
  </si>
  <si>
    <t>正压伺服回退至拨料位</t>
    <phoneticPr fontId="6" type="noConversion"/>
  </si>
  <si>
    <t>侧压回退，正压移动到减速位</t>
    <phoneticPr fontId="6" type="noConversion"/>
  </si>
  <si>
    <t>正压在减速位</t>
    <phoneticPr fontId="6" type="noConversion"/>
  </si>
  <si>
    <t>预留步</t>
    <phoneticPr fontId="6" type="noConversion"/>
  </si>
  <si>
    <t>热压、 测试HIP值</t>
    <phoneticPr fontId="6" type="noConversion"/>
  </si>
  <si>
    <t>计时、测试完成 上下预压后退到位</t>
    <phoneticPr fontId="6" type="noConversion"/>
  </si>
  <si>
    <t>未放料完成，正压伺服到减速位 放料完成</t>
    <phoneticPr fontId="6" type="noConversion"/>
  </si>
  <si>
    <t>侧压后退（正压伺服回初始）</t>
    <phoneticPr fontId="6" type="noConversion"/>
  </si>
  <si>
    <t xml:space="preserve">垫高气缸后退 </t>
    <phoneticPr fontId="6" type="noConversion"/>
  </si>
  <si>
    <t xml:space="preserve">顶升（全部上升） </t>
    <phoneticPr fontId="6" type="noConversion"/>
  </si>
  <si>
    <t>未清料 跳转5 清料继续</t>
    <phoneticPr fontId="6" type="noConversion"/>
  </si>
  <si>
    <t>等待取料完成，跳转到等待放料</t>
    <phoneticPr fontId="6" type="noConversion"/>
  </si>
  <si>
    <r>
      <t>4</t>
    </r>
    <r>
      <rPr>
        <sz val="12"/>
        <rFont val="宋体"/>
        <family val="3"/>
        <charset val="134"/>
      </rPr>
      <t>ST-A</t>
    </r>
    <phoneticPr fontId="6" type="noConversion"/>
  </si>
  <si>
    <t>预压启用 1-启用</t>
    <phoneticPr fontId="6" type="noConversion"/>
  </si>
  <si>
    <t>侧压启用 1-启用</t>
    <phoneticPr fontId="6" type="noConversion"/>
  </si>
  <si>
    <r>
      <t xml:space="preserve">侧压最后拨料 </t>
    </r>
    <r>
      <rPr>
        <sz val="12"/>
        <rFont val="宋体"/>
        <family val="3"/>
        <charset val="134"/>
      </rPr>
      <t>1—启用</t>
    </r>
    <phoneticPr fontId="6" type="noConversion"/>
  </si>
  <si>
    <t>H4.00</t>
    <phoneticPr fontId="6" type="noConversion"/>
  </si>
  <si>
    <t>H4.01</t>
  </si>
  <si>
    <t>H4.02</t>
  </si>
  <si>
    <t>工位1先放B侧</t>
  </si>
  <si>
    <r>
      <t>H</t>
    </r>
    <r>
      <rPr>
        <sz val="12"/>
        <rFont val="宋体"/>
        <family val="3"/>
        <charset val="134"/>
      </rPr>
      <t>3.00</t>
    </r>
    <phoneticPr fontId="6" type="noConversion"/>
  </si>
  <si>
    <t>拨料退回位</t>
    <phoneticPr fontId="18" type="noConversion"/>
  </si>
  <si>
    <t>侧压拨料</t>
    <phoneticPr fontId="6" type="noConversion"/>
  </si>
  <si>
    <t>模块1</t>
    <phoneticPr fontId="6" type="noConversion"/>
  </si>
  <si>
    <t>模块2</t>
    <phoneticPr fontId="6" type="noConversion"/>
  </si>
  <si>
    <t>模块3</t>
    <phoneticPr fontId="6" type="noConversion"/>
  </si>
  <si>
    <t>模块4</t>
    <phoneticPr fontId="6" type="noConversion"/>
  </si>
  <si>
    <t>绝缘测试量程</t>
    <phoneticPr fontId="6" type="noConversion"/>
  </si>
  <si>
    <t>绝缘测试速度</t>
    <phoneticPr fontId="6" type="noConversion"/>
  </si>
  <si>
    <t>绝缘测试模式</t>
    <phoneticPr fontId="6" type="noConversion"/>
  </si>
  <si>
    <t>工艺参数工作值</t>
    <phoneticPr fontId="6" type="noConversion"/>
  </si>
  <si>
    <t>D8000</t>
    <phoneticPr fontId="6" type="noConversion"/>
  </si>
  <si>
    <t>D8001</t>
  </si>
  <si>
    <t>D8002</t>
  </si>
  <si>
    <t>D8003</t>
  </si>
  <si>
    <t>上板温度（0.1℃）</t>
    <phoneticPr fontId="6" type="noConversion"/>
  </si>
  <si>
    <t>下板温度（0.1℃）</t>
    <phoneticPr fontId="6" type="noConversion"/>
  </si>
  <si>
    <t>左板温度（0.1℃）</t>
    <phoneticPr fontId="6" type="noConversion"/>
  </si>
  <si>
    <t>右板温度（0.1℃）</t>
    <phoneticPr fontId="6" type="noConversion"/>
  </si>
  <si>
    <t>左右温差（0.1℃）</t>
    <phoneticPr fontId="6" type="noConversion"/>
  </si>
  <si>
    <t>D8301</t>
    <phoneticPr fontId="6" type="noConversion"/>
  </si>
  <si>
    <t>D8302</t>
    <phoneticPr fontId="6" type="noConversion"/>
  </si>
  <si>
    <t>上压偏差</t>
    <phoneticPr fontId="6" type="noConversion"/>
  </si>
  <si>
    <t>侧压偏差</t>
    <phoneticPr fontId="6" type="noConversion"/>
  </si>
  <si>
    <t>上压力（KG/CM2）</t>
    <phoneticPr fontId="6" type="noConversion"/>
  </si>
  <si>
    <t>长整形</t>
    <phoneticPr fontId="6" type="noConversion"/>
  </si>
  <si>
    <r>
      <t>D</t>
    </r>
    <r>
      <rPr>
        <sz val="12"/>
        <rFont val="宋体"/>
        <family val="3"/>
        <charset val="134"/>
      </rPr>
      <t>3000-D3499</t>
    </r>
    <phoneticPr fontId="19" type="noConversion"/>
  </si>
  <si>
    <t>温控地址</t>
    <phoneticPr fontId="19" type="noConversion"/>
  </si>
  <si>
    <t>上下温差（0.1℃）</t>
    <phoneticPr fontId="6" type="noConversion"/>
  </si>
  <si>
    <t>预压时间</t>
    <phoneticPr fontId="6" type="noConversion"/>
  </si>
  <si>
    <t>短整型</t>
    <phoneticPr fontId="6" type="noConversion"/>
  </si>
  <si>
    <r>
      <t>D</t>
    </r>
    <r>
      <rPr>
        <sz val="12"/>
        <rFont val="宋体"/>
        <family val="3"/>
        <charset val="134"/>
      </rPr>
      <t>3500</t>
    </r>
    <phoneticPr fontId="6" type="noConversion"/>
  </si>
  <si>
    <t>D3500</t>
    <phoneticPr fontId="6" type="noConversion"/>
  </si>
  <si>
    <t>放电时间（0.1S）</t>
    <phoneticPr fontId="6" type="noConversion"/>
  </si>
  <si>
    <t>D3502</t>
    <phoneticPr fontId="6" type="noConversion"/>
  </si>
  <si>
    <r>
      <t>D</t>
    </r>
    <r>
      <rPr>
        <sz val="12"/>
        <rFont val="宋体"/>
        <family val="3"/>
        <charset val="134"/>
      </rPr>
      <t>3504</t>
    </r>
    <phoneticPr fontId="6" type="noConversion"/>
  </si>
  <si>
    <r>
      <t>D</t>
    </r>
    <r>
      <rPr>
        <sz val="12"/>
        <rFont val="宋体"/>
        <family val="3"/>
        <charset val="134"/>
      </rPr>
      <t>3506</t>
    </r>
    <phoneticPr fontId="6" type="noConversion"/>
  </si>
  <si>
    <r>
      <t>D</t>
    </r>
    <r>
      <rPr>
        <sz val="12"/>
        <rFont val="宋体"/>
        <family val="3"/>
        <charset val="134"/>
      </rPr>
      <t>3512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</si>
  <si>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3514</t>
    </r>
    <r>
      <rPr>
        <sz val="11"/>
        <color theme="1"/>
        <rFont val="宋体"/>
        <family val="2"/>
        <charset val="134"/>
        <scheme val="minor"/>
      </rPr>
      <t/>
    </r>
  </si>
  <si>
    <t>侧压力（KG/CM2）</t>
    <phoneticPr fontId="6" type="noConversion"/>
  </si>
  <si>
    <t>电池宽度（um）</t>
    <phoneticPr fontId="6" type="noConversion"/>
  </si>
  <si>
    <t>电池高度(um)</t>
    <phoneticPr fontId="6" type="noConversion"/>
  </si>
  <si>
    <t>宽度偏差(um)</t>
    <phoneticPr fontId="6" type="noConversion"/>
  </si>
  <si>
    <t>电池高度（um）</t>
    <phoneticPr fontId="6" type="noConversion"/>
  </si>
  <si>
    <t>高度偏差(um)</t>
    <phoneticPr fontId="6" type="noConversion"/>
  </si>
  <si>
    <r>
      <t>D</t>
    </r>
    <r>
      <rPr>
        <sz val="12"/>
        <rFont val="宋体"/>
        <family val="3"/>
        <charset val="134"/>
      </rPr>
      <t>3508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</si>
  <si>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3510</t>
    </r>
    <r>
      <rPr>
        <sz val="11"/>
        <color theme="1"/>
        <rFont val="宋体"/>
        <family val="2"/>
        <charset val="134"/>
        <scheme val="minor"/>
      </rPr>
      <t/>
    </r>
  </si>
  <si>
    <t>D3520</t>
    <phoneticPr fontId="6" type="noConversion"/>
  </si>
  <si>
    <t>D3521</t>
  </si>
  <si>
    <t>D3522</t>
  </si>
  <si>
    <t>D3523</t>
  </si>
  <si>
    <t>D3524</t>
  </si>
  <si>
    <t>D3525</t>
  </si>
  <si>
    <t>电阻</t>
    <phoneticPr fontId="6" type="noConversion"/>
  </si>
  <si>
    <t>温度</t>
    <phoneticPr fontId="6" type="noConversion"/>
  </si>
  <si>
    <t>压力</t>
    <phoneticPr fontId="6" type="noConversion"/>
  </si>
  <si>
    <t>宽度</t>
    <phoneticPr fontId="6" type="noConversion"/>
  </si>
  <si>
    <t>高度</t>
    <phoneticPr fontId="6" type="noConversion"/>
  </si>
  <si>
    <t>热压时间</t>
    <phoneticPr fontId="6" type="noConversion"/>
  </si>
  <si>
    <r>
      <t>E</t>
    </r>
    <r>
      <rPr>
        <sz val="12"/>
        <rFont val="宋体"/>
        <family val="3"/>
        <charset val="134"/>
      </rPr>
      <t>0_100</t>
    </r>
    <phoneticPr fontId="6" type="noConversion"/>
  </si>
  <si>
    <r>
      <t>E</t>
    </r>
    <r>
      <rPr>
        <sz val="12"/>
        <rFont val="宋体"/>
        <family val="3"/>
        <charset val="134"/>
      </rPr>
      <t>0_101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</si>
  <si>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0_102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</si>
  <si>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0_103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</si>
  <si>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0_104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</si>
  <si>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0_105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</si>
  <si>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0_106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</si>
  <si>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0_107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</si>
  <si>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0_108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</si>
  <si>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0_109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</si>
  <si>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0_110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</si>
  <si>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0_111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</si>
  <si>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0_112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</si>
  <si>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0_113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</si>
  <si>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0_114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</si>
  <si>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0_115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</si>
  <si>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0_116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</si>
  <si>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0_117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</si>
  <si>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0_118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</si>
  <si>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0_119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</si>
  <si>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0_120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</si>
  <si>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0_121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</si>
  <si>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0_122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</si>
  <si>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0_123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</si>
  <si>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0_124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</si>
  <si>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0_125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</si>
  <si>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0_126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</si>
  <si>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0_127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</si>
  <si>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0_128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</si>
  <si>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0_129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</si>
  <si>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0_130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</si>
  <si>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0_131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</si>
  <si>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0_132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</si>
  <si>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0_133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</si>
  <si>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0_134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</si>
  <si>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0_135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</si>
  <si>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0_136</t>
    </r>
    <r>
      <rPr>
        <sz val="11"/>
        <color theme="1"/>
        <rFont val="宋体"/>
        <family val="2"/>
        <charset val="134"/>
        <scheme val="minor"/>
      </rPr>
      <t/>
    </r>
  </si>
  <si>
    <t>预留</t>
    <phoneticPr fontId="6" type="noConversion"/>
  </si>
  <si>
    <r>
      <t>E</t>
    </r>
    <r>
      <rPr>
        <sz val="12"/>
        <rFont val="宋体"/>
        <family val="3"/>
        <charset val="134"/>
      </rPr>
      <t>0_137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</si>
  <si>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0_138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</si>
  <si>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0_139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</si>
  <si>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0_140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</si>
  <si>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0_141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</si>
  <si>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0_142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</si>
  <si>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0_143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</si>
  <si>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0_144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</si>
  <si>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0_145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</si>
  <si>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0_146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</si>
  <si>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0_147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</si>
  <si>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0_148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</si>
  <si>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0_149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</si>
  <si>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0_150</t>
    </r>
    <r>
      <rPr>
        <sz val="11"/>
        <color theme="1"/>
        <rFont val="宋体"/>
        <family val="2"/>
        <charset val="134"/>
        <scheme val="minor"/>
      </rPr>
      <t/>
    </r>
  </si>
  <si>
    <t>电池宽度(um)</t>
    <phoneticPr fontId="6" type="noConversion"/>
  </si>
  <si>
    <t>长整形</t>
    <phoneticPr fontId="6" type="noConversion"/>
  </si>
  <si>
    <t>浮点</t>
    <phoneticPr fontId="6" type="noConversion"/>
  </si>
  <si>
    <t>E0_100</t>
    <phoneticPr fontId="6" type="noConversion"/>
  </si>
  <si>
    <t>热压时间1（0.1S）</t>
    <phoneticPr fontId="6" type="noConversion"/>
  </si>
  <si>
    <t>热压时间2（0.1S）</t>
    <phoneticPr fontId="6" type="noConversion"/>
  </si>
  <si>
    <t>热压时间3（（0.1S）</t>
    <phoneticPr fontId="6" type="noConversion"/>
  </si>
  <si>
    <t>热压时间4（0.1S）</t>
    <phoneticPr fontId="6" type="noConversion"/>
  </si>
  <si>
    <t>热压时间5（0.1S）</t>
    <phoneticPr fontId="6" type="noConversion"/>
  </si>
  <si>
    <t>工艺参数PC读取地址</t>
    <phoneticPr fontId="6" type="noConversion"/>
  </si>
  <si>
    <r>
      <t>D</t>
    </r>
    <r>
      <rPr>
        <sz val="12"/>
        <rFont val="宋体"/>
        <family val="3"/>
        <charset val="134"/>
      </rPr>
      <t>6300</t>
    </r>
    <phoneticPr fontId="6" type="noConversion"/>
  </si>
  <si>
    <t>实际值（长整形）</t>
    <phoneticPr fontId="6" type="noConversion"/>
  </si>
  <si>
    <t>D6302</t>
    <phoneticPr fontId="6" type="noConversion"/>
  </si>
  <si>
    <r>
      <t>D</t>
    </r>
    <r>
      <rPr>
        <sz val="12"/>
        <rFont val="宋体"/>
        <family val="3"/>
        <charset val="134"/>
      </rPr>
      <t>6304</t>
    </r>
    <phoneticPr fontId="6" type="noConversion"/>
  </si>
  <si>
    <t>D6310</t>
    <phoneticPr fontId="6" type="noConversion"/>
  </si>
  <si>
    <r>
      <t>D</t>
    </r>
    <r>
      <rPr>
        <sz val="12"/>
        <rFont val="宋体"/>
        <family val="3"/>
        <charset val="134"/>
      </rPr>
      <t>6312</t>
    </r>
    <phoneticPr fontId="6" type="noConversion"/>
  </si>
  <si>
    <r>
      <t>D</t>
    </r>
    <r>
      <rPr>
        <sz val="12"/>
        <rFont val="宋体"/>
        <family val="3"/>
        <charset val="134"/>
      </rPr>
      <t>6314</t>
    </r>
    <phoneticPr fontId="6" type="noConversion"/>
  </si>
  <si>
    <t>D6306</t>
    <phoneticPr fontId="6" type="noConversion"/>
  </si>
  <si>
    <r>
      <t>D</t>
    </r>
    <r>
      <rPr>
        <sz val="12"/>
        <rFont val="宋体"/>
        <family val="3"/>
        <charset val="134"/>
      </rPr>
      <t>6316</t>
    </r>
    <phoneticPr fontId="6" type="noConversion"/>
  </si>
  <si>
    <r>
      <t>D</t>
    </r>
    <r>
      <rPr>
        <sz val="12"/>
        <rFont val="宋体"/>
        <family val="3"/>
        <charset val="134"/>
      </rPr>
      <t>3502</t>
    </r>
    <phoneticPr fontId="6" type="noConversion"/>
  </si>
  <si>
    <t>上压力（设定）</t>
    <phoneticPr fontId="6" type="noConversion"/>
  </si>
  <si>
    <t>侧压力（设定）</t>
    <phoneticPr fontId="6" type="noConversion"/>
  </si>
  <si>
    <t>D6320</t>
    <phoneticPr fontId="6" type="noConversion"/>
  </si>
  <si>
    <t>D6322</t>
    <phoneticPr fontId="6" type="noConversion"/>
  </si>
  <si>
    <t>D6324</t>
    <phoneticPr fontId="6" type="noConversion"/>
  </si>
  <si>
    <t>D6326</t>
    <phoneticPr fontId="6" type="noConversion"/>
  </si>
  <si>
    <r>
      <t>D</t>
    </r>
    <r>
      <rPr>
        <sz val="12"/>
        <rFont val="宋体"/>
        <family val="3"/>
        <charset val="134"/>
      </rPr>
      <t>6350</t>
    </r>
    <phoneticPr fontId="6" type="noConversion"/>
  </si>
  <si>
    <t>A工位上压参考选择（1.2.3.4.5）</t>
    <phoneticPr fontId="6" type="noConversion"/>
  </si>
  <si>
    <r>
      <t>D</t>
    </r>
    <r>
      <rPr>
        <sz val="12"/>
        <rFont val="宋体"/>
        <family val="3"/>
        <charset val="134"/>
      </rPr>
      <t>6352</t>
    </r>
    <phoneticPr fontId="6" type="noConversion"/>
  </si>
  <si>
    <t>D6356</t>
    <phoneticPr fontId="6" type="noConversion"/>
  </si>
  <si>
    <t>D6358</t>
    <phoneticPr fontId="6" type="noConversion"/>
  </si>
  <si>
    <t>D6354</t>
    <phoneticPr fontId="6" type="noConversion"/>
  </si>
  <si>
    <t>D6360</t>
    <phoneticPr fontId="6" type="noConversion"/>
  </si>
  <si>
    <r>
      <t>D</t>
    </r>
    <r>
      <rPr>
        <sz val="12"/>
        <rFont val="宋体"/>
        <family val="3"/>
        <charset val="134"/>
      </rPr>
      <t>6308</t>
    </r>
    <phoneticPr fontId="6" type="noConversion"/>
  </si>
  <si>
    <r>
      <t>D</t>
    </r>
    <r>
      <rPr>
        <sz val="12"/>
        <rFont val="宋体"/>
        <family val="3"/>
        <charset val="134"/>
      </rPr>
      <t>6318</t>
    </r>
    <phoneticPr fontId="6" type="noConversion"/>
  </si>
  <si>
    <t>快速调整量(正）</t>
    <phoneticPr fontId="6" type="noConversion"/>
  </si>
  <si>
    <r>
      <t>H3.</t>
    </r>
    <r>
      <rPr>
        <sz val="12"/>
        <rFont val="宋体"/>
        <family val="3"/>
        <charset val="134"/>
      </rPr>
      <t>10</t>
    </r>
    <phoneticPr fontId="6" type="noConversion"/>
  </si>
  <si>
    <t>控压选择（0位置 1转矩）</t>
    <phoneticPr fontId="6" type="noConversion"/>
  </si>
  <si>
    <t>快速调整量(负）</t>
    <phoneticPr fontId="6" type="noConversion"/>
  </si>
  <si>
    <t>慢速调整量（正）</t>
    <phoneticPr fontId="6" type="noConversion"/>
  </si>
  <si>
    <t>慢速调整量（负）</t>
    <phoneticPr fontId="6" type="noConversion"/>
  </si>
  <si>
    <t>D6362</t>
    <phoneticPr fontId="6" type="noConversion"/>
  </si>
  <si>
    <t>D6364</t>
    <phoneticPr fontId="6" type="noConversion"/>
  </si>
  <si>
    <t>D8000-8499</t>
  </si>
  <si>
    <t>温度地址</t>
  </si>
  <si>
    <t>A</t>
  </si>
  <si>
    <t>上层左</t>
  </si>
  <si>
    <t>上层中</t>
  </si>
  <si>
    <t>右</t>
  </si>
  <si>
    <t>下层A板左</t>
  </si>
  <si>
    <t>下层A板中</t>
  </si>
  <si>
    <t>下层A板右</t>
  </si>
  <si>
    <t>下层B板左</t>
  </si>
  <si>
    <t>下层B板中</t>
  </si>
  <si>
    <t>下层B板右</t>
  </si>
  <si>
    <t>左侧</t>
  </si>
  <si>
    <t>右侧</t>
  </si>
  <si>
    <t>温控PLC写回</t>
  </si>
  <si>
    <t>1-5层设定值</t>
  </si>
  <si>
    <t>D8000</t>
  </si>
  <si>
    <t>当前值</t>
  </si>
  <si>
    <t>第1层</t>
  </si>
  <si>
    <t>D8010</t>
  </si>
  <si>
    <t>补偿值</t>
  </si>
  <si>
    <t>D8310</t>
  </si>
  <si>
    <t>D8030</t>
  </si>
  <si>
    <t>D8330</t>
  </si>
  <si>
    <t>D8050</t>
  </si>
  <si>
    <t>D8350</t>
  </si>
  <si>
    <t>D8070</t>
  </si>
  <si>
    <t>D8370</t>
  </si>
  <si>
    <t>第5层当前值</t>
  </si>
  <si>
    <t>D8090</t>
  </si>
  <si>
    <t>D8390</t>
  </si>
  <si>
    <t>B</t>
  </si>
  <si>
    <t>D8005</t>
  </si>
  <si>
    <t>D8006</t>
  </si>
  <si>
    <t>D8007</t>
  </si>
  <si>
    <t>D8008</t>
  </si>
  <si>
    <t>D8110</t>
  </si>
  <si>
    <t>D8410</t>
  </si>
  <si>
    <t>D8130</t>
  </si>
  <si>
    <t>D8430</t>
  </si>
  <si>
    <t>D8150</t>
  </si>
  <si>
    <t>D8450</t>
  </si>
  <si>
    <t>D8170</t>
  </si>
  <si>
    <t>D8470</t>
  </si>
  <si>
    <t>D8190</t>
  </si>
  <si>
    <t>D8490</t>
  </si>
  <si>
    <t>超温保护上偏差</t>
  </si>
  <si>
    <t>D8300</t>
  </si>
  <si>
    <t>侧压温度报警偏差</t>
  </si>
  <si>
    <t>D8301</t>
  </si>
  <si>
    <t>上下温度报警偏差</t>
  </si>
  <si>
    <t>D8302</t>
  </si>
  <si>
    <t>主PLC写控制</t>
  </si>
  <si>
    <t>A工位加热控制</t>
  </si>
  <si>
    <t>D8201.00</t>
  </si>
  <si>
    <t>全部开始</t>
  </si>
  <si>
    <t>D8201.01</t>
  </si>
  <si>
    <t>全部停止</t>
  </si>
  <si>
    <t>B工位加热控制</t>
  </si>
  <si>
    <t>D8201.02</t>
  </si>
  <si>
    <t>D8201.03</t>
  </si>
  <si>
    <t>A工位AT控制</t>
  </si>
  <si>
    <t>AT全部开始</t>
  </si>
  <si>
    <t>AT全部停止</t>
  </si>
  <si>
    <t>B工位AT控制</t>
  </si>
  <si>
    <t>加热开始  位写1</t>
  </si>
  <si>
    <t>A1</t>
  </si>
  <si>
    <t>D8210.00</t>
  </si>
  <si>
    <t>A2</t>
  </si>
  <si>
    <t>D8211.00</t>
  </si>
  <si>
    <t>A3</t>
  </si>
  <si>
    <t>D8212.00</t>
  </si>
  <si>
    <t>A4</t>
  </si>
  <si>
    <t>D8213.00</t>
  </si>
  <si>
    <t>B1</t>
  </si>
  <si>
    <t>D8214.00</t>
  </si>
  <si>
    <t>B2</t>
  </si>
  <si>
    <t>D8215.00</t>
  </si>
  <si>
    <t>B3</t>
  </si>
  <si>
    <t>D8216.00</t>
  </si>
  <si>
    <t>D8216.01</t>
  </si>
  <si>
    <t>D8216.02</t>
  </si>
  <si>
    <t>D8216.03</t>
  </si>
  <si>
    <t>D8216.04</t>
  </si>
  <si>
    <t>D8216.05</t>
  </si>
  <si>
    <t>D8216.06</t>
  </si>
  <si>
    <t>D8216.07</t>
  </si>
  <si>
    <t>D8216.08</t>
  </si>
  <si>
    <t>D8216.09</t>
  </si>
  <si>
    <t>D8216.10</t>
  </si>
  <si>
    <t>B4</t>
  </si>
  <si>
    <t>D8217.00</t>
  </si>
  <si>
    <t>D8217.01</t>
  </si>
  <si>
    <t>D8217.02</t>
  </si>
  <si>
    <t>D8217.03</t>
  </si>
  <si>
    <t>D8217.04</t>
  </si>
  <si>
    <t>D8217.05</t>
  </si>
  <si>
    <t>D8217.06</t>
  </si>
  <si>
    <t>D8217.07</t>
  </si>
  <si>
    <t>D8217.08</t>
  </si>
  <si>
    <t>D8217.09</t>
  </si>
  <si>
    <t>D8217.10</t>
  </si>
  <si>
    <t>A5</t>
  </si>
  <si>
    <t>D8218.00</t>
  </si>
  <si>
    <t>D8218.01</t>
  </si>
  <si>
    <t>D8218.02</t>
  </si>
  <si>
    <t>D8218.03</t>
  </si>
  <si>
    <t>D8218.04</t>
  </si>
  <si>
    <t>D8218.05</t>
  </si>
  <si>
    <t>D8218.06</t>
  </si>
  <si>
    <t>D8218.07</t>
  </si>
  <si>
    <t>D8218.08</t>
  </si>
  <si>
    <t>D8218.09</t>
  </si>
  <si>
    <t>D8218.10</t>
  </si>
  <si>
    <t>B5</t>
  </si>
  <si>
    <t>D8219.00</t>
  </si>
  <si>
    <t>D8219.01</t>
  </si>
  <si>
    <t>D8219.02</t>
  </si>
  <si>
    <t>D8219.03</t>
  </si>
  <si>
    <t>D8219.04</t>
  </si>
  <si>
    <t>D8219.05</t>
  </si>
  <si>
    <t>D8219.06</t>
  </si>
  <si>
    <t>D8219.07</t>
  </si>
  <si>
    <t>D8219.08</t>
  </si>
  <si>
    <t>D8219.09</t>
  </si>
  <si>
    <t>D8219.10</t>
  </si>
  <si>
    <t>自整定开始  位写1</t>
  </si>
  <si>
    <t>D8220.00</t>
  </si>
  <si>
    <t>D8221.00</t>
  </si>
  <si>
    <t>D8222.00</t>
  </si>
  <si>
    <t>D8223.00</t>
  </si>
  <si>
    <t>D8224.00</t>
  </si>
  <si>
    <t>D8225.00</t>
  </si>
  <si>
    <t>D8226.00</t>
  </si>
  <si>
    <t>D8227.00</t>
  </si>
  <si>
    <t>D8228.00</t>
  </si>
  <si>
    <t>D8229.00</t>
  </si>
  <si>
    <t>自整定中</t>
  </si>
  <si>
    <t>温控PLC回写</t>
  </si>
  <si>
    <t>D8230.00</t>
  </si>
  <si>
    <t>D8231.00</t>
  </si>
  <si>
    <t>D8232.00</t>
  </si>
  <si>
    <t>D8233.00</t>
  </si>
  <si>
    <t>D8234.00</t>
  </si>
  <si>
    <t>D8235.00</t>
  </si>
  <si>
    <t>D8236.00</t>
  </si>
  <si>
    <t>D8236.01</t>
  </si>
  <si>
    <t>D8236.02</t>
  </si>
  <si>
    <t>D8236.03</t>
  </si>
  <si>
    <t>D8236.04</t>
  </si>
  <si>
    <t>D8236.05</t>
  </si>
  <si>
    <t>D8236.06</t>
  </si>
  <si>
    <t>D8236.07</t>
  </si>
  <si>
    <t>D8236.08</t>
  </si>
  <si>
    <t>D8236.09</t>
  </si>
  <si>
    <t>D8236.10</t>
  </si>
  <si>
    <t>D8237.00</t>
  </si>
  <si>
    <t>D8237.01</t>
  </si>
  <si>
    <t>D8237.02</t>
  </si>
  <si>
    <t>D8237.03</t>
  </si>
  <si>
    <t>D8237.04</t>
  </si>
  <si>
    <t>D8237.05</t>
  </si>
  <si>
    <t>D8237.06</t>
  </si>
  <si>
    <t>D8237.07</t>
  </si>
  <si>
    <t>D8237.08</t>
  </si>
  <si>
    <t>D8237.09</t>
  </si>
  <si>
    <t>D8237.10</t>
  </si>
  <si>
    <t>D8238.00</t>
  </si>
  <si>
    <t>D8238.01</t>
  </si>
  <si>
    <t>D8238.02</t>
  </si>
  <si>
    <t>D8238.03</t>
  </si>
  <si>
    <t>D8238.04</t>
  </si>
  <si>
    <t>D8238.05</t>
  </si>
  <si>
    <t>D8238.06</t>
  </si>
  <si>
    <t>D8238.07</t>
  </si>
  <si>
    <t>D8238.08</t>
  </si>
  <si>
    <t>D8238.09</t>
  </si>
  <si>
    <t>D8238.10</t>
  </si>
  <si>
    <t>D8239.00</t>
  </si>
  <si>
    <t>D8239.01</t>
  </si>
  <si>
    <t>D8239.02</t>
  </si>
  <si>
    <t>D8239.03</t>
  </si>
  <si>
    <t>D8239.04</t>
  </si>
  <si>
    <t>D8239.05</t>
  </si>
  <si>
    <t>D8239.06</t>
  </si>
  <si>
    <t>D8239.07</t>
  </si>
  <si>
    <t>D8239.08</t>
  </si>
  <si>
    <t>D8239.09</t>
  </si>
  <si>
    <t>D8239.10</t>
  </si>
  <si>
    <t>五层使用</t>
    <phoneticPr fontId="6" type="noConversion"/>
  </si>
  <si>
    <t>HIP测试气缸使用</t>
    <phoneticPr fontId="6" type="noConversion"/>
  </si>
  <si>
    <t>正压升 侧压最后拨料,HIP气缸上升</t>
    <phoneticPr fontId="6" type="noConversion"/>
  </si>
  <si>
    <t>根据情况发送取|放料准备</t>
    <phoneticPr fontId="6" type="noConversion"/>
  </si>
  <si>
    <t>侧压启用或者热压最后拨料使用 侧压伺服至拨料退回位</t>
    <phoneticPr fontId="6" type="noConversion"/>
  </si>
  <si>
    <t>无预压，跳转到15</t>
  </si>
  <si>
    <t>根据情况发送放料准备</t>
    <phoneticPr fontId="6" type="noConversion"/>
  </si>
  <si>
    <t>根据情况发送取料准备</t>
    <phoneticPr fontId="6" type="noConversion"/>
  </si>
  <si>
    <t>根据情况发送料准备</t>
    <phoneticPr fontId="6" type="noConversion"/>
  </si>
  <si>
    <t>侧压启用 正压压力到达N?分之一，侧压开始进行压力控制</t>
    <phoneticPr fontId="6" type="noConversion"/>
  </si>
  <si>
    <t>无拨料 跳过</t>
    <phoneticPr fontId="6" type="noConversion"/>
  </si>
  <si>
    <t xml:space="preserve">压力达到一定值，允许放|取料 HIP气缸启用|伸出  </t>
    <phoneticPr fontId="6" type="noConversion"/>
  </si>
  <si>
    <t>D8502</t>
    <phoneticPr fontId="6" type="noConversion"/>
  </si>
  <si>
    <t>D8503</t>
    <phoneticPr fontId="6" type="noConversion"/>
  </si>
  <si>
    <t>D8501</t>
    <phoneticPr fontId="6" type="noConversion"/>
  </si>
  <si>
    <t>D8504</t>
    <phoneticPr fontId="6" type="noConversion"/>
  </si>
  <si>
    <t>D8519</t>
    <phoneticPr fontId="6" type="noConversion"/>
  </si>
  <si>
    <t>D8500</t>
    <phoneticPr fontId="6" type="noConversion"/>
  </si>
  <si>
    <r>
      <t>D</t>
    </r>
    <r>
      <rPr>
        <sz val="12"/>
        <rFont val="宋体"/>
        <family val="3"/>
        <charset val="134"/>
      </rPr>
      <t>6401</t>
    </r>
    <phoneticPr fontId="6" type="noConversion"/>
  </si>
  <si>
    <r>
      <t>D</t>
    </r>
    <r>
      <rPr>
        <sz val="12"/>
        <rFont val="宋体"/>
        <family val="3"/>
        <charset val="134"/>
      </rPr>
      <t>6402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</si>
  <si>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6403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</si>
  <si>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6404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</si>
  <si>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6405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</si>
  <si>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6406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</si>
  <si>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6407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</si>
  <si>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6408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</si>
  <si>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6409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</si>
  <si>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6410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</si>
  <si>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6411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</si>
  <si>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6412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</si>
  <si>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6413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</si>
  <si>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6414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</si>
  <si>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6415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</si>
  <si>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6416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</si>
  <si>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6417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</si>
  <si>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6418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</si>
  <si>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6419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</si>
  <si>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6420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</si>
  <si>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6421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</si>
  <si>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6422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</si>
  <si>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6423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</si>
  <si>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6424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</si>
  <si>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6425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</si>
  <si>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6426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</si>
  <si>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6427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</si>
  <si>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6428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</si>
  <si>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6429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</si>
  <si>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6430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</si>
  <si>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6431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</si>
  <si>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6432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</si>
  <si>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6433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</si>
  <si>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6434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</si>
  <si>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6435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</si>
  <si>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6436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</si>
  <si>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6437</t>
    </r>
    <r>
      <rPr>
        <sz val="11"/>
        <color theme="1"/>
        <rFont val="宋体"/>
        <family val="2"/>
        <charset val="134"/>
        <scheme val="minor"/>
      </rPr>
      <t/>
    </r>
  </si>
  <si>
    <t>DA08V_2 通道1DA 转换值</t>
    <phoneticPr fontId="6" type="noConversion"/>
  </si>
  <si>
    <r>
      <t>DA08V_2 通道2DA 转换值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</si>
  <si>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DA08V_2 通道3DA 转换值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</si>
  <si>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DA08V_2 通道4DA 转换值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</si>
  <si>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DA08V_2 通道5DA 转换值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</si>
  <si>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DA08V_2 通道6DA 转换值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</si>
  <si>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DA08V_2 通道7DA 转换值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</si>
  <si>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DA08V_2 通道8DA 转换值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</si>
  <si>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t>DA08V_3 通道1DA 转换值</t>
    <phoneticPr fontId="6" type="noConversion"/>
  </si>
  <si>
    <r>
      <t>DA08V_3 通道2DA 转换值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</si>
  <si>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DA08V_3 通道3DA 转换值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</si>
  <si>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DA08V_3 通道4DA 转换值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</si>
  <si>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DA08V_3 通道5DA 转换值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</si>
  <si>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DA08V_3 通道6DA 转换值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</si>
  <si>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DA08V_3 通道7DA 转换值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</si>
  <si>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DA08V_3 通道8DA 转换值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</si>
  <si>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t>DA08V_4 通道1DA 转换值</t>
    <phoneticPr fontId="6" type="noConversion"/>
  </si>
  <si>
    <r>
      <t>D</t>
    </r>
    <r>
      <rPr>
        <sz val="12"/>
        <rFont val="宋体"/>
        <family val="3"/>
        <charset val="134"/>
      </rPr>
      <t>6438</t>
    </r>
    <r>
      <rPr>
        <sz val="11"/>
        <color theme="1"/>
        <rFont val="宋体"/>
        <family val="2"/>
        <charset val="134"/>
        <scheme val="minor"/>
      </rPr>
      <t/>
    </r>
  </si>
  <si>
    <r>
      <t>DA08V_4 通道2DA 转换值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</si>
  <si>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DA08V_4 通道3DA 转换值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</si>
  <si>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DA08V_4 通道4DA 转换值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</si>
  <si>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DA08V_4 通道5DA 转换值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</si>
  <si>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DA08V_4 通道6DA 转换值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</si>
  <si>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DA08V_4 通道7DA 转换值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</si>
  <si>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DA08V_4 通道8DA 转换值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</si>
  <si>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A</t>
    </r>
    <r>
      <rPr>
        <sz val="12"/>
        <rFont val="宋体"/>
        <family val="3"/>
        <charset val="134"/>
      </rPr>
      <t>2比例阀</t>
    </r>
    <r>
      <rPr>
        <sz val="11"/>
        <color theme="1"/>
        <rFont val="宋体"/>
        <family val="2"/>
        <charset val="134"/>
        <scheme val="minor"/>
      </rPr>
      <t/>
    </r>
  </si>
  <si>
    <t>B2比例阀</t>
  </si>
  <si>
    <t>B3比例阀</t>
  </si>
  <si>
    <t>B4比例阀</t>
  </si>
  <si>
    <r>
      <t>A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比例阀</t>
    </r>
    <phoneticPr fontId="6" type="noConversion"/>
  </si>
  <si>
    <r>
      <t>B5</t>
    </r>
    <r>
      <rPr>
        <sz val="12"/>
        <rFont val="宋体"/>
        <family val="3"/>
        <charset val="134"/>
      </rPr>
      <t>比例阀</t>
    </r>
    <phoneticPr fontId="6" type="noConversion"/>
  </si>
  <si>
    <t>正压A转矩输出</t>
    <phoneticPr fontId="6" type="noConversion"/>
  </si>
  <si>
    <t>侧压A1左转矩输出</t>
    <phoneticPr fontId="6" type="noConversion"/>
  </si>
  <si>
    <t>侧压A2左转矩输出</t>
  </si>
  <si>
    <t>侧压A1右转矩输出</t>
    <phoneticPr fontId="6" type="noConversion"/>
  </si>
  <si>
    <t>侧压A2右转矩输出</t>
  </si>
  <si>
    <t>侧压A3左转矩输出</t>
  </si>
  <si>
    <t>侧压A3右转矩输出</t>
  </si>
  <si>
    <t>侧压A4左转矩输出</t>
  </si>
  <si>
    <t>侧压A4右转矩输出</t>
  </si>
  <si>
    <t>侧压A5左转矩输出</t>
  </si>
  <si>
    <t>侧压A5右转矩输出</t>
  </si>
  <si>
    <t>正压B转矩输出</t>
    <phoneticPr fontId="6" type="noConversion"/>
  </si>
  <si>
    <t>侧压B1左转矩输出</t>
    <phoneticPr fontId="6" type="noConversion"/>
  </si>
  <si>
    <t>侧压B1右转矩输出</t>
    <phoneticPr fontId="6" type="noConversion"/>
  </si>
  <si>
    <t>侧压B2左转矩输出</t>
    <phoneticPr fontId="6" type="noConversion"/>
  </si>
  <si>
    <t>侧压B2右转矩输出</t>
    <phoneticPr fontId="6" type="noConversion"/>
  </si>
  <si>
    <t>侧压B3左转矩输出</t>
    <phoneticPr fontId="6" type="noConversion"/>
  </si>
  <si>
    <t>侧压B3右转矩输出</t>
    <phoneticPr fontId="6" type="noConversion"/>
  </si>
  <si>
    <t>侧压B4左转矩输出</t>
    <phoneticPr fontId="6" type="noConversion"/>
  </si>
  <si>
    <t>侧压B4右转矩输出</t>
    <phoneticPr fontId="6" type="noConversion"/>
  </si>
  <si>
    <t>侧压B5左转矩输出</t>
    <phoneticPr fontId="6" type="noConversion"/>
  </si>
  <si>
    <t>侧压B5右转矩输出</t>
    <phoneticPr fontId="6" type="noConversion"/>
  </si>
  <si>
    <r>
      <t>A</t>
    </r>
    <r>
      <rPr>
        <sz val="12"/>
        <rFont val="宋体"/>
        <family val="3"/>
        <charset val="134"/>
      </rPr>
      <t>1比例阀</t>
    </r>
    <phoneticPr fontId="6" type="noConversion"/>
  </si>
  <si>
    <t>DA08V_1 通道1 A1比例阀 转换值</t>
    <phoneticPr fontId="6" type="noConversion"/>
  </si>
  <si>
    <r>
      <t>DA08V_1 通道2 A2比例阀 转换值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</si>
  <si>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A</t>
    </r>
    <r>
      <rPr>
        <sz val="12"/>
        <rFont val="宋体"/>
        <family val="3"/>
        <charset val="134"/>
      </rPr>
      <t>3比例阀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</si>
  <si>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DA08V_1 通道3 A3比例阀 转换值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</si>
  <si>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A</t>
    </r>
    <r>
      <rPr>
        <sz val="12"/>
        <rFont val="宋体"/>
        <family val="3"/>
        <charset val="134"/>
      </rPr>
      <t>4比例阀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</si>
  <si>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DA08V_1 通道4 A4比例阀 转换值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</si>
  <si>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DA08V_1 通道5 B1比例阀 转换值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</si>
  <si>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DA08V_1 通道6 B2比例阀 转换值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</si>
  <si>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DA08V_1 通道7 B3比例阀 转换值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</si>
  <si>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DA08V_1 通道8 B4比例阀 转换值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</si>
  <si>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h</t>
    </r>
    <r>
      <rPr>
        <sz val="12"/>
        <rFont val="宋体"/>
        <family val="3"/>
        <charset val="134"/>
      </rPr>
      <t>4.04</t>
    </r>
    <phoneticPr fontId="6" type="noConversion"/>
  </si>
  <si>
    <t>电脑屏蔽</t>
    <phoneticPr fontId="6" type="noConversion"/>
  </si>
  <si>
    <t>扫码屏蔽</t>
    <phoneticPr fontId="6" type="noConversion"/>
  </si>
  <si>
    <t>重复扫码</t>
    <phoneticPr fontId="6" type="noConversion"/>
  </si>
  <si>
    <t>MES屏蔽</t>
    <phoneticPr fontId="6" type="noConversion"/>
  </si>
  <si>
    <r>
      <t>h</t>
    </r>
    <r>
      <rPr>
        <sz val="12"/>
        <rFont val="宋体"/>
        <family val="3"/>
        <charset val="134"/>
      </rPr>
      <t>4.05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</si>
  <si>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2"/>
        <rFont val="宋体"/>
        <family val="3"/>
        <charset val="134"/>
      </rPr>
      <t>4.06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</si>
  <si>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2"/>
        <rFont val="宋体"/>
        <family val="3"/>
        <charset val="134"/>
      </rPr>
      <t>4.07</t>
    </r>
    <r>
      <rPr>
        <sz val="11"/>
        <color theme="1"/>
        <rFont val="宋体"/>
        <family val="2"/>
        <charset val="134"/>
        <scheme val="minor"/>
      </rPr>
      <t/>
    </r>
  </si>
  <si>
    <t>正压伺服移动至减速位 ,预压伸出（抵消重力）</t>
    <phoneticPr fontId="6" type="noConversion"/>
  </si>
  <si>
    <t>抵消重力</t>
    <phoneticPr fontId="6" type="noConversion"/>
  </si>
  <si>
    <t>D6441</t>
    <phoneticPr fontId="6" type="noConversion"/>
  </si>
  <si>
    <t>D6442</t>
  </si>
  <si>
    <t>D6443</t>
  </si>
  <si>
    <t>D6444</t>
  </si>
  <si>
    <t>D6445</t>
  </si>
  <si>
    <t>D6446</t>
  </si>
  <si>
    <t>D6447</t>
  </si>
  <si>
    <t>D6448</t>
  </si>
  <si>
    <t>B1比例阀</t>
    <phoneticPr fontId="6" type="noConversion"/>
  </si>
  <si>
    <t>D6449</t>
  </si>
  <si>
    <t>D6450</t>
  </si>
  <si>
    <t>顶升</t>
    <phoneticPr fontId="6" type="noConversion"/>
  </si>
  <si>
    <t>4ST_B等待开始运行</t>
  </si>
  <si>
    <t>4ST_B顶升全部下降</t>
  </si>
  <si>
    <t>4ST_B等待放料完成</t>
  </si>
  <si>
    <t>4ST_B放料OK</t>
  </si>
  <si>
    <t>4ST_B顶升全部上升</t>
  </si>
  <si>
    <t xml:space="preserve">4ST_B热压板移位 </t>
  </si>
  <si>
    <t>4ST_B垫高平移至热压位</t>
  </si>
  <si>
    <t>4ST_B正压伺服移动至减速位 ,预压伸出（抵消重力）</t>
  </si>
  <si>
    <t>4ST_B正压伺服启动相对运动或转矩进行预压，压力到达开始计时，压力到达区间。</t>
  </si>
  <si>
    <t>4ST_B预压抬升（上下）伸出，预压时间到</t>
  </si>
  <si>
    <t>4ST_B正压伺服回退至拨料位</t>
  </si>
  <si>
    <t>4ST_B侧压拨料</t>
  </si>
  <si>
    <t>4ST_B侧压回退，正压移动到减速位</t>
  </si>
  <si>
    <t>4ST_B正压在减速位</t>
  </si>
  <si>
    <t>4ST_B热压、 测试HIP值</t>
  </si>
  <si>
    <t>4ST_B预留步</t>
  </si>
  <si>
    <t>4ST_B计时、测试完成 上下预压后退到位</t>
  </si>
  <si>
    <t>4ST_B未放料完成，正压伺服到减速位 放料完成</t>
  </si>
  <si>
    <t>4ST_B正压升 侧压最后拨料,HIP气缸上升</t>
  </si>
  <si>
    <t>4ST_B侧压后退（正压伺服回初始）</t>
  </si>
  <si>
    <t xml:space="preserve">4ST_B垫高气缸后退 </t>
  </si>
  <si>
    <t xml:space="preserve">4ST_B顶升（全部上升） </t>
  </si>
  <si>
    <t>4ST_B未清料 跳转5 清料继续</t>
  </si>
  <si>
    <t>4ST_B等待取料完成，跳转到等待放料</t>
  </si>
  <si>
    <t>上压力调整下偏差</t>
  </si>
  <si>
    <t>上压力调整上偏差</t>
  </si>
  <si>
    <t>侧压力调整下偏差</t>
  </si>
  <si>
    <t>侧压力调整上偏差</t>
  </si>
  <si>
    <t>上压力调整变频值</t>
  </si>
  <si>
    <t>上压力调整变频值 余数</t>
  </si>
  <si>
    <t>上压力调整上限值</t>
  </si>
  <si>
    <t>侧压力调整下限值</t>
  </si>
  <si>
    <t>侧压力调整上限值</t>
  </si>
  <si>
    <t>侧压力调整变频值</t>
  </si>
  <si>
    <t>侧压力调整变频值 余数</t>
  </si>
  <si>
    <t>上压力上限值</t>
  </si>
  <si>
    <t>侧压力下限值</t>
  </si>
  <si>
    <t>侧压力上限值</t>
  </si>
  <si>
    <t>侧压开始调整时的上压力阀值</t>
  </si>
  <si>
    <t>上压力调整下限</t>
  </si>
  <si>
    <t>上压力下限值</t>
  </si>
  <si>
    <t>D6327</t>
  </si>
  <si>
    <t>D6328</t>
  </si>
  <si>
    <t>D6329</t>
  </si>
  <si>
    <t>D6330</t>
  </si>
  <si>
    <t>D6331</t>
  </si>
  <si>
    <t>D6332</t>
  </si>
  <si>
    <t>D6333</t>
  </si>
  <si>
    <t>D6334</t>
  </si>
  <si>
    <t>A工位上压调整参考</t>
    <phoneticPr fontId="6" type="noConversion"/>
  </si>
  <si>
    <r>
      <t>D</t>
    </r>
    <r>
      <rPr>
        <sz val="12"/>
        <rFont val="宋体"/>
        <family val="3"/>
        <charset val="134"/>
      </rPr>
      <t>6370</t>
    </r>
    <phoneticPr fontId="6" type="noConversion"/>
  </si>
  <si>
    <t>B工位上压参考选择（1.2.3.4.5）</t>
    <phoneticPr fontId="6" type="noConversion"/>
  </si>
  <si>
    <t>快速调整间隔（短整型）</t>
    <phoneticPr fontId="6" type="noConversion"/>
  </si>
  <si>
    <t>慢速调整间隔（短整型）</t>
    <phoneticPr fontId="6" type="noConversion"/>
  </si>
  <si>
    <t>D6451</t>
    <phoneticPr fontId="6" type="noConversion"/>
  </si>
  <si>
    <t>D6452</t>
    <phoneticPr fontId="6" type="noConversion"/>
  </si>
  <si>
    <t>D6453</t>
    <phoneticPr fontId="6" type="noConversion"/>
  </si>
  <si>
    <t>D6454</t>
    <phoneticPr fontId="6" type="noConversion"/>
  </si>
  <si>
    <t>D6455</t>
    <phoneticPr fontId="6" type="noConversion"/>
  </si>
  <si>
    <t>D6456</t>
    <phoneticPr fontId="6" type="noConversion"/>
  </si>
  <si>
    <t>D6457</t>
    <phoneticPr fontId="6" type="noConversion"/>
  </si>
  <si>
    <t>D6458</t>
    <phoneticPr fontId="6" type="noConversion"/>
  </si>
  <si>
    <t>D6459</t>
    <phoneticPr fontId="6" type="noConversion"/>
  </si>
  <si>
    <t>D6460</t>
    <phoneticPr fontId="6" type="noConversion"/>
  </si>
  <si>
    <t>整机数据清除（T）</t>
    <phoneticPr fontId="6" type="noConversion"/>
  </si>
  <si>
    <r>
      <t>d</t>
    </r>
    <r>
      <rPr>
        <sz val="12"/>
        <rFont val="宋体"/>
        <family val="3"/>
        <charset val="134"/>
      </rPr>
      <t>4000-</t>
    </r>
    <phoneticPr fontId="19" type="noConversion"/>
  </si>
  <si>
    <t>热压中转地址</t>
    <phoneticPr fontId="19" type="noConversion"/>
  </si>
  <si>
    <r>
      <t>D</t>
    </r>
    <r>
      <rPr>
        <sz val="12"/>
        <rFont val="宋体"/>
        <family val="3"/>
        <charset val="134"/>
      </rPr>
      <t>4000</t>
    </r>
    <phoneticPr fontId="19" type="noConversion"/>
  </si>
  <si>
    <r>
      <t>D</t>
    </r>
    <r>
      <rPr>
        <sz val="12"/>
        <rFont val="宋体"/>
        <family val="3"/>
        <charset val="134"/>
      </rPr>
      <t>4001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</si>
  <si>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4002</t>
    </r>
    <r>
      <rPr>
        <sz val="11"/>
        <color theme="1"/>
        <rFont val="宋体"/>
        <family val="2"/>
        <charset val="134"/>
        <scheme val="minor"/>
      </rPr>
      <t/>
    </r>
  </si>
  <si>
    <t>A1当前使用下压板左边温度</t>
    <phoneticPr fontId="19" type="noConversion"/>
  </si>
  <si>
    <t>A1当前使用下压板中间温度</t>
    <phoneticPr fontId="19" type="noConversion"/>
  </si>
  <si>
    <t>A1当前使用下压板右边温度</t>
    <phoneticPr fontId="19" type="noConversion"/>
  </si>
  <si>
    <r>
      <t>D</t>
    </r>
    <r>
      <rPr>
        <sz val="12"/>
        <rFont val="宋体"/>
        <family val="3"/>
        <charset val="134"/>
      </rPr>
      <t>4003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</si>
  <si>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4004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</si>
  <si>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4005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</si>
  <si>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4006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</si>
  <si>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4007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</si>
  <si>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4008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</si>
  <si>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4009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</si>
  <si>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4010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</si>
  <si>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4011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</si>
  <si>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4012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</si>
  <si>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4013</t>
    </r>
    <r>
      <rPr>
        <sz val="11"/>
        <color theme="1"/>
        <rFont val="宋体"/>
        <family val="2"/>
        <charset val="134"/>
        <scheme val="minor"/>
      </rPr>
      <t/>
    </r>
  </si>
  <si>
    <r>
      <t>D</t>
    </r>
    <r>
      <rPr>
        <sz val="12"/>
        <rFont val="宋体"/>
        <family val="3"/>
        <charset val="134"/>
      </rPr>
      <t>4014</t>
    </r>
    <r>
      <rPr>
        <sz val="11"/>
        <color theme="1"/>
        <rFont val="宋体"/>
        <family val="2"/>
        <charset val="134"/>
        <scheme val="minor"/>
      </rPr>
      <t/>
    </r>
  </si>
  <si>
    <t>A2当前使用下压板左边温度</t>
  </si>
  <si>
    <t>A2当前使用下压板中间温度</t>
  </si>
  <si>
    <t>A2当前使用下压板右边温度</t>
  </si>
  <si>
    <t>A3当前使用下压板左边温度</t>
  </si>
  <si>
    <t>A3当前使用下压板中间温度</t>
  </si>
  <si>
    <t>A3当前使用下压板右边温度</t>
  </si>
  <si>
    <t>A4当前使用下压板左边温度</t>
  </si>
  <si>
    <t>A4当前使用下压板中间温度</t>
  </si>
  <si>
    <t>A4当前使用下压板右边温度</t>
  </si>
  <si>
    <t>A5当前使用下压板左边温度</t>
  </si>
  <si>
    <t>A5当前使用下压板中间温度</t>
  </si>
  <si>
    <t>A5当前使用下压板右边温度</t>
  </si>
  <si>
    <t>热压工位号1-10</t>
  </si>
  <si>
    <t>上板左温度（0.1℃）PV</t>
  </si>
  <si>
    <t>上板中温度（0.1℃）PV</t>
  </si>
  <si>
    <t>上板右温度（0.1℃）PV</t>
  </si>
  <si>
    <t>下板左温度（0.1℃）PV</t>
  </si>
  <si>
    <t>下板中温度（0.1℃）PV</t>
  </si>
  <si>
    <t>下板右温度（0.1℃）PV</t>
  </si>
  <si>
    <t>侧板左温度（0.1℃）PV</t>
  </si>
  <si>
    <t>侧板右温度（0.1℃）PV</t>
  </si>
  <si>
    <t>预压时间  PV</t>
  </si>
  <si>
    <t>热压时间1（0.1S）PV</t>
  </si>
  <si>
    <t>判定结果</t>
  </si>
  <si>
    <t>预留</t>
  </si>
  <si>
    <t>上压力（KG/CM2）PV</t>
  </si>
  <si>
    <t>下压力（KG/CM2）PV</t>
  </si>
  <si>
    <t>左侧压力（KG/CM2）PV</t>
  </si>
  <si>
    <t>右侧压力（KG/CM2）PV</t>
  </si>
  <si>
    <t>电池宽度(um) PV</t>
  </si>
  <si>
    <t>电池高度(um) PV</t>
  </si>
  <si>
    <t>测试电压（V）PV</t>
  </si>
  <si>
    <t>测试时间（S）PV</t>
  </si>
  <si>
    <t xml:space="preserve">绝缘电阻MΩ </t>
  </si>
  <si>
    <t>绝缘电阻结果异常代码</t>
  </si>
  <si>
    <r>
      <t>E</t>
    </r>
    <r>
      <rPr>
        <sz val="12"/>
        <rFont val="宋体"/>
        <family val="3"/>
        <charset val="134"/>
      </rPr>
      <t>0_22000</t>
    </r>
    <phoneticPr fontId="19" type="noConversion"/>
  </si>
  <si>
    <r>
      <t>E</t>
    </r>
    <r>
      <rPr>
        <sz val="12"/>
        <rFont val="宋体"/>
        <family val="3"/>
        <charset val="134"/>
      </rPr>
      <t>0_22001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</si>
  <si>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0_22002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</si>
  <si>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0_22003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</si>
  <si>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0_22004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</si>
  <si>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0_22005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</si>
  <si>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0_22006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</si>
  <si>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0_22007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</si>
  <si>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0_22008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</si>
  <si>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0_22009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</si>
  <si>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0_22010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</si>
  <si>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0_22011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</si>
  <si>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0_22012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</si>
  <si>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0_22013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</si>
  <si>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0_22014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</si>
  <si>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0_22015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</si>
  <si>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0_22016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</si>
  <si>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0_22017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</si>
  <si>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0_22018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</si>
  <si>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0_22019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</si>
  <si>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0_22020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</si>
  <si>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0_22021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</si>
  <si>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0_22022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</si>
  <si>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0_22023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</si>
  <si>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0_22024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</si>
  <si>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0_22025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</si>
  <si>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0_22026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</si>
  <si>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0_22027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</si>
  <si>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0_22028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</si>
  <si>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0_22029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</si>
  <si>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0_22030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</si>
  <si>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0_22031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</si>
  <si>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0_22032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</si>
  <si>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0_22033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</si>
  <si>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0_22034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</si>
  <si>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0_22035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</si>
  <si>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0_22036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</si>
  <si>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0_22037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</si>
  <si>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0_22038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</si>
  <si>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0_22039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</si>
  <si>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0_22040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</si>
  <si>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0_22041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</si>
  <si>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0_22042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</si>
  <si>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0_22043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</si>
  <si>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0_22044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</si>
  <si>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0_22045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</si>
  <si>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0_22046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</si>
  <si>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0_22047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</si>
  <si>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0_22048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</si>
  <si>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0_22049</t>
    </r>
    <r>
      <rPr>
        <sz val="11"/>
        <color theme="1"/>
        <rFont val="宋体"/>
        <family val="2"/>
        <charset val="134"/>
        <scheme val="minor"/>
      </rPr>
      <t/>
    </r>
  </si>
  <si>
    <r>
      <t>A</t>
    </r>
    <r>
      <rPr>
        <sz val="12"/>
        <rFont val="宋体"/>
        <family val="3"/>
        <charset val="134"/>
      </rPr>
      <t>1</t>
    </r>
    <phoneticPr fontId="19" type="noConversion"/>
  </si>
  <si>
    <t>热压条码（0-49）</t>
    <phoneticPr fontId="19" type="noConversion"/>
  </si>
  <si>
    <r>
      <t>E</t>
    </r>
    <r>
      <rPr>
        <sz val="12"/>
        <rFont val="宋体"/>
        <family val="3"/>
        <charset val="134"/>
      </rPr>
      <t>0_22050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</si>
  <si>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0_22051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</si>
  <si>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0_22052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</si>
  <si>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0_22053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</si>
  <si>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0_22054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</si>
  <si>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0_22055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</si>
  <si>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0_22056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</si>
  <si>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0_22057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</si>
  <si>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0_22058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</si>
  <si>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0_22059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</si>
  <si>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0_22060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</si>
  <si>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0_22061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</si>
  <si>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0_22062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</si>
  <si>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0_22063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</si>
  <si>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0_22064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</si>
  <si>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0_22065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</si>
  <si>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0_22066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</si>
  <si>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0_22067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</si>
  <si>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0_22068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</si>
  <si>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0_22069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</si>
  <si>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0_22070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</si>
  <si>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0_22071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</si>
  <si>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0_22072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</si>
  <si>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0_22073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</si>
  <si>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0_22074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</si>
  <si>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0_22075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</si>
  <si>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0_22076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</si>
  <si>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0_22077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</si>
  <si>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0_22078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</si>
  <si>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0_22079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</si>
  <si>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0_22080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</si>
  <si>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0_22081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</si>
  <si>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0_22082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</si>
  <si>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0_22083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</si>
  <si>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0_22084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</si>
  <si>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0_22085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</si>
  <si>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0_22086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</si>
  <si>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0_22087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</si>
  <si>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0_22088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</si>
  <si>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0_22089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</si>
  <si>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0_22090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</si>
  <si>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0_22091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</si>
  <si>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0_22092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</si>
  <si>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0_22093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</si>
  <si>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0_22094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</si>
  <si>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0_22095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</si>
  <si>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0_22096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</si>
  <si>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0_22097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</si>
  <si>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0_22098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</si>
  <si>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2"/>
        <rFont val="宋体"/>
        <family val="3"/>
        <charset val="134"/>
      </rPr>
      <t>0_22099</t>
    </r>
    <r>
      <rPr>
        <sz val="11"/>
        <color theme="1"/>
        <rFont val="宋体"/>
        <family val="2"/>
        <charset val="134"/>
        <scheme val="minor"/>
      </rPr>
      <t/>
    </r>
  </si>
  <si>
    <t>D8504</t>
  </si>
  <si>
    <t>D8505</t>
  </si>
  <si>
    <t>D8506</t>
  </si>
  <si>
    <t>D8507</t>
  </si>
  <si>
    <t>D8508</t>
  </si>
  <si>
    <t>D8509</t>
  </si>
  <si>
    <t>D8510</t>
  </si>
  <si>
    <t>D8511</t>
  </si>
  <si>
    <t>D8524</t>
  </si>
  <si>
    <t>D8525</t>
  </si>
  <si>
    <t>D8526</t>
  </si>
  <si>
    <t>D8527</t>
  </si>
  <si>
    <t>D8528</t>
  </si>
  <si>
    <t>D8529</t>
  </si>
  <si>
    <t>D8530</t>
  </si>
  <si>
    <t>D8531</t>
  </si>
  <si>
    <t>D8532</t>
  </si>
  <si>
    <t>D8533</t>
  </si>
  <si>
    <t>D8534</t>
  </si>
  <si>
    <t>D8535</t>
  </si>
  <si>
    <t>NG类型</t>
    <phoneticPr fontId="6" type="noConversion"/>
  </si>
  <si>
    <t>D8553</t>
    <phoneticPr fontId="6" type="noConversion"/>
  </si>
  <si>
    <t>D8573</t>
    <phoneticPr fontId="6" type="noConversion"/>
  </si>
  <si>
    <t>D8593</t>
    <phoneticPr fontId="6" type="noConversion"/>
  </si>
  <si>
    <t>D8613</t>
    <phoneticPr fontId="6" type="noConversion"/>
  </si>
  <si>
    <t>D8633</t>
    <phoneticPr fontId="6" type="noConversion"/>
  </si>
  <si>
    <t>D8653</t>
    <phoneticPr fontId="6" type="noConversion"/>
  </si>
  <si>
    <t>D8673</t>
    <phoneticPr fontId="6" type="noConversion"/>
  </si>
  <si>
    <t>D8693</t>
    <phoneticPr fontId="6" type="noConversion"/>
  </si>
  <si>
    <t>D8713</t>
    <phoneticPr fontId="6" type="noConversion"/>
  </si>
  <si>
    <t>预留(时间偏差)</t>
    <phoneticPr fontId="6" type="noConversion"/>
  </si>
  <si>
    <t>时间偏差</t>
    <phoneticPr fontId="6" type="noConversion"/>
  </si>
  <si>
    <t>D3519</t>
    <phoneticPr fontId="6" type="noConversion"/>
  </si>
  <si>
    <t>A2热压工位号1-10</t>
  </si>
  <si>
    <t>A2上板左温度（0.1℃）PV</t>
  </si>
  <si>
    <t>A2上板中温度（0.1℃）PV</t>
  </si>
  <si>
    <t>A2上板右温度（0.1℃）PV</t>
  </si>
  <si>
    <t>A2下板左温度（0.1℃）PV</t>
  </si>
  <si>
    <t>A2下板中温度（0.1℃）PV</t>
  </si>
  <si>
    <t>A2下板右温度（0.1℃）PV</t>
  </si>
  <si>
    <t>A2侧板左温度（0.1℃）PV</t>
  </si>
  <si>
    <t>A2侧板右温度（0.1℃）PV</t>
  </si>
  <si>
    <t>A2预压时间  PV</t>
  </si>
  <si>
    <t>A2热压时间1（0.1S）PV</t>
  </si>
  <si>
    <t>A2判定结果</t>
  </si>
  <si>
    <t>A2预留</t>
  </si>
  <si>
    <t>A2上压力（KG/CM2）PV</t>
  </si>
  <si>
    <t>A2下压力（KG/CM2）PV</t>
  </si>
  <si>
    <t>A2左侧压力（KG/CM2）PV</t>
  </si>
  <si>
    <t>A2右侧压力（KG/CM2）PV</t>
  </si>
  <si>
    <t>A2电池宽度(um) PV</t>
  </si>
  <si>
    <t>A2电池高度(um) PV</t>
  </si>
  <si>
    <t>A2测试电压（V）PV</t>
  </si>
  <si>
    <t>A2测试时间（S）PV</t>
  </si>
  <si>
    <t xml:space="preserve">A2绝缘电阻MΩ </t>
  </si>
  <si>
    <t>A2绝缘电阻结果异常代码</t>
  </si>
  <si>
    <t>d5000-d5999</t>
    <phoneticPr fontId="19" type="noConversion"/>
  </si>
  <si>
    <t>A3热压工位号1-10</t>
  </si>
  <si>
    <t>A3上板左温度（0.1℃）PV</t>
  </si>
  <si>
    <t>A3上板中温度（0.1℃）PV</t>
  </si>
  <si>
    <t>A3上板右温度（0.1℃）PV</t>
  </si>
  <si>
    <t>A3下板左温度（0.1℃）PV</t>
  </si>
  <si>
    <t>A3下板中温度（0.1℃）PV</t>
  </si>
  <si>
    <t>A3下板右温度（0.1℃）PV</t>
  </si>
  <si>
    <t>A3侧板左温度（0.1℃）PV</t>
  </si>
  <si>
    <t>A3侧板右温度（0.1℃）PV</t>
  </si>
  <si>
    <t>A3预压时间  PV</t>
  </si>
  <si>
    <t>A3热压时间1（0.1S）PV</t>
  </si>
  <si>
    <t>A3判定结果</t>
  </si>
  <si>
    <t>A3预留</t>
  </si>
  <si>
    <t>A3上压力（KG/CM2）PV</t>
  </si>
  <si>
    <t>A3下压力（KG/CM2）PV</t>
  </si>
  <si>
    <t>A3左侧压力（KG/CM2）PV</t>
  </si>
  <si>
    <t>A3右侧压力（KG/CM2）PV</t>
  </si>
  <si>
    <t>A3电池宽度(um) PV</t>
  </si>
  <si>
    <t>A3电池高度(um) PV</t>
  </si>
  <si>
    <t>A3测试电压（V）PV</t>
  </si>
  <si>
    <t>A3测试时间（S）PV</t>
  </si>
  <si>
    <t xml:space="preserve">A3绝缘电阻MΩ </t>
  </si>
  <si>
    <t>A3绝缘电阻结果异常代码</t>
  </si>
  <si>
    <t>A4热压工位号1-10</t>
  </si>
  <si>
    <t>A4上板左温度（0.1℃）PV</t>
  </si>
  <si>
    <t>A4上板中温度（0.1℃）PV</t>
  </si>
  <si>
    <t>A4上板右温度（0.1℃）PV</t>
  </si>
  <si>
    <t>A4下板左温度（0.1℃）PV</t>
  </si>
  <si>
    <t>A4下板中温度（0.1℃）PV</t>
  </si>
  <si>
    <t>A4下板右温度（0.1℃）PV</t>
  </si>
  <si>
    <t>A4侧板左温度（0.1℃）PV</t>
  </si>
  <si>
    <t>A4侧板右温度（0.1℃）PV</t>
  </si>
  <si>
    <t>A4预压时间  PV</t>
  </si>
  <si>
    <t>A4热压时间1（0.1S）PV</t>
  </si>
  <si>
    <t>A4判定结果</t>
  </si>
  <si>
    <t>A4预留</t>
  </si>
  <si>
    <t>A4上压力（KG/CM2）PV</t>
  </si>
  <si>
    <t>A4下压力（KG/CM2）PV</t>
  </si>
  <si>
    <t>A4左侧压力（KG/CM2）PV</t>
  </si>
  <si>
    <t>A4右侧压力（KG/CM2）PV</t>
  </si>
  <si>
    <t>A4电池宽度(um) PV</t>
  </si>
  <si>
    <t>A4电池高度(um) PV</t>
  </si>
  <si>
    <t>A4测试电压（V）PV</t>
  </si>
  <si>
    <t>A4测试时间（S）PV</t>
  </si>
  <si>
    <t xml:space="preserve">A4绝缘电阻MΩ </t>
  </si>
  <si>
    <t>A4绝缘电阻结果异常代码</t>
  </si>
  <si>
    <t>A5热压工位号1-10</t>
  </si>
  <si>
    <t>A5上板左温度（0.1℃）PV</t>
  </si>
  <si>
    <t>A5上板中温度（0.1℃）PV</t>
  </si>
  <si>
    <t>A5上板右温度（0.1℃）PV</t>
  </si>
  <si>
    <t>A5下板左温度（0.1℃）PV</t>
  </si>
  <si>
    <t>A5下板中温度（0.1℃）PV</t>
  </si>
  <si>
    <t>A5下板右温度（0.1℃）PV</t>
  </si>
  <si>
    <t>A5侧板左温度（0.1℃）PV</t>
  </si>
  <si>
    <t>A5侧板右温度（0.1℃）PV</t>
  </si>
  <si>
    <t>A5预压时间  PV</t>
  </si>
  <si>
    <t>A5热压时间1（0.1S）PV</t>
  </si>
  <si>
    <t>A5判定结果</t>
  </si>
  <si>
    <t>A5预留</t>
  </si>
  <si>
    <t>A5上压力（KG/CM2）PV</t>
  </si>
  <si>
    <t>A5下压力（KG/CM2）PV</t>
  </si>
  <si>
    <t>A5左侧压力（KG/CM2）PV</t>
  </si>
  <si>
    <t>A5右侧压力（KG/CM2）PV</t>
  </si>
  <si>
    <t>A5电池宽度(um) PV</t>
  </si>
  <si>
    <t>A5电池高度(um) PV</t>
  </si>
  <si>
    <t>A5测试电压（V）PV</t>
  </si>
  <si>
    <t>A5测试时间（S）PV</t>
  </si>
  <si>
    <t xml:space="preserve">A5绝缘电阻MΩ </t>
  </si>
  <si>
    <t>A5绝缘电阻结果异常代码</t>
  </si>
  <si>
    <t>热压A垫高气缸热压位</t>
    <phoneticPr fontId="6" type="noConversion"/>
  </si>
  <si>
    <t>W444.00</t>
    <phoneticPr fontId="6" type="noConversion"/>
  </si>
  <si>
    <t>W444.01</t>
  </si>
  <si>
    <t>W444.02</t>
  </si>
  <si>
    <t>W444.03</t>
  </si>
  <si>
    <t>W444.04</t>
  </si>
  <si>
    <t>W444.05</t>
  </si>
  <si>
    <t>W444.06</t>
  </si>
  <si>
    <t>W444.07</t>
  </si>
  <si>
    <t>W444.08</t>
  </si>
  <si>
    <t>W444.09</t>
  </si>
  <si>
    <t>W444.10</t>
  </si>
  <si>
    <t>W444.11</t>
  </si>
  <si>
    <t>W444.12</t>
  </si>
  <si>
    <t>W444.13</t>
  </si>
  <si>
    <t>W444.14</t>
  </si>
  <si>
    <t>W444.15</t>
  </si>
  <si>
    <t>W445.00</t>
    <phoneticPr fontId="6" type="noConversion"/>
  </si>
  <si>
    <t>W445.01</t>
  </si>
  <si>
    <t>W445.02</t>
  </si>
  <si>
    <t>W445.03</t>
  </si>
  <si>
    <t>W445.04</t>
  </si>
  <si>
    <t>W445.05</t>
  </si>
  <si>
    <t>W445.06</t>
  </si>
  <si>
    <t>W445.07</t>
  </si>
  <si>
    <t>W445.08</t>
  </si>
  <si>
    <t>W445.09</t>
  </si>
  <si>
    <t>W445.10</t>
  </si>
  <si>
    <t>W445.11</t>
  </si>
  <si>
    <t>W445.12</t>
  </si>
  <si>
    <t>W445.13</t>
  </si>
  <si>
    <t>W445.14</t>
  </si>
  <si>
    <t>W445.15</t>
  </si>
  <si>
    <t>W446.00</t>
    <phoneticPr fontId="6" type="noConversion"/>
  </si>
  <si>
    <t>W446.01</t>
  </si>
  <si>
    <t>W446.02</t>
  </si>
  <si>
    <t>W446.03</t>
  </si>
  <si>
    <t>W446.04</t>
  </si>
  <si>
    <t>W446.05</t>
  </si>
  <si>
    <t>W446.06</t>
  </si>
  <si>
    <t>W446.07</t>
  </si>
  <si>
    <t>W446.08</t>
  </si>
  <si>
    <t>W446.09</t>
  </si>
  <si>
    <t>W446.10</t>
  </si>
  <si>
    <t>W446.11</t>
  </si>
  <si>
    <t>W446.12</t>
  </si>
  <si>
    <t>W446.13</t>
  </si>
  <si>
    <t>W446.14</t>
  </si>
  <si>
    <t>W446.15</t>
  </si>
  <si>
    <t>W447.00</t>
    <phoneticPr fontId="6" type="noConversion"/>
  </si>
  <si>
    <t>W447.01</t>
  </si>
  <si>
    <t>W447.02</t>
  </si>
  <si>
    <t>W447.03</t>
  </si>
  <si>
    <t>W447.04</t>
  </si>
  <si>
    <t>W447.05</t>
  </si>
  <si>
    <t>W447.06</t>
  </si>
  <si>
    <t>W447.07</t>
  </si>
  <si>
    <t>W447.08</t>
  </si>
  <si>
    <t>W447.09</t>
  </si>
  <si>
    <t>W447.10</t>
  </si>
  <si>
    <t>W447.11</t>
  </si>
  <si>
    <t>W447.12</t>
  </si>
  <si>
    <t>W447.13</t>
  </si>
  <si>
    <t>W447.14</t>
  </si>
  <si>
    <t>W447.15</t>
  </si>
  <si>
    <t>W448.00</t>
    <phoneticPr fontId="6" type="noConversion"/>
  </si>
  <si>
    <t>4ST-B正压B1压力超保护</t>
  </si>
  <si>
    <t>4ST-B正压B2压力超保护</t>
  </si>
  <si>
    <t>4ST-B正压B3压力超保护</t>
  </si>
  <si>
    <t>4ST-B正压B4压力超保护</t>
  </si>
  <si>
    <t>4ST-B正压B5压力超保护</t>
  </si>
  <si>
    <t>4ST-B侧压B1左超保护</t>
  </si>
  <si>
    <t>4ST-B侧压B1右超保护</t>
  </si>
  <si>
    <t>4ST-B侧压B2左超保护</t>
  </si>
  <si>
    <t>4ST-B侧压B2右超保护</t>
  </si>
  <si>
    <t>4ST-B侧压B3左超保护</t>
  </si>
  <si>
    <t>4ST-B侧压B3右超保护</t>
  </si>
  <si>
    <t>4ST-B侧压B4左超保护</t>
  </si>
  <si>
    <t>4ST-B侧压B4右超保护</t>
  </si>
  <si>
    <t>4ST-B侧压B5左超保护</t>
  </si>
  <si>
    <t>4ST-B侧压B5右超保护</t>
  </si>
  <si>
    <t>W448.01</t>
  </si>
  <si>
    <t>W448.02</t>
  </si>
  <si>
    <t>W448.03</t>
  </si>
  <si>
    <t>W448.04</t>
  </si>
  <si>
    <t>W448.05</t>
  </si>
  <si>
    <t>W448.06</t>
  </si>
  <si>
    <t>W448.07</t>
  </si>
  <si>
    <t>W448.08</t>
  </si>
  <si>
    <t>W448.09</t>
  </si>
  <si>
    <t>W448.10</t>
  </si>
  <si>
    <t>W448.11</t>
  </si>
  <si>
    <t>W448.12</t>
  </si>
  <si>
    <t>W448.13</t>
  </si>
  <si>
    <t>W448.14</t>
  </si>
  <si>
    <t>W448.15</t>
  </si>
  <si>
    <t>W449.00</t>
    <phoneticPr fontId="6" type="noConversion"/>
  </si>
  <si>
    <t>W449.01</t>
  </si>
  <si>
    <t>W449.02</t>
  </si>
  <si>
    <t>W449.03</t>
  </si>
  <si>
    <t>W449.04</t>
  </si>
  <si>
    <t>W449.05</t>
  </si>
  <si>
    <t>W449.06</t>
  </si>
  <si>
    <t>W449.07</t>
  </si>
  <si>
    <t>W449.08</t>
  </si>
  <si>
    <t>W449.09</t>
  </si>
  <si>
    <t>W449.10</t>
  </si>
  <si>
    <t>W449.11</t>
  </si>
  <si>
    <t>W449.12</t>
  </si>
  <si>
    <t>W449.13</t>
  </si>
  <si>
    <t>W449.14</t>
  </si>
  <si>
    <t>W450.00</t>
    <phoneticPr fontId="6" type="noConversion"/>
  </si>
  <si>
    <t>W450.01</t>
  </si>
  <si>
    <t>W450.02</t>
  </si>
  <si>
    <t>W450.03</t>
  </si>
  <si>
    <t>W450.04</t>
  </si>
  <si>
    <t>W450.05</t>
  </si>
  <si>
    <t>W450.06</t>
  </si>
  <si>
    <t>W450.07</t>
  </si>
  <si>
    <t>W450.08</t>
  </si>
  <si>
    <t>W450.09</t>
  </si>
  <si>
    <t>W450.10</t>
  </si>
  <si>
    <t>预压时间1</t>
    <phoneticPr fontId="6" type="noConversion"/>
  </si>
  <si>
    <t>预压时间2</t>
    <phoneticPr fontId="6" type="noConversion"/>
  </si>
  <si>
    <t>预压时间3</t>
    <phoneticPr fontId="6" type="noConversion"/>
  </si>
  <si>
    <t>热压时间</t>
    <phoneticPr fontId="6" type="noConversion"/>
  </si>
  <si>
    <t>冷却时间1阀值</t>
    <phoneticPr fontId="6" type="noConversion"/>
  </si>
  <si>
    <t>冷却时间2阀值</t>
    <phoneticPr fontId="6" type="noConversion"/>
  </si>
  <si>
    <t>W450.11</t>
  </si>
  <si>
    <t>W450.12</t>
  </si>
  <si>
    <t>W450.13</t>
  </si>
  <si>
    <t>W450.14</t>
  </si>
  <si>
    <t>W450.15</t>
  </si>
  <si>
    <t>W451.00</t>
    <phoneticPr fontId="6" type="noConversion"/>
  </si>
  <si>
    <t>W451.01</t>
  </si>
  <si>
    <t>W451.02</t>
  </si>
  <si>
    <t>W451.03</t>
  </si>
  <si>
    <t>W451.04</t>
  </si>
  <si>
    <t>W451.05</t>
  </si>
  <si>
    <t>W451.06</t>
  </si>
  <si>
    <t>W451.07</t>
  </si>
  <si>
    <t>W451.08</t>
  </si>
  <si>
    <t>W451.09</t>
  </si>
  <si>
    <t>W451.10</t>
  </si>
  <si>
    <t>W451.11</t>
  </si>
  <si>
    <t>W451.12</t>
  </si>
  <si>
    <t>W451.13</t>
  </si>
  <si>
    <t>W451.14</t>
  </si>
  <si>
    <t>W451.15</t>
  </si>
  <si>
    <t>前门磁</t>
    <phoneticPr fontId="18" type="noConversion"/>
  </si>
  <si>
    <t>左门磁</t>
    <phoneticPr fontId="18" type="noConversion"/>
  </si>
  <si>
    <t>后门磁</t>
    <phoneticPr fontId="18" type="noConversion"/>
  </si>
  <si>
    <t>右门磁</t>
    <phoneticPr fontId="18" type="noConversion"/>
  </si>
  <si>
    <t>启动按钮1</t>
    <phoneticPr fontId="18" type="noConversion"/>
  </si>
  <si>
    <t>启动按钮2</t>
  </si>
  <si>
    <t>气源压力开关</t>
    <phoneticPr fontId="6" type="noConversion"/>
  </si>
  <si>
    <t>主急停按钮</t>
    <phoneticPr fontId="18" type="noConversion"/>
  </si>
  <si>
    <t>移动屏急停</t>
    <phoneticPr fontId="6" type="noConversion"/>
  </si>
  <si>
    <t>备用1</t>
    <phoneticPr fontId="6" type="noConversion"/>
  </si>
  <si>
    <t>备用2</t>
  </si>
  <si>
    <t>进料定位上层前后夹紧位</t>
    <phoneticPr fontId="6" type="noConversion"/>
  </si>
  <si>
    <t>进料定位下层前后松开位</t>
    <phoneticPr fontId="6" type="noConversion"/>
  </si>
  <si>
    <t>进料定位下层前后夹紧位</t>
    <phoneticPr fontId="6" type="noConversion"/>
  </si>
  <si>
    <t>进料定位上层左右松开位</t>
    <phoneticPr fontId="6" type="noConversion"/>
  </si>
  <si>
    <t>进料定位上层左右夹紧位</t>
    <phoneticPr fontId="6" type="noConversion"/>
  </si>
  <si>
    <t>进料定位下层左右松开位</t>
    <phoneticPr fontId="6" type="noConversion"/>
  </si>
  <si>
    <t>进料定位下层左右夹紧位</t>
    <phoneticPr fontId="6" type="noConversion"/>
  </si>
  <si>
    <t>进料定位上层有料感应</t>
    <phoneticPr fontId="18" type="noConversion"/>
  </si>
  <si>
    <t>进料定位下层有料感应</t>
    <phoneticPr fontId="18" type="noConversion"/>
  </si>
  <si>
    <t>备用3</t>
  </si>
  <si>
    <t>出料定位上层前后松开位</t>
    <phoneticPr fontId="6" type="noConversion"/>
  </si>
  <si>
    <t>出料定位上层前后夹紧位</t>
    <phoneticPr fontId="6" type="noConversion"/>
  </si>
  <si>
    <t>出料定位下层前后松开位</t>
    <phoneticPr fontId="6" type="noConversion"/>
  </si>
  <si>
    <t>出料定位下层前后夹紧位</t>
    <phoneticPr fontId="6" type="noConversion"/>
  </si>
  <si>
    <t>出料定位上层左右松开位</t>
    <phoneticPr fontId="6" type="noConversion"/>
  </si>
  <si>
    <t>出料定位上层左右夹紧位</t>
    <phoneticPr fontId="6" type="noConversion"/>
  </si>
  <si>
    <t>出料定位下层左右松开位</t>
    <phoneticPr fontId="6" type="noConversion"/>
  </si>
  <si>
    <t>出料定位下层左右夹紧位</t>
    <phoneticPr fontId="6" type="noConversion"/>
  </si>
  <si>
    <t>出料定位上层有料感应</t>
    <phoneticPr fontId="18" type="noConversion"/>
  </si>
  <si>
    <t>出料定位下层有料感应</t>
    <phoneticPr fontId="18" type="noConversion"/>
  </si>
  <si>
    <t>进料夹爪张开位</t>
    <phoneticPr fontId="18" type="noConversion"/>
  </si>
  <si>
    <t>进料爪上层左压紧上升位</t>
    <phoneticPr fontId="18" type="noConversion"/>
  </si>
  <si>
    <t>进料爪上层右压紧上升位</t>
    <phoneticPr fontId="18" type="noConversion"/>
  </si>
  <si>
    <t>进料爪下层左压紧上升位</t>
    <phoneticPr fontId="18" type="noConversion"/>
  </si>
  <si>
    <t>进料爪下层右压紧上升位</t>
    <phoneticPr fontId="18" type="noConversion"/>
  </si>
  <si>
    <t>进料爪上层中间压紧上升位</t>
    <phoneticPr fontId="6" type="noConversion"/>
  </si>
  <si>
    <t>进料爪下层中间压紧上升位</t>
    <phoneticPr fontId="6" type="noConversion"/>
  </si>
  <si>
    <t>进料夹爪上升位</t>
    <phoneticPr fontId="18" type="noConversion"/>
  </si>
  <si>
    <t>进料夹爪下降位</t>
    <phoneticPr fontId="18" type="noConversion"/>
  </si>
  <si>
    <t>进料爪上层有料感应</t>
    <phoneticPr fontId="6" type="noConversion"/>
  </si>
  <si>
    <t>进料爪下层有料感应</t>
    <phoneticPr fontId="6" type="noConversion"/>
  </si>
  <si>
    <t>出料夹爪张开位</t>
    <phoneticPr fontId="18" type="noConversion"/>
  </si>
  <si>
    <t>出料爪上层左压紧上升位</t>
    <phoneticPr fontId="18" type="noConversion"/>
  </si>
  <si>
    <t>出料爪上层右压紧上升位</t>
    <phoneticPr fontId="18" type="noConversion"/>
  </si>
  <si>
    <t>出料爪下层左压紧上升位</t>
    <phoneticPr fontId="18" type="noConversion"/>
  </si>
  <si>
    <t>出料爪下层右压紧上升位</t>
    <phoneticPr fontId="18" type="noConversion"/>
  </si>
  <si>
    <t>出料夹爪上升位</t>
    <phoneticPr fontId="18" type="noConversion"/>
  </si>
  <si>
    <t>出料夹爪下降位</t>
    <phoneticPr fontId="18" type="noConversion"/>
  </si>
  <si>
    <t>出料爪上层有料感应</t>
    <phoneticPr fontId="6" type="noConversion"/>
  </si>
  <si>
    <t>出料爪下层有料感应</t>
    <phoneticPr fontId="6" type="noConversion"/>
  </si>
  <si>
    <t>T100</t>
    <phoneticPr fontId="6" type="noConversion"/>
  </si>
  <si>
    <t>D7000</t>
    <phoneticPr fontId="6" type="noConversion"/>
  </si>
  <si>
    <t>100.00</t>
    <phoneticPr fontId="6" type="noConversion"/>
  </si>
  <si>
    <t>W140.00</t>
    <phoneticPr fontId="6" type="noConversion"/>
  </si>
  <si>
    <t>W400.00</t>
    <phoneticPr fontId="6" type="noConversion"/>
  </si>
  <si>
    <r>
      <t>T101</t>
    </r>
    <r>
      <rPr>
        <sz val="11"/>
        <color theme="1"/>
        <rFont val="宋体"/>
        <family val="2"/>
        <charset val="134"/>
        <scheme val="minor"/>
      </rPr>
      <t/>
    </r>
  </si>
  <si>
    <r>
      <t>D7001</t>
    </r>
    <r>
      <rPr>
        <sz val="11"/>
        <color theme="1"/>
        <rFont val="宋体"/>
        <family val="2"/>
        <charset val="134"/>
        <scheme val="minor"/>
      </rPr>
      <t/>
    </r>
  </si>
  <si>
    <r>
      <t>100.01</t>
    </r>
    <r>
      <rPr>
        <sz val="11"/>
        <color theme="1"/>
        <rFont val="宋体"/>
        <family val="2"/>
        <charset val="134"/>
        <scheme val="minor"/>
      </rPr>
      <t/>
    </r>
  </si>
  <si>
    <r>
      <t>W400.01</t>
    </r>
    <r>
      <rPr>
        <sz val="11"/>
        <color theme="1"/>
        <rFont val="宋体"/>
        <family val="2"/>
        <charset val="134"/>
        <scheme val="minor"/>
      </rPr>
      <t/>
    </r>
  </si>
  <si>
    <r>
      <t>T102</t>
    </r>
    <r>
      <rPr>
        <sz val="11"/>
        <color theme="1"/>
        <rFont val="宋体"/>
        <family val="2"/>
        <charset val="134"/>
        <scheme val="minor"/>
      </rPr>
      <t/>
    </r>
  </si>
  <si>
    <r>
      <t>D7002</t>
    </r>
    <r>
      <rPr>
        <sz val="11"/>
        <color theme="1"/>
        <rFont val="宋体"/>
        <family val="2"/>
        <charset val="134"/>
        <scheme val="minor"/>
      </rPr>
      <t/>
    </r>
  </si>
  <si>
    <r>
      <t>100.02</t>
    </r>
    <r>
      <rPr>
        <sz val="11"/>
        <color theme="1"/>
        <rFont val="宋体"/>
        <family val="2"/>
        <charset val="134"/>
        <scheme val="minor"/>
      </rPr>
      <t/>
    </r>
  </si>
  <si>
    <r>
      <t>W400.02</t>
    </r>
    <r>
      <rPr>
        <sz val="11"/>
        <color theme="1"/>
        <rFont val="宋体"/>
        <family val="2"/>
        <charset val="134"/>
        <scheme val="minor"/>
      </rPr>
      <t/>
    </r>
  </si>
  <si>
    <r>
      <t>T103</t>
    </r>
    <r>
      <rPr>
        <sz val="11"/>
        <color theme="1"/>
        <rFont val="宋体"/>
        <family val="2"/>
        <charset val="134"/>
        <scheme val="minor"/>
      </rPr>
      <t/>
    </r>
  </si>
  <si>
    <r>
      <t>D7003</t>
    </r>
    <r>
      <rPr>
        <sz val="11"/>
        <color theme="1"/>
        <rFont val="宋体"/>
        <family val="2"/>
        <charset val="134"/>
        <scheme val="minor"/>
      </rPr>
      <t/>
    </r>
  </si>
  <si>
    <r>
      <t>100.03</t>
    </r>
    <r>
      <rPr>
        <sz val="11"/>
        <color theme="1"/>
        <rFont val="宋体"/>
        <family val="2"/>
        <charset val="134"/>
        <scheme val="minor"/>
      </rPr>
      <t/>
    </r>
  </si>
  <si>
    <r>
      <t>W400.03</t>
    </r>
    <r>
      <rPr>
        <sz val="11"/>
        <color theme="1"/>
        <rFont val="宋体"/>
        <family val="2"/>
        <charset val="134"/>
        <scheme val="minor"/>
      </rPr>
      <t/>
    </r>
  </si>
  <si>
    <r>
      <t>T104</t>
    </r>
    <r>
      <rPr>
        <sz val="11"/>
        <color theme="1"/>
        <rFont val="宋体"/>
        <family val="2"/>
        <charset val="134"/>
        <scheme val="minor"/>
      </rPr>
      <t/>
    </r>
  </si>
  <si>
    <r>
      <t>D7004</t>
    </r>
    <r>
      <rPr>
        <sz val="11"/>
        <color theme="1"/>
        <rFont val="宋体"/>
        <family val="2"/>
        <charset val="134"/>
        <scheme val="minor"/>
      </rPr>
      <t/>
    </r>
  </si>
  <si>
    <r>
      <t>100.04</t>
    </r>
    <r>
      <rPr>
        <sz val="11"/>
        <color theme="1"/>
        <rFont val="宋体"/>
        <family val="2"/>
        <charset val="134"/>
        <scheme val="minor"/>
      </rPr>
      <t/>
    </r>
  </si>
  <si>
    <r>
      <t>W400.04</t>
    </r>
    <r>
      <rPr>
        <sz val="11"/>
        <color theme="1"/>
        <rFont val="宋体"/>
        <family val="2"/>
        <charset val="134"/>
        <scheme val="minor"/>
      </rPr>
      <t/>
    </r>
  </si>
  <si>
    <r>
      <t>T105</t>
    </r>
    <r>
      <rPr>
        <sz val="11"/>
        <color theme="1"/>
        <rFont val="宋体"/>
        <family val="2"/>
        <charset val="134"/>
        <scheme val="minor"/>
      </rPr>
      <t/>
    </r>
  </si>
  <si>
    <r>
      <t>D7005</t>
    </r>
    <r>
      <rPr>
        <sz val="11"/>
        <color theme="1"/>
        <rFont val="宋体"/>
        <family val="2"/>
        <charset val="134"/>
        <scheme val="minor"/>
      </rPr>
      <t/>
    </r>
  </si>
  <si>
    <r>
      <t>100.05</t>
    </r>
    <r>
      <rPr>
        <sz val="11"/>
        <color theme="1"/>
        <rFont val="宋体"/>
        <family val="2"/>
        <charset val="134"/>
        <scheme val="minor"/>
      </rPr>
      <t/>
    </r>
  </si>
  <si>
    <r>
      <t>W400.05</t>
    </r>
    <r>
      <rPr>
        <sz val="11"/>
        <color theme="1"/>
        <rFont val="宋体"/>
        <family val="2"/>
        <charset val="134"/>
        <scheme val="minor"/>
      </rPr>
      <t/>
    </r>
  </si>
  <si>
    <r>
      <t>T106</t>
    </r>
    <r>
      <rPr>
        <sz val="11"/>
        <color theme="1"/>
        <rFont val="宋体"/>
        <family val="2"/>
        <charset val="134"/>
        <scheme val="minor"/>
      </rPr>
      <t/>
    </r>
  </si>
  <si>
    <r>
      <t>D7006</t>
    </r>
    <r>
      <rPr>
        <sz val="11"/>
        <color theme="1"/>
        <rFont val="宋体"/>
        <family val="2"/>
        <charset val="134"/>
        <scheme val="minor"/>
      </rPr>
      <t/>
    </r>
  </si>
  <si>
    <r>
      <t>100.06</t>
    </r>
    <r>
      <rPr>
        <sz val="11"/>
        <color theme="1"/>
        <rFont val="宋体"/>
        <family val="2"/>
        <charset val="134"/>
        <scheme val="minor"/>
      </rPr>
      <t/>
    </r>
  </si>
  <si>
    <r>
      <t>W400.06</t>
    </r>
    <r>
      <rPr>
        <sz val="11"/>
        <color theme="1"/>
        <rFont val="宋体"/>
        <family val="2"/>
        <charset val="134"/>
        <scheme val="minor"/>
      </rPr>
      <t/>
    </r>
  </si>
  <si>
    <r>
      <t>T107</t>
    </r>
    <r>
      <rPr>
        <sz val="11"/>
        <color theme="1"/>
        <rFont val="宋体"/>
        <family val="2"/>
        <charset val="134"/>
        <scheme val="minor"/>
      </rPr>
      <t/>
    </r>
  </si>
  <si>
    <r>
      <t>D7007</t>
    </r>
    <r>
      <rPr>
        <sz val="11"/>
        <color theme="1"/>
        <rFont val="宋体"/>
        <family val="2"/>
        <charset val="134"/>
        <scheme val="minor"/>
      </rPr>
      <t/>
    </r>
  </si>
  <si>
    <r>
      <t>100.07</t>
    </r>
    <r>
      <rPr>
        <sz val="11"/>
        <color theme="1"/>
        <rFont val="宋体"/>
        <family val="2"/>
        <charset val="134"/>
        <scheme val="minor"/>
      </rPr>
      <t/>
    </r>
  </si>
  <si>
    <r>
      <t>W400.07</t>
    </r>
    <r>
      <rPr>
        <sz val="11"/>
        <color theme="1"/>
        <rFont val="宋体"/>
        <family val="2"/>
        <charset val="134"/>
        <scheme val="minor"/>
      </rPr>
      <t/>
    </r>
  </si>
  <si>
    <r>
      <t>T108</t>
    </r>
    <r>
      <rPr>
        <sz val="11"/>
        <color theme="1"/>
        <rFont val="宋体"/>
        <family val="2"/>
        <charset val="134"/>
        <scheme val="minor"/>
      </rPr>
      <t/>
    </r>
  </si>
  <si>
    <r>
      <t>D7008</t>
    </r>
    <r>
      <rPr>
        <sz val="11"/>
        <color theme="1"/>
        <rFont val="宋体"/>
        <family val="2"/>
        <charset val="134"/>
        <scheme val="minor"/>
      </rPr>
      <t/>
    </r>
  </si>
  <si>
    <r>
      <t>100.08</t>
    </r>
    <r>
      <rPr>
        <sz val="11"/>
        <color theme="1"/>
        <rFont val="宋体"/>
        <family val="2"/>
        <charset val="134"/>
        <scheme val="minor"/>
      </rPr>
      <t/>
    </r>
  </si>
  <si>
    <r>
      <t>W400.08</t>
    </r>
    <r>
      <rPr>
        <sz val="11"/>
        <color theme="1"/>
        <rFont val="宋体"/>
        <family val="2"/>
        <charset val="134"/>
        <scheme val="minor"/>
      </rPr>
      <t/>
    </r>
  </si>
  <si>
    <r>
      <t>T109</t>
    </r>
    <r>
      <rPr>
        <sz val="11"/>
        <color theme="1"/>
        <rFont val="宋体"/>
        <family val="2"/>
        <charset val="134"/>
        <scheme val="minor"/>
      </rPr>
      <t/>
    </r>
  </si>
  <si>
    <r>
      <t>D7009</t>
    </r>
    <r>
      <rPr>
        <sz val="11"/>
        <color theme="1"/>
        <rFont val="宋体"/>
        <family val="2"/>
        <charset val="134"/>
        <scheme val="minor"/>
      </rPr>
      <t/>
    </r>
  </si>
  <si>
    <r>
      <t>100.09</t>
    </r>
    <r>
      <rPr>
        <sz val="11"/>
        <color theme="1"/>
        <rFont val="宋体"/>
        <family val="2"/>
        <charset val="134"/>
        <scheme val="minor"/>
      </rPr>
      <t/>
    </r>
  </si>
  <si>
    <r>
      <t>W400.09</t>
    </r>
    <r>
      <rPr>
        <sz val="11"/>
        <color theme="1"/>
        <rFont val="宋体"/>
        <family val="2"/>
        <charset val="134"/>
        <scheme val="minor"/>
      </rPr>
      <t/>
    </r>
  </si>
  <si>
    <r>
      <t>T110</t>
    </r>
    <r>
      <rPr>
        <sz val="11"/>
        <color theme="1"/>
        <rFont val="宋体"/>
        <family val="2"/>
        <charset val="134"/>
        <scheme val="minor"/>
      </rPr>
      <t/>
    </r>
  </si>
  <si>
    <r>
      <t>D7010</t>
    </r>
    <r>
      <rPr>
        <sz val="11"/>
        <color theme="1"/>
        <rFont val="宋体"/>
        <family val="2"/>
        <charset val="134"/>
        <scheme val="minor"/>
      </rPr>
      <t/>
    </r>
  </si>
  <si>
    <r>
      <t>100.10</t>
    </r>
    <r>
      <rPr>
        <sz val="11"/>
        <color theme="1"/>
        <rFont val="宋体"/>
        <family val="2"/>
        <charset val="134"/>
        <scheme val="minor"/>
      </rPr>
      <t/>
    </r>
  </si>
  <si>
    <r>
      <t>W400.10</t>
    </r>
    <r>
      <rPr>
        <sz val="11"/>
        <color theme="1"/>
        <rFont val="宋体"/>
        <family val="2"/>
        <charset val="134"/>
        <scheme val="minor"/>
      </rPr>
      <t/>
    </r>
  </si>
  <si>
    <r>
      <t>T111</t>
    </r>
    <r>
      <rPr>
        <sz val="11"/>
        <color theme="1"/>
        <rFont val="宋体"/>
        <family val="2"/>
        <charset val="134"/>
        <scheme val="minor"/>
      </rPr>
      <t/>
    </r>
  </si>
  <si>
    <r>
      <t>D7011</t>
    </r>
    <r>
      <rPr>
        <sz val="11"/>
        <color theme="1"/>
        <rFont val="宋体"/>
        <family val="2"/>
        <charset val="134"/>
        <scheme val="minor"/>
      </rPr>
      <t/>
    </r>
  </si>
  <si>
    <r>
      <t>100.11</t>
    </r>
    <r>
      <rPr>
        <sz val="11"/>
        <color theme="1"/>
        <rFont val="宋体"/>
        <family val="2"/>
        <charset val="134"/>
        <scheme val="minor"/>
      </rPr>
      <t/>
    </r>
  </si>
  <si>
    <r>
      <t>W400.11</t>
    </r>
    <r>
      <rPr>
        <sz val="11"/>
        <color theme="1"/>
        <rFont val="宋体"/>
        <family val="2"/>
        <charset val="134"/>
        <scheme val="minor"/>
      </rPr>
      <t/>
    </r>
  </si>
  <si>
    <r>
      <t>T112</t>
    </r>
    <r>
      <rPr>
        <sz val="11"/>
        <color theme="1"/>
        <rFont val="宋体"/>
        <family val="2"/>
        <charset val="134"/>
        <scheme val="minor"/>
      </rPr>
      <t/>
    </r>
  </si>
  <si>
    <r>
      <t>D7012</t>
    </r>
    <r>
      <rPr>
        <sz val="11"/>
        <color theme="1"/>
        <rFont val="宋体"/>
        <family val="2"/>
        <charset val="134"/>
        <scheme val="minor"/>
      </rPr>
      <t/>
    </r>
  </si>
  <si>
    <r>
      <t>100.12</t>
    </r>
    <r>
      <rPr>
        <sz val="11"/>
        <color theme="1"/>
        <rFont val="宋体"/>
        <family val="2"/>
        <charset val="134"/>
        <scheme val="minor"/>
      </rPr>
      <t/>
    </r>
  </si>
  <si>
    <r>
      <t>W400.12</t>
    </r>
    <r>
      <rPr>
        <sz val="11"/>
        <color theme="1"/>
        <rFont val="宋体"/>
        <family val="2"/>
        <charset val="134"/>
        <scheme val="minor"/>
      </rPr>
      <t/>
    </r>
  </si>
  <si>
    <r>
      <t>T113</t>
    </r>
    <r>
      <rPr>
        <sz val="11"/>
        <color theme="1"/>
        <rFont val="宋体"/>
        <family val="2"/>
        <charset val="134"/>
        <scheme val="minor"/>
      </rPr>
      <t/>
    </r>
  </si>
  <si>
    <r>
      <t>D7013</t>
    </r>
    <r>
      <rPr>
        <sz val="11"/>
        <color theme="1"/>
        <rFont val="宋体"/>
        <family val="2"/>
        <charset val="134"/>
        <scheme val="minor"/>
      </rPr>
      <t/>
    </r>
  </si>
  <si>
    <r>
      <t>100.13</t>
    </r>
    <r>
      <rPr>
        <sz val="11"/>
        <color theme="1"/>
        <rFont val="宋体"/>
        <family val="2"/>
        <charset val="134"/>
        <scheme val="minor"/>
      </rPr>
      <t/>
    </r>
  </si>
  <si>
    <r>
      <t>W400.13</t>
    </r>
    <r>
      <rPr>
        <sz val="11"/>
        <color theme="1"/>
        <rFont val="宋体"/>
        <family val="2"/>
        <charset val="134"/>
        <scheme val="minor"/>
      </rPr>
      <t/>
    </r>
  </si>
  <si>
    <r>
      <t>T114</t>
    </r>
    <r>
      <rPr>
        <sz val="11"/>
        <color theme="1"/>
        <rFont val="宋体"/>
        <family val="2"/>
        <charset val="134"/>
        <scheme val="minor"/>
      </rPr>
      <t/>
    </r>
  </si>
  <si>
    <r>
      <t>D7014</t>
    </r>
    <r>
      <rPr>
        <sz val="11"/>
        <color theme="1"/>
        <rFont val="宋体"/>
        <family val="2"/>
        <charset val="134"/>
        <scheme val="minor"/>
      </rPr>
      <t/>
    </r>
  </si>
  <si>
    <r>
      <t>100.14</t>
    </r>
    <r>
      <rPr>
        <sz val="11"/>
        <color theme="1"/>
        <rFont val="宋体"/>
        <family val="2"/>
        <charset val="134"/>
        <scheme val="minor"/>
      </rPr>
      <t/>
    </r>
  </si>
  <si>
    <r>
      <t>W400.14</t>
    </r>
    <r>
      <rPr>
        <sz val="11"/>
        <color theme="1"/>
        <rFont val="宋体"/>
        <family val="2"/>
        <charset val="134"/>
        <scheme val="minor"/>
      </rPr>
      <t/>
    </r>
  </si>
  <si>
    <r>
      <t>T115</t>
    </r>
    <r>
      <rPr>
        <sz val="11"/>
        <color theme="1"/>
        <rFont val="宋体"/>
        <family val="2"/>
        <charset val="134"/>
        <scheme val="minor"/>
      </rPr>
      <t/>
    </r>
  </si>
  <si>
    <r>
      <t>D7015</t>
    </r>
    <r>
      <rPr>
        <sz val="11"/>
        <color theme="1"/>
        <rFont val="宋体"/>
        <family val="2"/>
        <charset val="134"/>
        <scheme val="minor"/>
      </rPr>
      <t/>
    </r>
  </si>
  <si>
    <r>
      <t>100.15</t>
    </r>
    <r>
      <rPr>
        <sz val="11"/>
        <color theme="1"/>
        <rFont val="宋体"/>
        <family val="2"/>
        <charset val="134"/>
        <scheme val="minor"/>
      </rPr>
      <t/>
    </r>
  </si>
  <si>
    <r>
      <t>W400.15</t>
    </r>
    <r>
      <rPr>
        <sz val="11"/>
        <color theme="1"/>
        <rFont val="宋体"/>
        <family val="2"/>
        <charset val="134"/>
        <scheme val="minor"/>
      </rPr>
      <t/>
    </r>
  </si>
  <si>
    <r>
      <t>T116</t>
    </r>
    <r>
      <rPr>
        <sz val="11"/>
        <color theme="1"/>
        <rFont val="宋体"/>
        <family val="2"/>
        <charset val="134"/>
        <scheme val="minor"/>
      </rPr>
      <t/>
    </r>
  </si>
  <si>
    <r>
      <t>D7016</t>
    </r>
    <r>
      <rPr>
        <sz val="11"/>
        <color theme="1"/>
        <rFont val="宋体"/>
        <family val="2"/>
        <charset val="134"/>
        <scheme val="minor"/>
      </rPr>
      <t/>
    </r>
  </si>
  <si>
    <t>101.00</t>
    <phoneticPr fontId="6" type="noConversion"/>
  </si>
  <si>
    <r>
      <t>T117</t>
    </r>
    <r>
      <rPr>
        <sz val="11"/>
        <color theme="1"/>
        <rFont val="宋体"/>
        <family val="2"/>
        <charset val="134"/>
        <scheme val="minor"/>
      </rPr>
      <t/>
    </r>
  </si>
  <si>
    <r>
      <t>D7017</t>
    </r>
    <r>
      <rPr>
        <sz val="11"/>
        <color theme="1"/>
        <rFont val="宋体"/>
        <family val="2"/>
        <charset val="134"/>
        <scheme val="minor"/>
      </rPr>
      <t/>
    </r>
  </si>
  <si>
    <r>
      <t>101.01</t>
    </r>
    <r>
      <rPr>
        <sz val="11"/>
        <color theme="1"/>
        <rFont val="宋体"/>
        <family val="2"/>
        <charset val="134"/>
        <scheme val="minor"/>
      </rPr>
      <t/>
    </r>
  </si>
  <si>
    <t>进料定位上层前后松开位</t>
    <phoneticPr fontId="6" type="noConversion"/>
  </si>
  <si>
    <r>
      <t>T118</t>
    </r>
    <r>
      <rPr>
        <sz val="11"/>
        <color theme="1"/>
        <rFont val="宋体"/>
        <family val="2"/>
        <charset val="134"/>
        <scheme val="minor"/>
      </rPr>
      <t/>
    </r>
  </si>
  <si>
    <r>
      <t>D7018</t>
    </r>
    <r>
      <rPr>
        <sz val="11"/>
        <color theme="1"/>
        <rFont val="宋体"/>
        <family val="2"/>
        <charset val="134"/>
        <scheme val="minor"/>
      </rPr>
      <t/>
    </r>
  </si>
  <si>
    <r>
      <t>101.02</t>
    </r>
    <r>
      <rPr>
        <sz val="11"/>
        <color theme="1"/>
        <rFont val="宋体"/>
        <family val="2"/>
        <charset val="134"/>
        <scheme val="minor"/>
      </rPr>
      <t/>
    </r>
  </si>
  <si>
    <r>
      <t>T119</t>
    </r>
    <r>
      <rPr>
        <sz val="11"/>
        <color theme="1"/>
        <rFont val="宋体"/>
        <family val="2"/>
        <charset val="134"/>
        <scheme val="minor"/>
      </rPr>
      <t/>
    </r>
  </si>
  <si>
    <r>
      <t>D7019</t>
    </r>
    <r>
      <rPr>
        <sz val="11"/>
        <color theme="1"/>
        <rFont val="宋体"/>
        <family val="2"/>
        <charset val="134"/>
        <scheme val="minor"/>
      </rPr>
      <t/>
    </r>
  </si>
  <si>
    <r>
      <t>101.03</t>
    </r>
    <r>
      <rPr>
        <sz val="11"/>
        <color theme="1"/>
        <rFont val="宋体"/>
        <family val="2"/>
        <charset val="134"/>
        <scheme val="minor"/>
      </rPr>
      <t/>
    </r>
  </si>
  <si>
    <r>
      <t>T120</t>
    </r>
    <r>
      <rPr>
        <sz val="11"/>
        <color theme="1"/>
        <rFont val="宋体"/>
        <family val="2"/>
        <charset val="134"/>
        <scheme val="minor"/>
      </rPr>
      <t/>
    </r>
  </si>
  <si>
    <r>
      <t>D7020</t>
    </r>
    <r>
      <rPr>
        <sz val="11"/>
        <color theme="1"/>
        <rFont val="宋体"/>
        <family val="2"/>
        <charset val="134"/>
        <scheme val="minor"/>
      </rPr>
      <t/>
    </r>
  </si>
  <si>
    <r>
      <t>101.04</t>
    </r>
    <r>
      <rPr>
        <sz val="11"/>
        <color theme="1"/>
        <rFont val="宋体"/>
        <family val="2"/>
        <charset val="134"/>
        <scheme val="minor"/>
      </rPr>
      <t/>
    </r>
  </si>
  <si>
    <r>
      <t>T121</t>
    </r>
    <r>
      <rPr>
        <sz val="11"/>
        <color theme="1"/>
        <rFont val="宋体"/>
        <family val="2"/>
        <charset val="134"/>
        <scheme val="minor"/>
      </rPr>
      <t/>
    </r>
  </si>
  <si>
    <r>
      <t>D7021</t>
    </r>
    <r>
      <rPr>
        <sz val="11"/>
        <color theme="1"/>
        <rFont val="宋体"/>
        <family val="2"/>
        <charset val="134"/>
        <scheme val="minor"/>
      </rPr>
      <t/>
    </r>
  </si>
  <si>
    <r>
      <t>101.05</t>
    </r>
    <r>
      <rPr>
        <sz val="11"/>
        <color theme="1"/>
        <rFont val="宋体"/>
        <family val="2"/>
        <charset val="134"/>
        <scheme val="minor"/>
      </rPr>
      <t/>
    </r>
  </si>
  <si>
    <r>
      <t>T122</t>
    </r>
    <r>
      <rPr>
        <sz val="11"/>
        <color theme="1"/>
        <rFont val="宋体"/>
        <family val="2"/>
        <charset val="134"/>
        <scheme val="minor"/>
      </rPr>
      <t/>
    </r>
  </si>
  <si>
    <r>
      <t>D7022</t>
    </r>
    <r>
      <rPr>
        <sz val="11"/>
        <color theme="1"/>
        <rFont val="宋体"/>
        <family val="2"/>
        <charset val="134"/>
        <scheme val="minor"/>
      </rPr>
      <t/>
    </r>
  </si>
  <si>
    <r>
      <t>101.06</t>
    </r>
    <r>
      <rPr>
        <sz val="11"/>
        <color theme="1"/>
        <rFont val="宋体"/>
        <family val="2"/>
        <charset val="134"/>
        <scheme val="minor"/>
      </rPr>
      <t/>
    </r>
  </si>
  <si>
    <r>
      <t>T123</t>
    </r>
    <r>
      <rPr>
        <sz val="11"/>
        <color theme="1"/>
        <rFont val="宋体"/>
        <family val="2"/>
        <charset val="134"/>
        <scheme val="minor"/>
      </rPr>
      <t/>
    </r>
  </si>
  <si>
    <r>
      <t>D7023</t>
    </r>
    <r>
      <rPr>
        <sz val="11"/>
        <color theme="1"/>
        <rFont val="宋体"/>
        <family val="2"/>
        <charset val="134"/>
        <scheme val="minor"/>
      </rPr>
      <t/>
    </r>
  </si>
  <si>
    <r>
      <t>101.07</t>
    </r>
    <r>
      <rPr>
        <sz val="11"/>
        <color theme="1"/>
        <rFont val="宋体"/>
        <family val="2"/>
        <charset val="134"/>
        <scheme val="minor"/>
      </rPr>
      <t/>
    </r>
  </si>
  <si>
    <r>
      <t>T124</t>
    </r>
    <r>
      <rPr>
        <sz val="11"/>
        <color theme="1"/>
        <rFont val="宋体"/>
        <family val="2"/>
        <charset val="134"/>
        <scheme val="minor"/>
      </rPr>
      <t/>
    </r>
  </si>
  <si>
    <r>
      <t>D7024</t>
    </r>
    <r>
      <rPr>
        <sz val="11"/>
        <color theme="1"/>
        <rFont val="宋体"/>
        <family val="2"/>
        <charset val="134"/>
        <scheme val="minor"/>
      </rPr>
      <t/>
    </r>
  </si>
  <si>
    <r>
      <t>101.08</t>
    </r>
    <r>
      <rPr>
        <sz val="11"/>
        <color theme="1"/>
        <rFont val="宋体"/>
        <family val="2"/>
        <charset val="134"/>
        <scheme val="minor"/>
      </rPr>
      <t/>
    </r>
  </si>
  <si>
    <r>
      <t>T125</t>
    </r>
    <r>
      <rPr>
        <sz val="11"/>
        <color theme="1"/>
        <rFont val="宋体"/>
        <family val="2"/>
        <charset val="134"/>
        <scheme val="minor"/>
      </rPr>
      <t/>
    </r>
  </si>
  <si>
    <r>
      <t>D7025</t>
    </r>
    <r>
      <rPr>
        <sz val="11"/>
        <color theme="1"/>
        <rFont val="宋体"/>
        <family val="2"/>
        <charset val="134"/>
        <scheme val="minor"/>
      </rPr>
      <t/>
    </r>
  </si>
  <si>
    <r>
      <t>101.09</t>
    </r>
    <r>
      <rPr>
        <sz val="11"/>
        <color theme="1"/>
        <rFont val="宋体"/>
        <family val="2"/>
        <charset val="134"/>
        <scheme val="minor"/>
      </rPr>
      <t/>
    </r>
  </si>
  <si>
    <r>
      <t>T126</t>
    </r>
    <r>
      <rPr>
        <sz val="11"/>
        <color theme="1"/>
        <rFont val="宋体"/>
        <family val="2"/>
        <charset val="134"/>
        <scheme val="minor"/>
      </rPr>
      <t/>
    </r>
  </si>
  <si>
    <r>
      <t>D7026</t>
    </r>
    <r>
      <rPr>
        <sz val="11"/>
        <color theme="1"/>
        <rFont val="宋体"/>
        <family val="2"/>
        <charset val="134"/>
        <scheme val="minor"/>
      </rPr>
      <t/>
    </r>
  </si>
  <si>
    <r>
      <t>101.10</t>
    </r>
    <r>
      <rPr>
        <sz val="11"/>
        <color theme="1"/>
        <rFont val="宋体"/>
        <family val="2"/>
        <charset val="134"/>
        <scheme val="minor"/>
      </rPr>
      <t/>
    </r>
  </si>
  <si>
    <r>
      <t>T127</t>
    </r>
    <r>
      <rPr>
        <sz val="11"/>
        <color theme="1"/>
        <rFont val="宋体"/>
        <family val="2"/>
        <charset val="134"/>
        <scheme val="minor"/>
      </rPr>
      <t/>
    </r>
  </si>
  <si>
    <r>
      <t>D7027</t>
    </r>
    <r>
      <rPr>
        <sz val="11"/>
        <color theme="1"/>
        <rFont val="宋体"/>
        <family val="2"/>
        <charset val="134"/>
        <scheme val="minor"/>
      </rPr>
      <t/>
    </r>
  </si>
  <si>
    <r>
      <t>101.11</t>
    </r>
    <r>
      <rPr>
        <sz val="11"/>
        <color theme="1"/>
        <rFont val="宋体"/>
        <family val="2"/>
        <charset val="134"/>
        <scheme val="minor"/>
      </rPr>
      <t/>
    </r>
  </si>
  <si>
    <r>
      <t>T128</t>
    </r>
    <r>
      <rPr>
        <sz val="11"/>
        <color theme="1"/>
        <rFont val="宋体"/>
        <family val="2"/>
        <charset val="134"/>
        <scheme val="minor"/>
      </rPr>
      <t/>
    </r>
  </si>
  <si>
    <r>
      <t>D7028</t>
    </r>
    <r>
      <rPr>
        <sz val="11"/>
        <color theme="1"/>
        <rFont val="宋体"/>
        <family val="2"/>
        <charset val="134"/>
        <scheme val="minor"/>
      </rPr>
      <t/>
    </r>
  </si>
  <si>
    <r>
      <t>101.12</t>
    </r>
    <r>
      <rPr>
        <sz val="11"/>
        <color theme="1"/>
        <rFont val="宋体"/>
        <family val="2"/>
        <charset val="134"/>
        <scheme val="minor"/>
      </rPr>
      <t/>
    </r>
  </si>
  <si>
    <r>
      <t>T129</t>
    </r>
    <r>
      <rPr>
        <sz val="11"/>
        <color theme="1"/>
        <rFont val="宋体"/>
        <family val="2"/>
        <charset val="134"/>
        <scheme val="minor"/>
      </rPr>
      <t/>
    </r>
  </si>
  <si>
    <r>
      <t>D7029</t>
    </r>
    <r>
      <rPr>
        <sz val="11"/>
        <color theme="1"/>
        <rFont val="宋体"/>
        <family val="2"/>
        <charset val="134"/>
        <scheme val="minor"/>
      </rPr>
      <t/>
    </r>
  </si>
  <si>
    <r>
      <t>101.13</t>
    </r>
    <r>
      <rPr>
        <sz val="11"/>
        <color theme="1"/>
        <rFont val="宋体"/>
        <family val="2"/>
        <charset val="134"/>
        <scheme val="minor"/>
      </rPr>
      <t/>
    </r>
  </si>
  <si>
    <r>
      <t>T130</t>
    </r>
    <r>
      <rPr>
        <sz val="11"/>
        <color theme="1"/>
        <rFont val="宋体"/>
        <family val="2"/>
        <charset val="134"/>
        <scheme val="minor"/>
      </rPr>
      <t/>
    </r>
  </si>
  <si>
    <r>
      <t>D7030</t>
    </r>
    <r>
      <rPr>
        <sz val="11"/>
        <color theme="1"/>
        <rFont val="宋体"/>
        <family val="2"/>
        <charset val="134"/>
        <scheme val="minor"/>
      </rPr>
      <t/>
    </r>
  </si>
  <si>
    <r>
      <t>101.14</t>
    </r>
    <r>
      <rPr>
        <sz val="11"/>
        <color theme="1"/>
        <rFont val="宋体"/>
        <family val="2"/>
        <charset val="134"/>
        <scheme val="minor"/>
      </rPr>
      <t/>
    </r>
  </si>
  <si>
    <r>
      <t>T131</t>
    </r>
    <r>
      <rPr>
        <sz val="11"/>
        <color theme="1"/>
        <rFont val="宋体"/>
        <family val="2"/>
        <charset val="134"/>
        <scheme val="minor"/>
      </rPr>
      <t/>
    </r>
  </si>
  <si>
    <r>
      <t>D7031</t>
    </r>
    <r>
      <rPr>
        <sz val="11"/>
        <color theme="1"/>
        <rFont val="宋体"/>
        <family val="2"/>
        <charset val="134"/>
        <scheme val="minor"/>
      </rPr>
      <t/>
    </r>
  </si>
  <si>
    <r>
      <t>101.15</t>
    </r>
    <r>
      <rPr>
        <sz val="11"/>
        <color theme="1"/>
        <rFont val="宋体"/>
        <family val="2"/>
        <charset val="134"/>
        <scheme val="minor"/>
      </rPr>
      <t/>
    </r>
  </si>
  <si>
    <r>
      <t>T132</t>
    </r>
    <r>
      <rPr>
        <sz val="11"/>
        <color theme="1"/>
        <rFont val="宋体"/>
        <family val="2"/>
        <charset val="134"/>
        <scheme val="minor"/>
      </rPr>
      <t/>
    </r>
  </si>
  <si>
    <r>
      <t>D7032</t>
    </r>
    <r>
      <rPr>
        <sz val="11"/>
        <color theme="1"/>
        <rFont val="宋体"/>
        <family val="2"/>
        <charset val="134"/>
        <scheme val="minor"/>
      </rPr>
      <t/>
    </r>
  </si>
  <si>
    <t>102.00</t>
    <phoneticPr fontId="6" type="noConversion"/>
  </si>
  <si>
    <r>
      <t>T133</t>
    </r>
    <r>
      <rPr>
        <sz val="11"/>
        <color theme="1"/>
        <rFont val="宋体"/>
        <family val="2"/>
        <charset val="134"/>
        <scheme val="minor"/>
      </rPr>
      <t/>
    </r>
  </si>
  <si>
    <r>
      <t>D7033</t>
    </r>
    <r>
      <rPr>
        <sz val="11"/>
        <color theme="1"/>
        <rFont val="宋体"/>
        <family val="2"/>
        <charset val="134"/>
        <scheme val="minor"/>
      </rPr>
      <t/>
    </r>
  </si>
  <si>
    <r>
      <t>T134</t>
    </r>
    <r>
      <rPr>
        <sz val="11"/>
        <color theme="1"/>
        <rFont val="宋体"/>
        <family val="2"/>
        <charset val="134"/>
        <scheme val="minor"/>
      </rPr>
      <t/>
    </r>
  </si>
  <si>
    <r>
      <t>D7034</t>
    </r>
    <r>
      <rPr>
        <sz val="11"/>
        <color theme="1"/>
        <rFont val="宋体"/>
        <family val="2"/>
        <charset val="134"/>
        <scheme val="minor"/>
      </rPr>
      <t/>
    </r>
  </si>
  <si>
    <r>
      <t>T135</t>
    </r>
    <r>
      <rPr>
        <sz val="11"/>
        <color theme="1"/>
        <rFont val="宋体"/>
        <family val="2"/>
        <charset val="134"/>
        <scheme val="minor"/>
      </rPr>
      <t/>
    </r>
  </si>
  <si>
    <r>
      <t>D7035</t>
    </r>
    <r>
      <rPr>
        <sz val="11"/>
        <color theme="1"/>
        <rFont val="宋体"/>
        <family val="2"/>
        <charset val="134"/>
        <scheme val="minor"/>
      </rPr>
      <t/>
    </r>
  </si>
  <si>
    <r>
      <t>T136</t>
    </r>
    <r>
      <rPr>
        <sz val="11"/>
        <color theme="1"/>
        <rFont val="宋体"/>
        <family val="2"/>
        <charset val="134"/>
        <scheme val="minor"/>
      </rPr>
      <t/>
    </r>
  </si>
  <si>
    <r>
      <t>D7036</t>
    </r>
    <r>
      <rPr>
        <sz val="11"/>
        <color theme="1"/>
        <rFont val="宋体"/>
        <family val="2"/>
        <charset val="134"/>
        <scheme val="minor"/>
      </rPr>
      <t/>
    </r>
  </si>
  <si>
    <r>
      <t>T137</t>
    </r>
    <r>
      <rPr>
        <sz val="11"/>
        <color theme="1"/>
        <rFont val="宋体"/>
        <family val="2"/>
        <charset val="134"/>
        <scheme val="minor"/>
      </rPr>
      <t/>
    </r>
  </si>
  <si>
    <r>
      <t>D7037</t>
    </r>
    <r>
      <rPr>
        <sz val="11"/>
        <color theme="1"/>
        <rFont val="宋体"/>
        <family val="2"/>
        <charset val="134"/>
        <scheme val="minor"/>
      </rPr>
      <t/>
    </r>
  </si>
  <si>
    <r>
      <t>T138</t>
    </r>
    <r>
      <rPr>
        <sz val="11"/>
        <color theme="1"/>
        <rFont val="宋体"/>
        <family val="2"/>
        <charset val="134"/>
        <scheme val="minor"/>
      </rPr>
      <t/>
    </r>
  </si>
  <si>
    <r>
      <t>D7038</t>
    </r>
    <r>
      <rPr>
        <sz val="11"/>
        <color theme="1"/>
        <rFont val="宋体"/>
        <family val="2"/>
        <charset val="134"/>
        <scheme val="minor"/>
      </rPr>
      <t/>
    </r>
  </si>
  <si>
    <r>
      <t>T139</t>
    </r>
    <r>
      <rPr>
        <sz val="11"/>
        <color theme="1"/>
        <rFont val="宋体"/>
        <family val="2"/>
        <charset val="134"/>
        <scheme val="minor"/>
      </rPr>
      <t/>
    </r>
  </si>
  <si>
    <r>
      <t>D7039</t>
    </r>
    <r>
      <rPr>
        <sz val="11"/>
        <color theme="1"/>
        <rFont val="宋体"/>
        <family val="2"/>
        <charset val="134"/>
        <scheme val="minor"/>
      </rPr>
      <t/>
    </r>
  </si>
  <si>
    <r>
      <t>T140</t>
    </r>
    <r>
      <rPr>
        <sz val="11"/>
        <color theme="1"/>
        <rFont val="宋体"/>
        <family val="2"/>
        <charset val="134"/>
        <scheme val="minor"/>
      </rPr>
      <t/>
    </r>
  </si>
  <si>
    <r>
      <t>D7040</t>
    </r>
    <r>
      <rPr>
        <sz val="11"/>
        <color theme="1"/>
        <rFont val="宋体"/>
        <family val="2"/>
        <charset val="134"/>
        <scheme val="minor"/>
      </rPr>
      <t/>
    </r>
  </si>
  <si>
    <r>
      <t>T141</t>
    </r>
    <r>
      <rPr>
        <sz val="11"/>
        <color theme="1"/>
        <rFont val="宋体"/>
        <family val="2"/>
        <charset val="134"/>
        <scheme val="minor"/>
      </rPr>
      <t/>
    </r>
  </si>
  <si>
    <r>
      <t>D7041</t>
    </r>
    <r>
      <rPr>
        <sz val="11"/>
        <color theme="1"/>
        <rFont val="宋体"/>
        <family val="2"/>
        <charset val="134"/>
        <scheme val="minor"/>
      </rPr>
      <t/>
    </r>
  </si>
  <si>
    <r>
      <t>T142</t>
    </r>
    <r>
      <rPr>
        <sz val="11"/>
        <color theme="1"/>
        <rFont val="宋体"/>
        <family val="2"/>
        <charset val="134"/>
        <scheme val="minor"/>
      </rPr>
      <t/>
    </r>
  </si>
  <si>
    <r>
      <t>D7042</t>
    </r>
    <r>
      <rPr>
        <sz val="11"/>
        <color theme="1"/>
        <rFont val="宋体"/>
        <family val="2"/>
        <charset val="134"/>
        <scheme val="minor"/>
      </rPr>
      <t/>
    </r>
  </si>
  <si>
    <r>
      <t>T143</t>
    </r>
    <r>
      <rPr>
        <sz val="11"/>
        <color theme="1"/>
        <rFont val="宋体"/>
        <family val="2"/>
        <charset val="134"/>
        <scheme val="minor"/>
      </rPr>
      <t/>
    </r>
  </si>
  <si>
    <r>
      <t>D7043</t>
    </r>
    <r>
      <rPr>
        <sz val="11"/>
        <color theme="1"/>
        <rFont val="宋体"/>
        <family val="2"/>
        <charset val="134"/>
        <scheme val="minor"/>
      </rPr>
      <t/>
    </r>
  </si>
  <si>
    <r>
      <t>T144</t>
    </r>
    <r>
      <rPr>
        <sz val="11"/>
        <color theme="1"/>
        <rFont val="宋体"/>
        <family val="2"/>
        <charset val="134"/>
        <scheme val="minor"/>
      </rPr>
      <t/>
    </r>
  </si>
  <si>
    <r>
      <t>D7044</t>
    </r>
    <r>
      <rPr>
        <sz val="11"/>
        <color theme="1"/>
        <rFont val="宋体"/>
        <family val="2"/>
        <charset val="134"/>
        <scheme val="minor"/>
      </rPr>
      <t/>
    </r>
  </si>
  <si>
    <r>
      <t>T145</t>
    </r>
    <r>
      <rPr>
        <sz val="11"/>
        <color theme="1"/>
        <rFont val="宋体"/>
        <family val="2"/>
        <charset val="134"/>
        <scheme val="minor"/>
      </rPr>
      <t/>
    </r>
  </si>
  <si>
    <r>
      <t>D7045</t>
    </r>
    <r>
      <rPr>
        <sz val="11"/>
        <color theme="1"/>
        <rFont val="宋体"/>
        <family val="2"/>
        <charset val="134"/>
        <scheme val="minor"/>
      </rPr>
      <t/>
    </r>
  </si>
  <si>
    <r>
      <t>T146</t>
    </r>
    <r>
      <rPr>
        <sz val="11"/>
        <color theme="1"/>
        <rFont val="宋体"/>
        <family val="2"/>
        <charset val="134"/>
        <scheme val="minor"/>
      </rPr>
      <t/>
    </r>
  </si>
  <si>
    <r>
      <t>D7046</t>
    </r>
    <r>
      <rPr>
        <sz val="11"/>
        <color theme="1"/>
        <rFont val="宋体"/>
        <family val="2"/>
        <charset val="134"/>
        <scheme val="minor"/>
      </rPr>
      <t/>
    </r>
  </si>
  <si>
    <r>
      <t>T147</t>
    </r>
    <r>
      <rPr>
        <sz val="11"/>
        <color theme="1"/>
        <rFont val="宋体"/>
        <family val="2"/>
        <charset val="134"/>
        <scheme val="minor"/>
      </rPr>
      <t/>
    </r>
  </si>
  <si>
    <r>
      <t>D7047</t>
    </r>
    <r>
      <rPr>
        <sz val="11"/>
        <color theme="1"/>
        <rFont val="宋体"/>
        <family val="2"/>
        <charset val="134"/>
        <scheme val="minor"/>
      </rPr>
      <t/>
    </r>
  </si>
  <si>
    <r>
      <t>T148</t>
    </r>
    <r>
      <rPr>
        <sz val="11"/>
        <color theme="1"/>
        <rFont val="宋体"/>
        <family val="2"/>
        <charset val="134"/>
        <scheme val="minor"/>
      </rPr>
      <t/>
    </r>
  </si>
  <si>
    <r>
      <t>D7048</t>
    </r>
    <r>
      <rPr>
        <sz val="11"/>
        <color theme="1"/>
        <rFont val="宋体"/>
        <family val="2"/>
        <charset val="134"/>
        <scheme val="minor"/>
      </rPr>
      <t/>
    </r>
  </si>
  <si>
    <r>
      <t>T149</t>
    </r>
    <r>
      <rPr>
        <sz val="11"/>
        <color theme="1"/>
        <rFont val="宋体"/>
        <family val="2"/>
        <charset val="134"/>
        <scheme val="minor"/>
      </rPr>
      <t/>
    </r>
  </si>
  <si>
    <r>
      <t>D7049</t>
    </r>
    <r>
      <rPr>
        <sz val="11"/>
        <color theme="1"/>
        <rFont val="宋体"/>
        <family val="2"/>
        <charset val="134"/>
        <scheme val="minor"/>
      </rPr>
      <t/>
    </r>
  </si>
  <si>
    <r>
      <t>T150</t>
    </r>
    <r>
      <rPr>
        <sz val="11"/>
        <color theme="1"/>
        <rFont val="宋体"/>
        <family val="2"/>
        <charset val="134"/>
        <scheme val="minor"/>
      </rPr>
      <t/>
    </r>
  </si>
  <si>
    <r>
      <t>D7050</t>
    </r>
    <r>
      <rPr>
        <sz val="11"/>
        <color theme="1"/>
        <rFont val="宋体"/>
        <family val="2"/>
        <charset val="134"/>
        <scheme val="minor"/>
      </rPr>
      <t/>
    </r>
  </si>
  <si>
    <r>
      <t>T151</t>
    </r>
    <r>
      <rPr>
        <sz val="11"/>
        <color theme="1"/>
        <rFont val="宋体"/>
        <family val="2"/>
        <charset val="134"/>
        <scheme val="minor"/>
      </rPr>
      <t/>
    </r>
  </si>
  <si>
    <r>
      <t>D7051</t>
    </r>
    <r>
      <rPr>
        <sz val="11"/>
        <color theme="1"/>
        <rFont val="宋体"/>
        <family val="2"/>
        <charset val="134"/>
        <scheme val="minor"/>
      </rPr>
      <t/>
    </r>
  </si>
  <si>
    <r>
      <t>T152</t>
    </r>
    <r>
      <rPr>
        <sz val="11"/>
        <color theme="1"/>
        <rFont val="宋体"/>
        <family val="2"/>
        <charset val="134"/>
        <scheme val="minor"/>
      </rPr>
      <t/>
    </r>
  </si>
  <si>
    <r>
      <t>D7052</t>
    </r>
    <r>
      <rPr>
        <sz val="11"/>
        <color theme="1"/>
        <rFont val="宋体"/>
        <family val="2"/>
        <charset val="134"/>
        <scheme val="minor"/>
      </rPr>
      <t/>
    </r>
  </si>
  <si>
    <r>
      <t>T153</t>
    </r>
    <r>
      <rPr>
        <sz val="11"/>
        <color theme="1"/>
        <rFont val="宋体"/>
        <family val="2"/>
        <charset val="134"/>
        <scheme val="minor"/>
      </rPr>
      <t/>
    </r>
  </si>
  <si>
    <r>
      <t>D7053</t>
    </r>
    <r>
      <rPr>
        <sz val="11"/>
        <color theme="1"/>
        <rFont val="宋体"/>
        <family val="2"/>
        <charset val="134"/>
        <scheme val="minor"/>
      </rPr>
      <t/>
    </r>
  </si>
  <si>
    <r>
      <t>T154</t>
    </r>
    <r>
      <rPr>
        <sz val="11"/>
        <color theme="1"/>
        <rFont val="宋体"/>
        <family val="2"/>
        <charset val="134"/>
        <scheme val="minor"/>
      </rPr>
      <t/>
    </r>
  </si>
  <si>
    <r>
      <t>D7054</t>
    </r>
    <r>
      <rPr>
        <sz val="11"/>
        <color theme="1"/>
        <rFont val="宋体"/>
        <family val="2"/>
        <charset val="134"/>
        <scheme val="minor"/>
      </rPr>
      <t/>
    </r>
  </si>
  <si>
    <r>
      <t>T155</t>
    </r>
    <r>
      <rPr>
        <sz val="11"/>
        <color theme="1"/>
        <rFont val="宋体"/>
        <family val="2"/>
        <charset val="134"/>
        <scheme val="minor"/>
      </rPr>
      <t/>
    </r>
  </si>
  <si>
    <r>
      <t>D7055</t>
    </r>
    <r>
      <rPr>
        <sz val="11"/>
        <color theme="1"/>
        <rFont val="宋体"/>
        <family val="2"/>
        <charset val="134"/>
        <scheme val="minor"/>
      </rPr>
      <t/>
    </r>
  </si>
  <si>
    <r>
      <t>T156</t>
    </r>
    <r>
      <rPr>
        <sz val="11"/>
        <color theme="1"/>
        <rFont val="宋体"/>
        <family val="2"/>
        <charset val="134"/>
        <scheme val="minor"/>
      </rPr>
      <t/>
    </r>
  </si>
  <si>
    <r>
      <t>D7056</t>
    </r>
    <r>
      <rPr>
        <sz val="11"/>
        <color theme="1"/>
        <rFont val="宋体"/>
        <family val="2"/>
        <charset val="134"/>
        <scheme val="minor"/>
      </rPr>
      <t/>
    </r>
  </si>
  <si>
    <r>
      <t>T157</t>
    </r>
    <r>
      <rPr>
        <sz val="11"/>
        <color theme="1"/>
        <rFont val="宋体"/>
        <family val="2"/>
        <charset val="134"/>
        <scheme val="minor"/>
      </rPr>
      <t/>
    </r>
  </si>
  <si>
    <r>
      <t>D7057</t>
    </r>
    <r>
      <rPr>
        <sz val="11"/>
        <color theme="1"/>
        <rFont val="宋体"/>
        <family val="2"/>
        <charset val="134"/>
        <scheme val="minor"/>
      </rPr>
      <t/>
    </r>
  </si>
  <si>
    <r>
      <t>T158</t>
    </r>
    <r>
      <rPr>
        <sz val="11"/>
        <color theme="1"/>
        <rFont val="宋体"/>
        <family val="2"/>
        <charset val="134"/>
        <scheme val="minor"/>
      </rPr>
      <t/>
    </r>
  </si>
  <si>
    <r>
      <t>D7058</t>
    </r>
    <r>
      <rPr>
        <sz val="11"/>
        <color theme="1"/>
        <rFont val="宋体"/>
        <family val="2"/>
        <charset val="134"/>
        <scheme val="minor"/>
      </rPr>
      <t/>
    </r>
  </si>
  <si>
    <r>
      <t>T159</t>
    </r>
    <r>
      <rPr>
        <sz val="11"/>
        <color theme="1"/>
        <rFont val="宋体"/>
        <family val="2"/>
        <charset val="134"/>
        <scheme val="minor"/>
      </rPr>
      <t/>
    </r>
  </si>
  <si>
    <r>
      <t>D7059</t>
    </r>
    <r>
      <rPr>
        <sz val="11"/>
        <color theme="1"/>
        <rFont val="宋体"/>
        <family val="2"/>
        <charset val="134"/>
        <scheme val="minor"/>
      </rPr>
      <t/>
    </r>
  </si>
  <si>
    <r>
      <t>T160</t>
    </r>
    <r>
      <rPr>
        <sz val="11"/>
        <color theme="1"/>
        <rFont val="宋体"/>
        <family val="2"/>
        <charset val="134"/>
        <scheme val="minor"/>
      </rPr>
      <t/>
    </r>
  </si>
  <si>
    <r>
      <t>D7060</t>
    </r>
    <r>
      <rPr>
        <sz val="11"/>
        <color theme="1"/>
        <rFont val="宋体"/>
        <family val="2"/>
        <charset val="134"/>
        <scheme val="minor"/>
      </rPr>
      <t/>
    </r>
  </si>
  <si>
    <r>
      <t>T161</t>
    </r>
    <r>
      <rPr>
        <sz val="11"/>
        <color theme="1"/>
        <rFont val="宋体"/>
        <family val="2"/>
        <charset val="134"/>
        <scheme val="minor"/>
      </rPr>
      <t/>
    </r>
  </si>
  <si>
    <r>
      <t>D7061</t>
    </r>
    <r>
      <rPr>
        <sz val="11"/>
        <color theme="1"/>
        <rFont val="宋体"/>
        <family val="2"/>
        <charset val="134"/>
        <scheme val="minor"/>
      </rPr>
      <t/>
    </r>
  </si>
  <si>
    <r>
      <t>T162</t>
    </r>
    <r>
      <rPr>
        <sz val="11"/>
        <color theme="1"/>
        <rFont val="宋体"/>
        <family val="2"/>
        <charset val="134"/>
        <scheme val="minor"/>
      </rPr>
      <t/>
    </r>
  </si>
  <si>
    <r>
      <t>D7062</t>
    </r>
    <r>
      <rPr>
        <sz val="11"/>
        <color theme="1"/>
        <rFont val="宋体"/>
        <family val="2"/>
        <charset val="134"/>
        <scheme val="minor"/>
      </rPr>
      <t/>
    </r>
  </si>
  <si>
    <r>
      <t>T163</t>
    </r>
    <r>
      <rPr>
        <sz val="11"/>
        <color theme="1"/>
        <rFont val="宋体"/>
        <family val="2"/>
        <charset val="134"/>
        <scheme val="minor"/>
      </rPr>
      <t/>
    </r>
  </si>
  <si>
    <r>
      <t>D7063</t>
    </r>
    <r>
      <rPr>
        <sz val="11"/>
        <color theme="1"/>
        <rFont val="宋体"/>
        <family val="2"/>
        <charset val="134"/>
        <scheme val="minor"/>
      </rPr>
      <t/>
    </r>
  </si>
  <si>
    <r>
      <t>T164</t>
    </r>
    <r>
      <rPr>
        <sz val="11"/>
        <color theme="1"/>
        <rFont val="宋体"/>
        <family val="2"/>
        <charset val="134"/>
        <scheme val="minor"/>
      </rPr>
      <t/>
    </r>
  </si>
  <si>
    <r>
      <t>D7064</t>
    </r>
    <r>
      <rPr>
        <sz val="11"/>
        <color theme="1"/>
        <rFont val="宋体"/>
        <family val="2"/>
        <charset val="134"/>
        <scheme val="minor"/>
      </rPr>
      <t/>
    </r>
  </si>
  <si>
    <r>
      <t>T165</t>
    </r>
    <r>
      <rPr>
        <sz val="11"/>
        <color theme="1"/>
        <rFont val="宋体"/>
        <family val="2"/>
        <charset val="134"/>
        <scheme val="minor"/>
      </rPr>
      <t/>
    </r>
  </si>
  <si>
    <r>
      <t>D7065</t>
    </r>
    <r>
      <rPr>
        <sz val="11"/>
        <color theme="1"/>
        <rFont val="宋体"/>
        <family val="2"/>
        <charset val="134"/>
        <scheme val="minor"/>
      </rPr>
      <t/>
    </r>
  </si>
  <si>
    <r>
      <t>T166</t>
    </r>
    <r>
      <rPr>
        <sz val="11"/>
        <color theme="1"/>
        <rFont val="宋体"/>
        <family val="2"/>
        <charset val="134"/>
        <scheme val="minor"/>
      </rPr>
      <t/>
    </r>
  </si>
  <si>
    <r>
      <t>D7066</t>
    </r>
    <r>
      <rPr>
        <sz val="11"/>
        <color theme="1"/>
        <rFont val="宋体"/>
        <family val="2"/>
        <charset val="134"/>
        <scheme val="minor"/>
      </rPr>
      <t/>
    </r>
  </si>
  <si>
    <r>
      <t>T167</t>
    </r>
    <r>
      <rPr>
        <sz val="11"/>
        <color theme="1"/>
        <rFont val="宋体"/>
        <family val="2"/>
        <charset val="134"/>
        <scheme val="minor"/>
      </rPr>
      <t/>
    </r>
  </si>
  <si>
    <r>
      <t>D7067</t>
    </r>
    <r>
      <rPr>
        <sz val="11"/>
        <color theme="1"/>
        <rFont val="宋体"/>
        <family val="2"/>
        <charset val="134"/>
        <scheme val="minor"/>
      </rPr>
      <t/>
    </r>
  </si>
  <si>
    <r>
      <t>T168</t>
    </r>
    <r>
      <rPr>
        <sz val="11"/>
        <color theme="1"/>
        <rFont val="宋体"/>
        <family val="2"/>
        <charset val="134"/>
        <scheme val="minor"/>
      </rPr>
      <t/>
    </r>
  </si>
  <si>
    <r>
      <t>D7068</t>
    </r>
    <r>
      <rPr>
        <sz val="11"/>
        <color theme="1"/>
        <rFont val="宋体"/>
        <family val="2"/>
        <charset val="134"/>
        <scheme val="minor"/>
      </rPr>
      <t/>
    </r>
  </si>
  <si>
    <r>
      <t>T169</t>
    </r>
    <r>
      <rPr>
        <sz val="11"/>
        <color theme="1"/>
        <rFont val="宋体"/>
        <family val="2"/>
        <charset val="134"/>
        <scheme val="minor"/>
      </rPr>
      <t/>
    </r>
  </si>
  <si>
    <r>
      <t>D7069</t>
    </r>
    <r>
      <rPr>
        <sz val="11"/>
        <color theme="1"/>
        <rFont val="宋体"/>
        <family val="2"/>
        <charset val="134"/>
        <scheme val="minor"/>
      </rPr>
      <t/>
    </r>
  </si>
  <si>
    <r>
      <t>T170</t>
    </r>
    <r>
      <rPr>
        <sz val="11"/>
        <color theme="1"/>
        <rFont val="宋体"/>
        <family val="2"/>
        <charset val="134"/>
        <scheme val="minor"/>
      </rPr>
      <t/>
    </r>
  </si>
  <si>
    <r>
      <t>D7070</t>
    </r>
    <r>
      <rPr>
        <sz val="11"/>
        <color theme="1"/>
        <rFont val="宋体"/>
        <family val="2"/>
        <charset val="134"/>
        <scheme val="minor"/>
      </rPr>
      <t/>
    </r>
  </si>
  <si>
    <r>
      <t>T171</t>
    </r>
    <r>
      <rPr>
        <sz val="11"/>
        <color theme="1"/>
        <rFont val="宋体"/>
        <family val="2"/>
        <charset val="134"/>
        <scheme val="minor"/>
      </rPr>
      <t/>
    </r>
  </si>
  <si>
    <r>
      <t>D7071</t>
    </r>
    <r>
      <rPr>
        <sz val="11"/>
        <color theme="1"/>
        <rFont val="宋体"/>
        <family val="2"/>
        <charset val="134"/>
        <scheme val="minor"/>
      </rPr>
      <t/>
    </r>
  </si>
  <si>
    <r>
      <t>T172</t>
    </r>
    <r>
      <rPr>
        <sz val="11"/>
        <color theme="1"/>
        <rFont val="宋体"/>
        <family val="2"/>
        <charset val="134"/>
        <scheme val="minor"/>
      </rPr>
      <t/>
    </r>
  </si>
  <si>
    <r>
      <t>D7072</t>
    </r>
    <r>
      <rPr>
        <sz val="11"/>
        <color theme="1"/>
        <rFont val="宋体"/>
        <family val="2"/>
        <charset val="134"/>
        <scheme val="minor"/>
      </rPr>
      <t/>
    </r>
  </si>
  <si>
    <r>
      <t>T173</t>
    </r>
    <r>
      <rPr>
        <sz val="11"/>
        <color theme="1"/>
        <rFont val="宋体"/>
        <family val="2"/>
        <charset val="134"/>
        <scheme val="minor"/>
      </rPr>
      <t/>
    </r>
  </si>
  <si>
    <r>
      <t>D7073</t>
    </r>
    <r>
      <rPr>
        <sz val="11"/>
        <color theme="1"/>
        <rFont val="宋体"/>
        <family val="2"/>
        <charset val="134"/>
        <scheme val="minor"/>
      </rPr>
      <t/>
    </r>
  </si>
  <si>
    <r>
      <t>T174</t>
    </r>
    <r>
      <rPr>
        <sz val="11"/>
        <color theme="1"/>
        <rFont val="宋体"/>
        <family val="2"/>
        <charset val="134"/>
        <scheme val="minor"/>
      </rPr>
      <t/>
    </r>
  </si>
  <si>
    <r>
      <t>D7074</t>
    </r>
    <r>
      <rPr>
        <sz val="11"/>
        <color theme="1"/>
        <rFont val="宋体"/>
        <family val="2"/>
        <charset val="134"/>
        <scheme val="minor"/>
      </rPr>
      <t/>
    </r>
  </si>
  <si>
    <r>
      <t>T175</t>
    </r>
    <r>
      <rPr>
        <sz val="11"/>
        <color theme="1"/>
        <rFont val="宋体"/>
        <family val="2"/>
        <charset val="134"/>
        <scheme val="minor"/>
      </rPr>
      <t/>
    </r>
  </si>
  <si>
    <r>
      <t>D7075</t>
    </r>
    <r>
      <rPr>
        <sz val="11"/>
        <color theme="1"/>
        <rFont val="宋体"/>
        <family val="2"/>
        <charset val="134"/>
        <scheme val="minor"/>
      </rPr>
      <t/>
    </r>
  </si>
  <si>
    <t>106.00</t>
    <phoneticPr fontId="6" type="noConversion"/>
  </si>
  <si>
    <r>
      <t>T176</t>
    </r>
    <r>
      <rPr>
        <sz val="11"/>
        <color theme="1"/>
        <rFont val="宋体"/>
        <family val="2"/>
        <charset val="134"/>
        <scheme val="minor"/>
      </rPr>
      <t/>
    </r>
  </si>
  <si>
    <r>
      <t>D7076</t>
    </r>
    <r>
      <rPr>
        <sz val="11"/>
        <color theme="1"/>
        <rFont val="宋体"/>
        <family val="2"/>
        <charset val="134"/>
        <scheme val="minor"/>
      </rPr>
      <t/>
    </r>
  </si>
  <si>
    <r>
      <t>106.01</t>
    </r>
    <r>
      <rPr>
        <sz val="11"/>
        <color theme="1"/>
        <rFont val="宋体"/>
        <family val="2"/>
        <charset val="134"/>
        <scheme val="minor"/>
      </rPr>
      <t/>
    </r>
  </si>
  <si>
    <r>
      <t>T177</t>
    </r>
    <r>
      <rPr>
        <sz val="11"/>
        <color theme="1"/>
        <rFont val="宋体"/>
        <family val="2"/>
        <charset val="134"/>
        <scheme val="minor"/>
      </rPr>
      <t/>
    </r>
  </si>
  <si>
    <r>
      <t>D7077</t>
    </r>
    <r>
      <rPr>
        <sz val="11"/>
        <color theme="1"/>
        <rFont val="宋体"/>
        <family val="2"/>
        <charset val="134"/>
        <scheme val="minor"/>
      </rPr>
      <t/>
    </r>
  </si>
  <si>
    <r>
      <t>106.02</t>
    </r>
    <r>
      <rPr>
        <sz val="11"/>
        <color theme="1"/>
        <rFont val="宋体"/>
        <family val="2"/>
        <charset val="134"/>
        <scheme val="minor"/>
      </rPr>
      <t/>
    </r>
  </si>
  <si>
    <r>
      <t>T178</t>
    </r>
    <r>
      <rPr>
        <sz val="11"/>
        <color theme="1"/>
        <rFont val="宋体"/>
        <family val="2"/>
        <charset val="134"/>
        <scheme val="minor"/>
      </rPr>
      <t/>
    </r>
  </si>
  <si>
    <r>
      <t>D7078</t>
    </r>
    <r>
      <rPr>
        <sz val="11"/>
        <color theme="1"/>
        <rFont val="宋体"/>
        <family val="2"/>
        <charset val="134"/>
        <scheme val="minor"/>
      </rPr>
      <t/>
    </r>
  </si>
  <si>
    <r>
      <t>106.03</t>
    </r>
    <r>
      <rPr>
        <sz val="11"/>
        <color theme="1"/>
        <rFont val="宋体"/>
        <family val="2"/>
        <charset val="134"/>
        <scheme val="minor"/>
      </rPr>
      <t/>
    </r>
  </si>
  <si>
    <r>
      <t>T179</t>
    </r>
    <r>
      <rPr>
        <sz val="11"/>
        <color theme="1"/>
        <rFont val="宋体"/>
        <family val="2"/>
        <charset val="134"/>
        <scheme val="minor"/>
      </rPr>
      <t/>
    </r>
  </si>
  <si>
    <r>
      <t>D7079</t>
    </r>
    <r>
      <rPr>
        <sz val="11"/>
        <color theme="1"/>
        <rFont val="宋体"/>
        <family val="2"/>
        <charset val="134"/>
        <scheme val="minor"/>
      </rPr>
      <t/>
    </r>
  </si>
  <si>
    <r>
      <t>106.04</t>
    </r>
    <r>
      <rPr>
        <sz val="11"/>
        <color theme="1"/>
        <rFont val="宋体"/>
        <family val="2"/>
        <charset val="134"/>
        <scheme val="minor"/>
      </rPr>
      <t/>
    </r>
  </si>
  <si>
    <r>
      <t>T180</t>
    </r>
    <r>
      <rPr>
        <sz val="11"/>
        <color theme="1"/>
        <rFont val="宋体"/>
        <family val="2"/>
        <charset val="134"/>
        <scheme val="minor"/>
      </rPr>
      <t/>
    </r>
  </si>
  <si>
    <r>
      <t>D7080</t>
    </r>
    <r>
      <rPr>
        <sz val="11"/>
        <color theme="1"/>
        <rFont val="宋体"/>
        <family val="2"/>
        <charset val="134"/>
        <scheme val="minor"/>
      </rPr>
      <t/>
    </r>
  </si>
  <si>
    <r>
      <t>106.05</t>
    </r>
    <r>
      <rPr>
        <sz val="11"/>
        <color theme="1"/>
        <rFont val="宋体"/>
        <family val="2"/>
        <charset val="134"/>
        <scheme val="minor"/>
      </rPr>
      <t/>
    </r>
  </si>
  <si>
    <r>
      <t>T181</t>
    </r>
    <r>
      <rPr>
        <sz val="11"/>
        <color theme="1"/>
        <rFont val="宋体"/>
        <family val="2"/>
        <charset val="134"/>
        <scheme val="minor"/>
      </rPr>
      <t/>
    </r>
  </si>
  <si>
    <r>
      <t>D7081</t>
    </r>
    <r>
      <rPr>
        <sz val="11"/>
        <color theme="1"/>
        <rFont val="宋体"/>
        <family val="2"/>
        <charset val="134"/>
        <scheme val="minor"/>
      </rPr>
      <t/>
    </r>
  </si>
  <si>
    <r>
      <t>106.06</t>
    </r>
    <r>
      <rPr>
        <sz val="11"/>
        <color theme="1"/>
        <rFont val="宋体"/>
        <family val="2"/>
        <charset val="134"/>
        <scheme val="minor"/>
      </rPr>
      <t/>
    </r>
  </si>
  <si>
    <r>
      <t>T182</t>
    </r>
    <r>
      <rPr>
        <sz val="11"/>
        <color theme="1"/>
        <rFont val="宋体"/>
        <family val="2"/>
        <charset val="134"/>
        <scheme val="minor"/>
      </rPr>
      <t/>
    </r>
  </si>
  <si>
    <r>
      <t>D7082</t>
    </r>
    <r>
      <rPr>
        <sz val="11"/>
        <color theme="1"/>
        <rFont val="宋体"/>
        <family val="2"/>
        <charset val="134"/>
        <scheme val="minor"/>
      </rPr>
      <t/>
    </r>
  </si>
  <si>
    <r>
      <t>106.07</t>
    </r>
    <r>
      <rPr>
        <sz val="11"/>
        <color theme="1"/>
        <rFont val="宋体"/>
        <family val="2"/>
        <charset val="134"/>
        <scheme val="minor"/>
      </rPr>
      <t/>
    </r>
  </si>
  <si>
    <r>
      <t>T183</t>
    </r>
    <r>
      <rPr>
        <sz val="11"/>
        <color theme="1"/>
        <rFont val="宋体"/>
        <family val="2"/>
        <charset val="134"/>
        <scheme val="minor"/>
      </rPr>
      <t/>
    </r>
  </si>
  <si>
    <r>
      <t>D7083</t>
    </r>
    <r>
      <rPr>
        <sz val="11"/>
        <color theme="1"/>
        <rFont val="宋体"/>
        <family val="2"/>
        <charset val="134"/>
        <scheme val="minor"/>
      </rPr>
      <t/>
    </r>
  </si>
  <si>
    <r>
      <t>106.08</t>
    </r>
    <r>
      <rPr>
        <sz val="11"/>
        <color theme="1"/>
        <rFont val="宋体"/>
        <family val="2"/>
        <charset val="134"/>
        <scheme val="minor"/>
      </rPr>
      <t/>
    </r>
  </si>
  <si>
    <r>
      <t>T184</t>
    </r>
    <r>
      <rPr>
        <sz val="11"/>
        <color theme="1"/>
        <rFont val="宋体"/>
        <family val="2"/>
        <charset val="134"/>
        <scheme val="minor"/>
      </rPr>
      <t/>
    </r>
  </si>
  <si>
    <r>
      <t>D7084</t>
    </r>
    <r>
      <rPr>
        <sz val="11"/>
        <color theme="1"/>
        <rFont val="宋体"/>
        <family val="2"/>
        <charset val="134"/>
        <scheme val="minor"/>
      </rPr>
      <t/>
    </r>
  </si>
  <si>
    <r>
      <t>106.09</t>
    </r>
    <r>
      <rPr>
        <sz val="11"/>
        <color theme="1"/>
        <rFont val="宋体"/>
        <family val="2"/>
        <charset val="134"/>
        <scheme val="minor"/>
      </rPr>
      <t/>
    </r>
  </si>
  <si>
    <r>
      <t>T185</t>
    </r>
    <r>
      <rPr>
        <sz val="11"/>
        <color theme="1"/>
        <rFont val="宋体"/>
        <family val="2"/>
        <charset val="134"/>
        <scheme val="minor"/>
      </rPr>
      <t/>
    </r>
  </si>
  <si>
    <r>
      <t>D7085</t>
    </r>
    <r>
      <rPr>
        <sz val="11"/>
        <color theme="1"/>
        <rFont val="宋体"/>
        <family val="2"/>
        <charset val="134"/>
        <scheme val="minor"/>
      </rPr>
      <t/>
    </r>
  </si>
  <si>
    <r>
      <t>106.10</t>
    </r>
    <r>
      <rPr>
        <sz val="11"/>
        <color theme="1"/>
        <rFont val="宋体"/>
        <family val="2"/>
        <charset val="134"/>
        <scheme val="minor"/>
      </rPr>
      <t/>
    </r>
  </si>
  <si>
    <r>
      <t>T186</t>
    </r>
    <r>
      <rPr>
        <sz val="11"/>
        <color theme="1"/>
        <rFont val="宋体"/>
        <family val="2"/>
        <charset val="134"/>
        <scheme val="minor"/>
      </rPr>
      <t/>
    </r>
  </si>
  <si>
    <r>
      <t>D7086</t>
    </r>
    <r>
      <rPr>
        <sz val="11"/>
        <color theme="1"/>
        <rFont val="宋体"/>
        <family val="2"/>
        <charset val="134"/>
        <scheme val="minor"/>
      </rPr>
      <t/>
    </r>
  </si>
  <si>
    <r>
      <t>106.11</t>
    </r>
    <r>
      <rPr>
        <sz val="11"/>
        <color theme="1"/>
        <rFont val="宋体"/>
        <family val="2"/>
        <charset val="134"/>
        <scheme val="minor"/>
      </rPr>
      <t/>
    </r>
  </si>
  <si>
    <r>
      <t>T187</t>
    </r>
    <r>
      <rPr>
        <sz val="11"/>
        <color theme="1"/>
        <rFont val="宋体"/>
        <family val="2"/>
        <charset val="134"/>
        <scheme val="minor"/>
      </rPr>
      <t/>
    </r>
  </si>
  <si>
    <r>
      <t>D7087</t>
    </r>
    <r>
      <rPr>
        <sz val="11"/>
        <color theme="1"/>
        <rFont val="宋体"/>
        <family val="2"/>
        <charset val="134"/>
        <scheme val="minor"/>
      </rPr>
      <t/>
    </r>
  </si>
  <si>
    <r>
      <t>106.12</t>
    </r>
    <r>
      <rPr>
        <sz val="11"/>
        <color theme="1"/>
        <rFont val="宋体"/>
        <family val="2"/>
        <charset val="134"/>
        <scheme val="minor"/>
      </rPr>
      <t/>
    </r>
  </si>
  <si>
    <r>
      <t>T188</t>
    </r>
    <r>
      <rPr>
        <sz val="11"/>
        <color theme="1"/>
        <rFont val="宋体"/>
        <family val="2"/>
        <charset val="134"/>
        <scheme val="minor"/>
      </rPr>
      <t/>
    </r>
  </si>
  <si>
    <r>
      <t>D7088</t>
    </r>
    <r>
      <rPr>
        <sz val="11"/>
        <color theme="1"/>
        <rFont val="宋体"/>
        <family val="2"/>
        <charset val="134"/>
        <scheme val="minor"/>
      </rPr>
      <t/>
    </r>
  </si>
  <si>
    <t>107.00</t>
    <phoneticPr fontId="6" type="noConversion"/>
  </si>
  <si>
    <r>
      <t>T189</t>
    </r>
    <r>
      <rPr>
        <sz val="11"/>
        <color theme="1"/>
        <rFont val="宋体"/>
        <family val="2"/>
        <charset val="134"/>
        <scheme val="minor"/>
      </rPr>
      <t/>
    </r>
  </si>
  <si>
    <r>
      <t>D7089</t>
    </r>
    <r>
      <rPr>
        <sz val="11"/>
        <color theme="1"/>
        <rFont val="宋体"/>
        <family val="2"/>
        <charset val="134"/>
        <scheme val="minor"/>
      </rPr>
      <t/>
    </r>
  </si>
  <si>
    <r>
      <t>107.01</t>
    </r>
    <r>
      <rPr>
        <sz val="11"/>
        <color theme="1"/>
        <rFont val="宋体"/>
        <family val="2"/>
        <charset val="134"/>
        <scheme val="minor"/>
      </rPr>
      <t/>
    </r>
  </si>
  <si>
    <r>
      <t>T190</t>
    </r>
    <r>
      <rPr>
        <sz val="11"/>
        <color theme="1"/>
        <rFont val="宋体"/>
        <family val="2"/>
        <charset val="134"/>
        <scheme val="minor"/>
      </rPr>
      <t/>
    </r>
  </si>
  <si>
    <r>
      <t>D7090</t>
    </r>
    <r>
      <rPr>
        <sz val="11"/>
        <color theme="1"/>
        <rFont val="宋体"/>
        <family val="2"/>
        <charset val="134"/>
        <scheme val="minor"/>
      </rPr>
      <t/>
    </r>
  </si>
  <si>
    <r>
      <t>107.02</t>
    </r>
    <r>
      <rPr>
        <sz val="11"/>
        <color theme="1"/>
        <rFont val="宋体"/>
        <family val="2"/>
        <charset val="134"/>
        <scheme val="minor"/>
      </rPr>
      <t/>
    </r>
  </si>
  <si>
    <r>
      <t>T191</t>
    </r>
    <r>
      <rPr>
        <sz val="11"/>
        <color theme="1"/>
        <rFont val="宋体"/>
        <family val="2"/>
        <charset val="134"/>
        <scheme val="minor"/>
      </rPr>
      <t/>
    </r>
  </si>
  <si>
    <r>
      <t>D7091</t>
    </r>
    <r>
      <rPr>
        <sz val="11"/>
        <color theme="1"/>
        <rFont val="宋体"/>
        <family val="2"/>
        <charset val="134"/>
        <scheme val="minor"/>
      </rPr>
      <t/>
    </r>
  </si>
  <si>
    <r>
      <t>107.03</t>
    </r>
    <r>
      <rPr>
        <sz val="11"/>
        <color theme="1"/>
        <rFont val="宋体"/>
        <family val="2"/>
        <charset val="134"/>
        <scheme val="minor"/>
      </rPr>
      <t/>
    </r>
  </si>
  <si>
    <r>
      <t>T192</t>
    </r>
    <r>
      <rPr>
        <sz val="11"/>
        <color theme="1"/>
        <rFont val="宋体"/>
        <family val="2"/>
        <charset val="134"/>
        <scheme val="minor"/>
      </rPr>
      <t/>
    </r>
  </si>
  <si>
    <r>
      <t>D7092</t>
    </r>
    <r>
      <rPr>
        <sz val="11"/>
        <color theme="1"/>
        <rFont val="宋体"/>
        <family val="2"/>
        <charset val="134"/>
        <scheme val="minor"/>
      </rPr>
      <t/>
    </r>
  </si>
  <si>
    <r>
      <t>107.04</t>
    </r>
    <r>
      <rPr>
        <sz val="11"/>
        <color theme="1"/>
        <rFont val="宋体"/>
        <family val="2"/>
        <charset val="134"/>
        <scheme val="minor"/>
      </rPr>
      <t/>
    </r>
  </si>
  <si>
    <r>
      <t>T193</t>
    </r>
    <r>
      <rPr>
        <sz val="11"/>
        <color theme="1"/>
        <rFont val="宋体"/>
        <family val="2"/>
        <charset val="134"/>
        <scheme val="minor"/>
      </rPr>
      <t/>
    </r>
  </si>
  <si>
    <r>
      <t>D7093</t>
    </r>
    <r>
      <rPr>
        <sz val="11"/>
        <color theme="1"/>
        <rFont val="宋体"/>
        <family val="2"/>
        <charset val="134"/>
        <scheme val="minor"/>
      </rPr>
      <t/>
    </r>
  </si>
  <si>
    <r>
      <t>107.05</t>
    </r>
    <r>
      <rPr>
        <sz val="11"/>
        <color theme="1"/>
        <rFont val="宋体"/>
        <family val="2"/>
        <charset val="134"/>
        <scheme val="minor"/>
      </rPr>
      <t/>
    </r>
  </si>
  <si>
    <r>
      <t>T194</t>
    </r>
    <r>
      <rPr>
        <sz val="11"/>
        <color theme="1"/>
        <rFont val="宋体"/>
        <family val="2"/>
        <charset val="134"/>
        <scheme val="minor"/>
      </rPr>
      <t/>
    </r>
  </si>
  <si>
    <r>
      <t>D7094</t>
    </r>
    <r>
      <rPr>
        <sz val="11"/>
        <color theme="1"/>
        <rFont val="宋体"/>
        <family val="2"/>
        <charset val="134"/>
        <scheme val="minor"/>
      </rPr>
      <t/>
    </r>
  </si>
  <si>
    <r>
      <t>107.06</t>
    </r>
    <r>
      <rPr>
        <sz val="11"/>
        <color theme="1"/>
        <rFont val="宋体"/>
        <family val="2"/>
        <charset val="134"/>
        <scheme val="minor"/>
      </rPr>
      <t/>
    </r>
  </si>
  <si>
    <r>
      <t>T195</t>
    </r>
    <r>
      <rPr>
        <sz val="11"/>
        <color theme="1"/>
        <rFont val="宋体"/>
        <family val="2"/>
        <charset val="134"/>
        <scheme val="minor"/>
      </rPr>
      <t/>
    </r>
  </si>
  <si>
    <r>
      <t>D7095</t>
    </r>
    <r>
      <rPr>
        <sz val="11"/>
        <color theme="1"/>
        <rFont val="宋体"/>
        <family val="2"/>
        <charset val="134"/>
        <scheme val="minor"/>
      </rPr>
      <t/>
    </r>
  </si>
  <si>
    <r>
      <t>107.07</t>
    </r>
    <r>
      <rPr>
        <sz val="11"/>
        <color theme="1"/>
        <rFont val="宋体"/>
        <family val="2"/>
        <charset val="134"/>
        <scheme val="minor"/>
      </rPr>
      <t/>
    </r>
  </si>
  <si>
    <r>
      <t>T196</t>
    </r>
    <r>
      <rPr>
        <sz val="11"/>
        <color theme="1"/>
        <rFont val="宋体"/>
        <family val="2"/>
        <charset val="134"/>
        <scheme val="minor"/>
      </rPr>
      <t/>
    </r>
  </si>
  <si>
    <r>
      <t>D7096</t>
    </r>
    <r>
      <rPr>
        <sz val="11"/>
        <color theme="1"/>
        <rFont val="宋体"/>
        <family val="2"/>
        <charset val="134"/>
        <scheme val="minor"/>
      </rPr>
      <t/>
    </r>
  </si>
  <si>
    <r>
      <t>107.08</t>
    </r>
    <r>
      <rPr>
        <sz val="11"/>
        <color theme="1"/>
        <rFont val="宋体"/>
        <family val="2"/>
        <charset val="134"/>
        <scheme val="minor"/>
      </rPr>
      <t/>
    </r>
  </si>
  <si>
    <r>
      <t>T197</t>
    </r>
    <r>
      <rPr>
        <sz val="11"/>
        <color theme="1"/>
        <rFont val="宋体"/>
        <family val="2"/>
        <charset val="134"/>
        <scheme val="minor"/>
      </rPr>
      <t/>
    </r>
  </si>
  <si>
    <r>
      <t>D7097</t>
    </r>
    <r>
      <rPr>
        <sz val="11"/>
        <color theme="1"/>
        <rFont val="宋体"/>
        <family val="2"/>
        <charset val="134"/>
        <scheme val="minor"/>
      </rPr>
      <t/>
    </r>
  </si>
  <si>
    <r>
      <t>107.09</t>
    </r>
    <r>
      <rPr>
        <sz val="11"/>
        <color theme="1"/>
        <rFont val="宋体"/>
        <family val="2"/>
        <charset val="134"/>
        <scheme val="minor"/>
      </rPr>
      <t/>
    </r>
  </si>
  <si>
    <r>
      <t>T198</t>
    </r>
    <r>
      <rPr>
        <sz val="11"/>
        <color theme="1"/>
        <rFont val="宋体"/>
        <family val="2"/>
        <charset val="134"/>
        <scheme val="minor"/>
      </rPr>
      <t/>
    </r>
  </si>
  <si>
    <r>
      <t>D7098</t>
    </r>
    <r>
      <rPr>
        <sz val="11"/>
        <color theme="1"/>
        <rFont val="宋体"/>
        <family val="2"/>
        <charset val="134"/>
        <scheme val="minor"/>
      </rPr>
      <t/>
    </r>
  </si>
  <si>
    <r>
      <t>107.10</t>
    </r>
    <r>
      <rPr>
        <sz val="11"/>
        <color theme="1"/>
        <rFont val="宋体"/>
        <family val="2"/>
        <charset val="134"/>
        <scheme val="minor"/>
      </rPr>
      <t/>
    </r>
  </si>
  <si>
    <r>
      <t>T199</t>
    </r>
    <r>
      <rPr>
        <sz val="11"/>
        <color theme="1"/>
        <rFont val="宋体"/>
        <family val="2"/>
        <charset val="134"/>
        <scheme val="minor"/>
      </rPr>
      <t/>
    </r>
  </si>
  <si>
    <r>
      <t>D7099</t>
    </r>
    <r>
      <rPr>
        <sz val="11"/>
        <color theme="1"/>
        <rFont val="宋体"/>
        <family val="2"/>
        <charset val="134"/>
        <scheme val="minor"/>
      </rPr>
      <t/>
    </r>
  </si>
  <si>
    <r>
      <t>107.11</t>
    </r>
    <r>
      <rPr>
        <sz val="11"/>
        <color theme="1"/>
        <rFont val="宋体"/>
        <family val="2"/>
        <charset val="134"/>
        <scheme val="minor"/>
      </rPr>
      <t/>
    </r>
  </si>
  <si>
    <r>
      <t>T200</t>
    </r>
    <r>
      <rPr>
        <sz val="11"/>
        <color theme="1"/>
        <rFont val="宋体"/>
        <family val="2"/>
        <charset val="134"/>
        <scheme val="minor"/>
      </rPr>
      <t/>
    </r>
  </si>
  <si>
    <r>
      <t>D7100</t>
    </r>
    <r>
      <rPr>
        <sz val="11"/>
        <color theme="1"/>
        <rFont val="宋体"/>
        <family val="2"/>
        <charset val="134"/>
        <scheme val="minor"/>
      </rPr>
      <t/>
    </r>
  </si>
  <si>
    <r>
      <t>107.12</t>
    </r>
    <r>
      <rPr>
        <sz val="11"/>
        <color theme="1"/>
        <rFont val="宋体"/>
        <family val="2"/>
        <charset val="134"/>
        <scheme val="minor"/>
      </rPr>
      <t/>
    </r>
  </si>
  <si>
    <r>
      <t>T201</t>
    </r>
    <r>
      <rPr>
        <sz val="11"/>
        <color theme="1"/>
        <rFont val="宋体"/>
        <family val="2"/>
        <charset val="134"/>
        <scheme val="minor"/>
      </rPr>
      <t/>
    </r>
  </si>
  <si>
    <r>
      <t>D7101</t>
    </r>
    <r>
      <rPr>
        <sz val="11"/>
        <color theme="1"/>
        <rFont val="宋体"/>
        <family val="2"/>
        <charset val="134"/>
        <scheme val="minor"/>
      </rPr>
      <t/>
    </r>
  </si>
  <si>
    <r>
      <t>107.13</t>
    </r>
    <r>
      <rPr>
        <sz val="11"/>
        <color theme="1"/>
        <rFont val="宋体"/>
        <family val="2"/>
        <charset val="134"/>
        <scheme val="minor"/>
      </rPr>
      <t/>
    </r>
  </si>
  <si>
    <r>
      <t>T202</t>
    </r>
    <r>
      <rPr>
        <sz val="11"/>
        <color theme="1"/>
        <rFont val="宋体"/>
        <family val="2"/>
        <charset val="134"/>
        <scheme val="minor"/>
      </rPr>
      <t/>
    </r>
  </si>
  <si>
    <r>
      <t>D7102</t>
    </r>
    <r>
      <rPr>
        <sz val="11"/>
        <color theme="1"/>
        <rFont val="宋体"/>
        <family val="2"/>
        <charset val="134"/>
        <scheme val="minor"/>
      </rPr>
      <t/>
    </r>
  </si>
  <si>
    <r>
      <t>107.14</t>
    </r>
    <r>
      <rPr>
        <sz val="11"/>
        <color theme="1"/>
        <rFont val="宋体"/>
        <family val="2"/>
        <charset val="134"/>
        <scheme val="minor"/>
      </rPr>
      <t/>
    </r>
  </si>
  <si>
    <r>
      <t>T203</t>
    </r>
    <r>
      <rPr>
        <sz val="11"/>
        <color theme="1"/>
        <rFont val="宋体"/>
        <family val="2"/>
        <charset val="134"/>
        <scheme val="minor"/>
      </rPr>
      <t/>
    </r>
  </si>
  <si>
    <r>
      <t>D7103</t>
    </r>
    <r>
      <rPr>
        <sz val="11"/>
        <color theme="1"/>
        <rFont val="宋体"/>
        <family val="2"/>
        <charset val="134"/>
        <scheme val="minor"/>
      </rPr>
      <t/>
    </r>
  </si>
  <si>
    <r>
      <t>107.15</t>
    </r>
    <r>
      <rPr>
        <sz val="11"/>
        <color theme="1"/>
        <rFont val="宋体"/>
        <family val="2"/>
        <charset val="134"/>
        <scheme val="minor"/>
      </rPr>
      <t/>
    </r>
  </si>
  <si>
    <r>
      <t>T204</t>
    </r>
    <r>
      <rPr>
        <sz val="11"/>
        <color theme="1"/>
        <rFont val="宋体"/>
        <family val="2"/>
        <charset val="134"/>
        <scheme val="minor"/>
      </rPr>
      <t/>
    </r>
  </si>
  <si>
    <r>
      <t>D7104</t>
    </r>
    <r>
      <rPr>
        <sz val="11"/>
        <color theme="1"/>
        <rFont val="宋体"/>
        <family val="2"/>
        <charset val="134"/>
        <scheme val="minor"/>
      </rPr>
      <t/>
    </r>
  </si>
  <si>
    <t>108.00</t>
    <phoneticPr fontId="6" type="noConversion"/>
  </si>
  <si>
    <r>
      <t>T205</t>
    </r>
    <r>
      <rPr>
        <sz val="11"/>
        <color theme="1"/>
        <rFont val="宋体"/>
        <family val="2"/>
        <charset val="134"/>
        <scheme val="minor"/>
      </rPr>
      <t/>
    </r>
  </si>
  <si>
    <r>
      <t>D7105</t>
    </r>
    <r>
      <rPr>
        <sz val="11"/>
        <color theme="1"/>
        <rFont val="宋体"/>
        <family val="2"/>
        <charset val="134"/>
        <scheme val="minor"/>
      </rPr>
      <t/>
    </r>
  </si>
  <si>
    <r>
      <t>108.01</t>
    </r>
    <r>
      <rPr>
        <sz val="11"/>
        <color theme="1"/>
        <rFont val="宋体"/>
        <family val="2"/>
        <charset val="134"/>
        <scheme val="minor"/>
      </rPr>
      <t/>
    </r>
  </si>
  <si>
    <r>
      <t>T206</t>
    </r>
    <r>
      <rPr>
        <sz val="11"/>
        <color theme="1"/>
        <rFont val="宋体"/>
        <family val="2"/>
        <charset val="134"/>
        <scheme val="minor"/>
      </rPr>
      <t/>
    </r>
  </si>
  <si>
    <r>
      <t>D7106</t>
    </r>
    <r>
      <rPr>
        <sz val="11"/>
        <color theme="1"/>
        <rFont val="宋体"/>
        <family val="2"/>
        <charset val="134"/>
        <scheme val="minor"/>
      </rPr>
      <t/>
    </r>
  </si>
  <si>
    <r>
      <t>108.02</t>
    </r>
    <r>
      <rPr>
        <sz val="11"/>
        <color theme="1"/>
        <rFont val="宋体"/>
        <family val="2"/>
        <charset val="134"/>
        <scheme val="minor"/>
      </rPr>
      <t/>
    </r>
  </si>
  <si>
    <r>
      <t>T207</t>
    </r>
    <r>
      <rPr>
        <sz val="11"/>
        <color theme="1"/>
        <rFont val="宋体"/>
        <family val="2"/>
        <charset val="134"/>
        <scheme val="minor"/>
      </rPr>
      <t/>
    </r>
  </si>
  <si>
    <r>
      <t>D7107</t>
    </r>
    <r>
      <rPr>
        <sz val="11"/>
        <color theme="1"/>
        <rFont val="宋体"/>
        <family val="2"/>
        <charset val="134"/>
        <scheme val="minor"/>
      </rPr>
      <t/>
    </r>
  </si>
  <si>
    <r>
      <t>108.03</t>
    </r>
    <r>
      <rPr>
        <sz val="11"/>
        <color theme="1"/>
        <rFont val="宋体"/>
        <family val="2"/>
        <charset val="134"/>
        <scheme val="minor"/>
      </rPr>
      <t/>
    </r>
  </si>
  <si>
    <r>
      <t>T208</t>
    </r>
    <r>
      <rPr>
        <sz val="11"/>
        <color theme="1"/>
        <rFont val="宋体"/>
        <family val="2"/>
        <charset val="134"/>
        <scheme val="minor"/>
      </rPr>
      <t/>
    </r>
  </si>
  <si>
    <r>
      <t>D7108</t>
    </r>
    <r>
      <rPr>
        <sz val="11"/>
        <color theme="1"/>
        <rFont val="宋体"/>
        <family val="2"/>
        <charset val="134"/>
        <scheme val="minor"/>
      </rPr>
      <t/>
    </r>
  </si>
  <si>
    <r>
      <t>108.04</t>
    </r>
    <r>
      <rPr>
        <sz val="11"/>
        <color theme="1"/>
        <rFont val="宋体"/>
        <family val="2"/>
        <charset val="134"/>
        <scheme val="minor"/>
      </rPr>
      <t/>
    </r>
  </si>
  <si>
    <r>
      <t>T209</t>
    </r>
    <r>
      <rPr>
        <sz val="11"/>
        <color theme="1"/>
        <rFont val="宋体"/>
        <family val="2"/>
        <charset val="134"/>
        <scheme val="minor"/>
      </rPr>
      <t/>
    </r>
  </si>
  <si>
    <r>
      <t>D7109</t>
    </r>
    <r>
      <rPr>
        <sz val="11"/>
        <color theme="1"/>
        <rFont val="宋体"/>
        <family val="2"/>
        <charset val="134"/>
        <scheme val="minor"/>
      </rPr>
      <t/>
    </r>
  </si>
  <si>
    <r>
      <t>108.05</t>
    </r>
    <r>
      <rPr>
        <sz val="11"/>
        <color theme="1"/>
        <rFont val="宋体"/>
        <family val="2"/>
        <charset val="134"/>
        <scheme val="minor"/>
      </rPr>
      <t/>
    </r>
  </si>
  <si>
    <r>
      <t>T210</t>
    </r>
    <r>
      <rPr>
        <sz val="11"/>
        <color theme="1"/>
        <rFont val="宋体"/>
        <family val="2"/>
        <charset val="134"/>
        <scheme val="minor"/>
      </rPr>
      <t/>
    </r>
  </si>
  <si>
    <r>
      <t>D7110</t>
    </r>
    <r>
      <rPr>
        <sz val="11"/>
        <color theme="1"/>
        <rFont val="宋体"/>
        <family val="2"/>
        <charset val="134"/>
        <scheme val="minor"/>
      </rPr>
      <t/>
    </r>
  </si>
  <si>
    <r>
      <t>108.06</t>
    </r>
    <r>
      <rPr>
        <sz val="11"/>
        <color theme="1"/>
        <rFont val="宋体"/>
        <family val="2"/>
        <charset val="134"/>
        <scheme val="minor"/>
      </rPr>
      <t/>
    </r>
  </si>
  <si>
    <r>
      <t>T211</t>
    </r>
    <r>
      <rPr>
        <sz val="11"/>
        <color theme="1"/>
        <rFont val="宋体"/>
        <family val="2"/>
        <charset val="134"/>
        <scheme val="minor"/>
      </rPr>
      <t/>
    </r>
  </si>
  <si>
    <r>
      <t>D7111</t>
    </r>
    <r>
      <rPr>
        <sz val="11"/>
        <color theme="1"/>
        <rFont val="宋体"/>
        <family val="2"/>
        <charset val="134"/>
        <scheme val="minor"/>
      </rPr>
      <t/>
    </r>
  </si>
  <si>
    <r>
      <t>108.07</t>
    </r>
    <r>
      <rPr>
        <sz val="11"/>
        <color theme="1"/>
        <rFont val="宋体"/>
        <family val="2"/>
        <charset val="134"/>
        <scheme val="minor"/>
      </rPr>
      <t/>
    </r>
  </si>
  <si>
    <r>
      <t>T212</t>
    </r>
    <r>
      <rPr>
        <sz val="11"/>
        <color theme="1"/>
        <rFont val="宋体"/>
        <family val="2"/>
        <charset val="134"/>
        <scheme val="minor"/>
      </rPr>
      <t/>
    </r>
  </si>
  <si>
    <r>
      <t>D7112</t>
    </r>
    <r>
      <rPr>
        <sz val="11"/>
        <color theme="1"/>
        <rFont val="宋体"/>
        <family val="2"/>
        <charset val="134"/>
        <scheme val="minor"/>
      </rPr>
      <t/>
    </r>
  </si>
  <si>
    <r>
      <t>108.08</t>
    </r>
    <r>
      <rPr>
        <sz val="11"/>
        <color theme="1"/>
        <rFont val="宋体"/>
        <family val="2"/>
        <charset val="134"/>
        <scheme val="minor"/>
      </rPr>
      <t/>
    </r>
  </si>
  <si>
    <r>
      <t>T213</t>
    </r>
    <r>
      <rPr>
        <sz val="11"/>
        <color theme="1"/>
        <rFont val="宋体"/>
        <family val="2"/>
        <charset val="134"/>
        <scheme val="minor"/>
      </rPr>
      <t/>
    </r>
  </si>
  <si>
    <r>
      <t>D7113</t>
    </r>
    <r>
      <rPr>
        <sz val="11"/>
        <color theme="1"/>
        <rFont val="宋体"/>
        <family val="2"/>
        <charset val="134"/>
        <scheme val="minor"/>
      </rPr>
      <t/>
    </r>
  </si>
  <si>
    <r>
      <t>108.09</t>
    </r>
    <r>
      <rPr>
        <sz val="11"/>
        <color theme="1"/>
        <rFont val="宋体"/>
        <family val="2"/>
        <charset val="134"/>
        <scheme val="minor"/>
      </rPr>
      <t/>
    </r>
  </si>
  <si>
    <r>
      <t>T214</t>
    </r>
    <r>
      <rPr>
        <sz val="11"/>
        <color theme="1"/>
        <rFont val="宋体"/>
        <family val="2"/>
        <charset val="134"/>
        <scheme val="minor"/>
      </rPr>
      <t/>
    </r>
  </si>
  <si>
    <r>
      <t>D7114</t>
    </r>
    <r>
      <rPr>
        <sz val="11"/>
        <color theme="1"/>
        <rFont val="宋体"/>
        <family val="2"/>
        <charset val="134"/>
        <scheme val="minor"/>
      </rPr>
      <t/>
    </r>
  </si>
  <si>
    <r>
      <t>108.10</t>
    </r>
    <r>
      <rPr>
        <sz val="11"/>
        <color theme="1"/>
        <rFont val="宋体"/>
        <family val="2"/>
        <charset val="134"/>
        <scheme val="minor"/>
      </rPr>
      <t/>
    </r>
  </si>
  <si>
    <r>
      <t>T215</t>
    </r>
    <r>
      <rPr>
        <sz val="11"/>
        <color theme="1"/>
        <rFont val="宋体"/>
        <family val="2"/>
        <charset val="134"/>
        <scheme val="minor"/>
      </rPr>
      <t/>
    </r>
  </si>
  <si>
    <r>
      <t>D7115</t>
    </r>
    <r>
      <rPr>
        <sz val="11"/>
        <color theme="1"/>
        <rFont val="宋体"/>
        <family val="2"/>
        <charset val="134"/>
        <scheme val="minor"/>
      </rPr>
      <t/>
    </r>
  </si>
  <si>
    <r>
      <t>108.11</t>
    </r>
    <r>
      <rPr>
        <sz val="11"/>
        <color theme="1"/>
        <rFont val="宋体"/>
        <family val="2"/>
        <charset val="134"/>
        <scheme val="minor"/>
      </rPr>
      <t/>
    </r>
  </si>
  <si>
    <r>
      <t>T216</t>
    </r>
    <r>
      <rPr>
        <sz val="11"/>
        <color theme="1"/>
        <rFont val="宋体"/>
        <family val="2"/>
        <charset val="134"/>
        <scheme val="minor"/>
      </rPr>
      <t/>
    </r>
  </si>
  <si>
    <r>
      <t>D7116</t>
    </r>
    <r>
      <rPr>
        <sz val="11"/>
        <color theme="1"/>
        <rFont val="宋体"/>
        <family val="2"/>
        <charset val="134"/>
        <scheme val="minor"/>
      </rPr>
      <t/>
    </r>
  </si>
  <si>
    <r>
      <t>108.12</t>
    </r>
    <r>
      <rPr>
        <sz val="11"/>
        <color theme="1"/>
        <rFont val="宋体"/>
        <family val="2"/>
        <charset val="134"/>
        <scheme val="minor"/>
      </rPr>
      <t/>
    </r>
  </si>
  <si>
    <r>
      <t>T217</t>
    </r>
    <r>
      <rPr>
        <sz val="11"/>
        <color theme="1"/>
        <rFont val="宋体"/>
        <family val="2"/>
        <charset val="134"/>
        <scheme val="minor"/>
      </rPr>
      <t/>
    </r>
  </si>
  <si>
    <r>
      <t>D7117</t>
    </r>
    <r>
      <rPr>
        <sz val="11"/>
        <color theme="1"/>
        <rFont val="宋体"/>
        <family val="2"/>
        <charset val="134"/>
        <scheme val="minor"/>
      </rPr>
      <t/>
    </r>
  </si>
  <si>
    <t>110.00</t>
    <phoneticPr fontId="6" type="noConversion"/>
  </si>
  <si>
    <r>
      <t>T218</t>
    </r>
    <r>
      <rPr>
        <sz val="11"/>
        <color theme="1"/>
        <rFont val="宋体"/>
        <family val="2"/>
        <charset val="134"/>
        <scheme val="minor"/>
      </rPr>
      <t/>
    </r>
  </si>
  <si>
    <r>
      <t>D7118</t>
    </r>
    <r>
      <rPr>
        <sz val="11"/>
        <color theme="1"/>
        <rFont val="宋体"/>
        <family val="2"/>
        <charset val="134"/>
        <scheme val="minor"/>
      </rPr>
      <t/>
    </r>
  </si>
  <si>
    <r>
      <t>110.01</t>
    </r>
    <r>
      <rPr>
        <sz val="11"/>
        <color theme="1"/>
        <rFont val="宋体"/>
        <family val="2"/>
        <charset val="134"/>
        <scheme val="minor"/>
      </rPr>
      <t/>
    </r>
  </si>
  <si>
    <r>
      <t>T219</t>
    </r>
    <r>
      <rPr>
        <sz val="11"/>
        <color theme="1"/>
        <rFont val="宋体"/>
        <family val="2"/>
        <charset val="134"/>
        <scheme val="minor"/>
      </rPr>
      <t/>
    </r>
  </si>
  <si>
    <r>
      <t>D7119</t>
    </r>
    <r>
      <rPr>
        <sz val="11"/>
        <color theme="1"/>
        <rFont val="宋体"/>
        <family val="2"/>
        <charset val="134"/>
        <scheme val="minor"/>
      </rPr>
      <t/>
    </r>
  </si>
  <si>
    <r>
      <t>110.02</t>
    </r>
    <r>
      <rPr>
        <sz val="11"/>
        <color theme="1"/>
        <rFont val="宋体"/>
        <family val="2"/>
        <charset val="134"/>
        <scheme val="minor"/>
      </rPr>
      <t/>
    </r>
  </si>
  <si>
    <r>
      <t>T220</t>
    </r>
    <r>
      <rPr>
        <sz val="11"/>
        <color theme="1"/>
        <rFont val="宋体"/>
        <family val="2"/>
        <charset val="134"/>
        <scheme val="minor"/>
      </rPr>
      <t/>
    </r>
  </si>
  <si>
    <r>
      <t>D7120</t>
    </r>
    <r>
      <rPr>
        <sz val="11"/>
        <color theme="1"/>
        <rFont val="宋体"/>
        <family val="2"/>
        <charset val="134"/>
        <scheme val="minor"/>
      </rPr>
      <t/>
    </r>
  </si>
  <si>
    <r>
      <t>110.03</t>
    </r>
    <r>
      <rPr>
        <sz val="11"/>
        <color theme="1"/>
        <rFont val="宋体"/>
        <family val="2"/>
        <charset val="134"/>
        <scheme val="minor"/>
      </rPr>
      <t/>
    </r>
  </si>
  <si>
    <r>
      <t>T221</t>
    </r>
    <r>
      <rPr>
        <sz val="11"/>
        <color theme="1"/>
        <rFont val="宋体"/>
        <family val="2"/>
        <charset val="134"/>
        <scheme val="minor"/>
      </rPr>
      <t/>
    </r>
  </si>
  <si>
    <r>
      <t>D7121</t>
    </r>
    <r>
      <rPr>
        <sz val="11"/>
        <color theme="1"/>
        <rFont val="宋体"/>
        <family val="2"/>
        <charset val="134"/>
        <scheme val="minor"/>
      </rPr>
      <t/>
    </r>
  </si>
  <si>
    <r>
      <t>110.04</t>
    </r>
    <r>
      <rPr>
        <sz val="11"/>
        <color theme="1"/>
        <rFont val="宋体"/>
        <family val="2"/>
        <charset val="134"/>
        <scheme val="minor"/>
      </rPr>
      <t/>
    </r>
  </si>
  <si>
    <r>
      <t>T222</t>
    </r>
    <r>
      <rPr>
        <sz val="11"/>
        <color theme="1"/>
        <rFont val="宋体"/>
        <family val="2"/>
        <charset val="134"/>
        <scheme val="minor"/>
      </rPr>
      <t/>
    </r>
  </si>
  <si>
    <r>
      <t>D7122</t>
    </r>
    <r>
      <rPr>
        <sz val="11"/>
        <color theme="1"/>
        <rFont val="宋体"/>
        <family val="2"/>
        <charset val="134"/>
        <scheme val="minor"/>
      </rPr>
      <t/>
    </r>
  </si>
  <si>
    <r>
      <t>110.05</t>
    </r>
    <r>
      <rPr>
        <sz val="11"/>
        <color theme="1"/>
        <rFont val="宋体"/>
        <family val="2"/>
        <charset val="134"/>
        <scheme val="minor"/>
      </rPr>
      <t/>
    </r>
  </si>
  <si>
    <r>
      <t>T223</t>
    </r>
    <r>
      <rPr>
        <sz val="11"/>
        <color theme="1"/>
        <rFont val="宋体"/>
        <family val="2"/>
        <charset val="134"/>
        <scheme val="minor"/>
      </rPr>
      <t/>
    </r>
  </si>
  <si>
    <r>
      <t>D7123</t>
    </r>
    <r>
      <rPr>
        <sz val="11"/>
        <color theme="1"/>
        <rFont val="宋体"/>
        <family val="2"/>
        <charset val="134"/>
        <scheme val="minor"/>
      </rPr>
      <t/>
    </r>
  </si>
  <si>
    <r>
      <t>110.06</t>
    </r>
    <r>
      <rPr>
        <sz val="11"/>
        <color theme="1"/>
        <rFont val="宋体"/>
        <family val="2"/>
        <charset val="134"/>
        <scheme val="minor"/>
      </rPr>
      <t/>
    </r>
  </si>
  <si>
    <r>
      <t>T224</t>
    </r>
    <r>
      <rPr>
        <sz val="11"/>
        <color theme="1"/>
        <rFont val="宋体"/>
        <family val="2"/>
        <charset val="134"/>
        <scheme val="minor"/>
      </rPr>
      <t/>
    </r>
  </si>
  <si>
    <r>
      <t>D7124</t>
    </r>
    <r>
      <rPr>
        <sz val="11"/>
        <color theme="1"/>
        <rFont val="宋体"/>
        <family val="2"/>
        <charset val="134"/>
        <scheme val="minor"/>
      </rPr>
      <t/>
    </r>
  </si>
  <si>
    <r>
      <t>110.07</t>
    </r>
    <r>
      <rPr>
        <sz val="11"/>
        <color theme="1"/>
        <rFont val="宋体"/>
        <family val="2"/>
        <charset val="134"/>
        <scheme val="minor"/>
      </rPr>
      <t/>
    </r>
  </si>
  <si>
    <r>
      <t>T225</t>
    </r>
    <r>
      <rPr>
        <sz val="11"/>
        <color theme="1"/>
        <rFont val="宋体"/>
        <family val="2"/>
        <charset val="134"/>
        <scheme val="minor"/>
      </rPr>
      <t/>
    </r>
  </si>
  <si>
    <r>
      <t>D7125</t>
    </r>
    <r>
      <rPr>
        <sz val="11"/>
        <color theme="1"/>
        <rFont val="宋体"/>
        <family val="2"/>
        <charset val="134"/>
        <scheme val="minor"/>
      </rPr>
      <t/>
    </r>
  </si>
  <si>
    <r>
      <t>110.08</t>
    </r>
    <r>
      <rPr>
        <sz val="11"/>
        <color theme="1"/>
        <rFont val="宋体"/>
        <family val="2"/>
        <charset val="134"/>
        <scheme val="minor"/>
      </rPr>
      <t/>
    </r>
  </si>
  <si>
    <r>
      <t>T226</t>
    </r>
    <r>
      <rPr>
        <sz val="11"/>
        <color theme="1"/>
        <rFont val="宋体"/>
        <family val="2"/>
        <charset val="134"/>
        <scheme val="minor"/>
      </rPr>
      <t/>
    </r>
  </si>
  <si>
    <r>
      <t>D7126</t>
    </r>
    <r>
      <rPr>
        <sz val="11"/>
        <color theme="1"/>
        <rFont val="宋体"/>
        <family val="2"/>
        <charset val="134"/>
        <scheme val="minor"/>
      </rPr>
      <t/>
    </r>
  </si>
  <si>
    <r>
      <t>110.09</t>
    </r>
    <r>
      <rPr>
        <sz val="11"/>
        <color theme="1"/>
        <rFont val="宋体"/>
        <family val="2"/>
        <charset val="134"/>
        <scheme val="minor"/>
      </rPr>
      <t/>
    </r>
  </si>
  <si>
    <r>
      <t>T227</t>
    </r>
    <r>
      <rPr>
        <sz val="11"/>
        <color theme="1"/>
        <rFont val="宋体"/>
        <family val="2"/>
        <charset val="134"/>
        <scheme val="minor"/>
      </rPr>
      <t/>
    </r>
  </si>
  <si>
    <r>
      <t>D7127</t>
    </r>
    <r>
      <rPr>
        <sz val="11"/>
        <color theme="1"/>
        <rFont val="宋体"/>
        <family val="2"/>
        <charset val="134"/>
        <scheme val="minor"/>
      </rPr>
      <t/>
    </r>
  </si>
  <si>
    <r>
      <t>110.10</t>
    </r>
    <r>
      <rPr>
        <sz val="11"/>
        <color theme="1"/>
        <rFont val="宋体"/>
        <family val="2"/>
        <charset val="134"/>
        <scheme val="minor"/>
      </rPr>
      <t/>
    </r>
  </si>
  <si>
    <r>
      <t>T228</t>
    </r>
    <r>
      <rPr>
        <sz val="11"/>
        <color theme="1"/>
        <rFont val="宋体"/>
        <family val="2"/>
        <charset val="134"/>
        <scheme val="minor"/>
      </rPr>
      <t/>
    </r>
  </si>
  <si>
    <r>
      <t>D7128</t>
    </r>
    <r>
      <rPr>
        <sz val="11"/>
        <color theme="1"/>
        <rFont val="宋体"/>
        <family val="2"/>
        <charset val="134"/>
        <scheme val="minor"/>
      </rPr>
      <t/>
    </r>
  </si>
  <si>
    <r>
      <t>110.11</t>
    </r>
    <r>
      <rPr>
        <sz val="11"/>
        <color theme="1"/>
        <rFont val="宋体"/>
        <family val="2"/>
        <charset val="134"/>
        <scheme val="minor"/>
      </rPr>
      <t/>
    </r>
  </si>
  <si>
    <r>
      <t>T229</t>
    </r>
    <r>
      <rPr>
        <sz val="11"/>
        <color theme="1"/>
        <rFont val="宋体"/>
        <family val="2"/>
        <charset val="134"/>
        <scheme val="minor"/>
      </rPr>
      <t/>
    </r>
  </si>
  <si>
    <r>
      <t>D7129</t>
    </r>
    <r>
      <rPr>
        <sz val="11"/>
        <color theme="1"/>
        <rFont val="宋体"/>
        <family val="2"/>
        <charset val="134"/>
        <scheme val="minor"/>
      </rPr>
      <t/>
    </r>
  </si>
  <si>
    <r>
      <t>110.12</t>
    </r>
    <r>
      <rPr>
        <sz val="11"/>
        <color theme="1"/>
        <rFont val="宋体"/>
        <family val="2"/>
        <charset val="134"/>
        <scheme val="minor"/>
      </rPr>
      <t/>
    </r>
  </si>
  <si>
    <r>
      <t>T230</t>
    </r>
    <r>
      <rPr>
        <sz val="11"/>
        <color theme="1"/>
        <rFont val="宋体"/>
        <family val="2"/>
        <charset val="134"/>
        <scheme val="minor"/>
      </rPr>
      <t/>
    </r>
  </si>
  <si>
    <r>
      <t>D7130</t>
    </r>
    <r>
      <rPr>
        <sz val="11"/>
        <color theme="1"/>
        <rFont val="宋体"/>
        <family val="2"/>
        <charset val="134"/>
        <scheme val="minor"/>
      </rPr>
      <t/>
    </r>
  </si>
  <si>
    <r>
      <t>110.13</t>
    </r>
    <r>
      <rPr>
        <sz val="11"/>
        <color theme="1"/>
        <rFont val="宋体"/>
        <family val="2"/>
        <charset val="134"/>
        <scheme val="minor"/>
      </rPr>
      <t/>
    </r>
  </si>
  <si>
    <r>
      <t>T231</t>
    </r>
    <r>
      <rPr>
        <sz val="11"/>
        <color theme="1"/>
        <rFont val="宋体"/>
        <family val="2"/>
        <charset val="134"/>
        <scheme val="minor"/>
      </rPr>
      <t/>
    </r>
  </si>
  <si>
    <r>
      <t>D7131</t>
    </r>
    <r>
      <rPr>
        <sz val="11"/>
        <color theme="1"/>
        <rFont val="宋体"/>
        <family val="2"/>
        <charset val="134"/>
        <scheme val="minor"/>
      </rPr>
      <t/>
    </r>
  </si>
  <si>
    <r>
      <t>110.14</t>
    </r>
    <r>
      <rPr>
        <sz val="11"/>
        <color theme="1"/>
        <rFont val="宋体"/>
        <family val="2"/>
        <charset val="134"/>
        <scheme val="minor"/>
      </rPr>
      <t/>
    </r>
  </si>
  <si>
    <r>
      <t>T232</t>
    </r>
    <r>
      <rPr>
        <sz val="11"/>
        <color theme="1"/>
        <rFont val="宋体"/>
        <family val="2"/>
        <charset val="134"/>
        <scheme val="minor"/>
      </rPr>
      <t/>
    </r>
  </si>
  <si>
    <r>
      <t>D7132</t>
    </r>
    <r>
      <rPr>
        <sz val="11"/>
        <color theme="1"/>
        <rFont val="宋体"/>
        <family val="2"/>
        <charset val="134"/>
        <scheme val="minor"/>
      </rPr>
      <t/>
    </r>
  </si>
  <si>
    <r>
      <t>110.15</t>
    </r>
    <r>
      <rPr>
        <sz val="11"/>
        <color theme="1"/>
        <rFont val="宋体"/>
        <family val="2"/>
        <charset val="134"/>
        <scheme val="minor"/>
      </rPr>
      <t/>
    </r>
  </si>
  <si>
    <r>
      <t>T233</t>
    </r>
    <r>
      <rPr>
        <sz val="11"/>
        <color theme="1"/>
        <rFont val="宋体"/>
        <family val="2"/>
        <charset val="134"/>
        <scheme val="minor"/>
      </rPr>
      <t/>
    </r>
  </si>
  <si>
    <r>
      <t>D7133</t>
    </r>
    <r>
      <rPr>
        <sz val="11"/>
        <color theme="1"/>
        <rFont val="宋体"/>
        <family val="2"/>
        <charset val="134"/>
        <scheme val="minor"/>
      </rPr>
      <t/>
    </r>
  </si>
  <si>
    <t>111.00</t>
    <phoneticPr fontId="6" type="noConversion"/>
  </si>
  <si>
    <r>
      <t>T234</t>
    </r>
    <r>
      <rPr>
        <sz val="11"/>
        <color theme="1"/>
        <rFont val="宋体"/>
        <family val="2"/>
        <charset val="134"/>
        <scheme val="minor"/>
      </rPr>
      <t/>
    </r>
  </si>
  <si>
    <r>
      <t>D7134</t>
    </r>
    <r>
      <rPr>
        <sz val="11"/>
        <color theme="1"/>
        <rFont val="宋体"/>
        <family val="2"/>
        <charset val="134"/>
        <scheme val="minor"/>
      </rPr>
      <t/>
    </r>
  </si>
  <si>
    <r>
      <t>111.01</t>
    </r>
    <r>
      <rPr>
        <sz val="11"/>
        <color theme="1"/>
        <rFont val="宋体"/>
        <family val="2"/>
        <charset val="134"/>
        <scheme val="minor"/>
      </rPr>
      <t/>
    </r>
  </si>
  <si>
    <r>
      <t>T235</t>
    </r>
    <r>
      <rPr>
        <sz val="11"/>
        <color theme="1"/>
        <rFont val="宋体"/>
        <family val="2"/>
        <charset val="134"/>
        <scheme val="minor"/>
      </rPr>
      <t/>
    </r>
  </si>
  <si>
    <r>
      <t>D7135</t>
    </r>
    <r>
      <rPr>
        <sz val="11"/>
        <color theme="1"/>
        <rFont val="宋体"/>
        <family val="2"/>
        <charset val="134"/>
        <scheme val="minor"/>
      </rPr>
      <t/>
    </r>
  </si>
  <si>
    <r>
      <t>111.02</t>
    </r>
    <r>
      <rPr>
        <sz val="11"/>
        <color theme="1"/>
        <rFont val="宋体"/>
        <family val="2"/>
        <charset val="134"/>
        <scheme val="minor"/>
      </rPr>
      <t/>
    </r>
  </si>
  <si>
    <r>
      <t>T236</t>
    </r>
    <r>
      <rPr>
        <sz val="11"/>
        <color theme="1"/>
        <rFont val="宋体"/>
        <family val="2"/>
        <charset val="134"/>
        <scheme val="minor"/>
      </rPr>
      <t/>
    </r>
  </si>
  <si>
    <r>
      <t>D7136</t>
    </r>
    <r>
      <rPr>
        <sz val="11"/>
        <color theme="1"/>
        <rFont val="宋体"/>
        <family val="2"/>
        <charset val="134"/>
        <scheme val="minor"/>
      </rPr>
      <t/>
    </r>
  </si>
  <si>
    <r>
      <t>111.03</t>
    </r>
    <r>
      <rPr>
        <sz val="11"/>
        <color theme="1"/>
        <rFont val="宋体"/>
        <family val="2"/>
        <charset val="134"/>
        <scheme val="minor"/>
      </rPr>
      <t/>
    </r>
  </si>
  <si>
    <r>
      <t>T237</t>
    </r>
    <r>
      <rPr>
        <sz val="11"/>
        <color theme="1"/>
        <rFont val="宋体"/>
        <family val="2"/>
        <charset val="134"/>
        <scheme val="minor"/>
      </rPr>
      <t/>
    </r>
  </si>
  <si>
    <r>
      <t>D7137</t>
    </r>
    <r>
      <rPr>
        <sz val="11"/>
        <color theme="1"/>
        <rFont val="宋体"/>
        <family val="2"/>
        <charset val="134"/>
        <scheme val="minor"/>
      </rPr>
      <t/>
    </r>
  </si>
  <si>
    <r>
      <t>111.04</t>
    </r>
    <r>
      <rPr>
        <sz val="11"/>
        <color theme="1"/>
        <rFont val="宋体"/>
        <family val="2"/>
        <charset val="134"/>
        <scheme val="minor"/>
      </rPr>
      <t/>
    </r>
  </si>
  <si>
    <r>
      <t>T238</t>
    </r>
    <r>
      <rPr>
        <sz val="11"/>
        <color theme="1"/>
        <rFont val="宋体"/>
        <family val="2"/>
        <charset val="134"/>
        <scheme val="minor"/>
      </rPr>
      <t/>
    </r>
  </si>
  <si>
    <r>
      <t>D7138</t>
    </r>
    <r>
      <rPr>
        <sz val="11"/>
        <color theme="1"/>
        <rFont val="宋体"/>
        <family val="2"/>
        <charset val="134"/>
        <scheme val="minor"/>
      </rPr>
      <t/>
    </r>
  </si>
  <si>
    <r>
      <t>111.05</t>
    </r>
    <r>
      <rPr>
        <sz val="11"/>
        <color theme="1"/>
        <rFont val="宋体"/>
        <family val="2"/>
        <charset val="134"/>
        <scheme val="minor"/>
      </rPr>
      <t/>
    </r>
  </si>
  <si>
    <r>
      <t>T239</t>
    </r>
    <r>
      <rPr>
        <sz val="11"/>
        <color theme="1"/>
        <rFont val="宋体"/>
        <family val="2"/>
        <charset val="134"/>
        <scheme val="minor"/>
      </rPr>
      <t/>
    </r>
  </si>
  <si>
    <r>
      <t>D7139</t>
    </r>
    <r>
      <rPr>
        <sz val="11"/>
        <color theme="1"/>
        <rFont val="宋体"/>
        <family val="2"/>
        <charset val="134"/>
        <scheme val="minor"/>
      </rPr>
      <t/>
    </r>
  </si>
  <si>
    <r>
      <t>111.06</t>
    </r>
    <r>
      <rPr>
        <sz val="11"/>
        <color theme="1"/>
        <rFont val="宋体"/>
        <family val="2"/>
        <charset val="134"/>
        <scheme val="minor"/>
      </rPr>
      <t/>
    </r>
  </si>
  <si>
    <r>
      <t>T240</t>
    </r>
    <r>
      <rPr>
        <sz val="11"/>
        <color theme="1"/>
        <rFont val="宋体"/>
        <family val="2"/>
        <charset val="134"/>
        <scheme val="minor"/>
      </rPr>
      <t/>
    </r>
  </si>
  <si>
    <r>
      <t>D7140</t>
    </r>
    <r>
      <rPr>
        <sz val="11"/>
        <color theme="1"/>
        <rFont val="宋体"/>
        <family val="2"/>
        <charset val="134"/>
        <scheme val="minor"/>
      </rPr>
      <t/>
    </r>
  </si>
  <si>
    <r>
      <t>111.07</t>
    </r>
    <r>
      <rPr>
        <sz val="11"/>
        <color theme="1"/>
        <rFont val="宋体"/>
        <family val="2"/>
        <charset val="134"/>
        <scheme val="minor"/>
      </rPr>
      <t/>
    </r>
  </si>
  <si>
    <r>
      <t>T241</t>
    </r>
    <r>
      <rPr>
        <sz val="11"/>
        <color theme="1"/>
        <rFont val="宋体"/>
        <family val="2"/>
        <charset val="134"/>
        <scheme val="minor"/>
      </rPr>
      <t/>
    </r>
  </si>
  <si>
    <r>
      <t>D7141</t>
    </r>
    <r>
      <rPr>
        <sz val="11"/>
        <color theme="1"/>
        <rFont val="宋体"/>
        <family val="2"/>
        <charset val="134"/>
        <scheme val="minor"/>
      </rPr>
      <t/>
    </r>
  </si>
  <si>
    <r>
      <t>111.08</t>
    </r>
    <r>
      <rPr>
        <sz val="11"/>
        <color theme="1"/>
        <rFont val="宋体"/>
        <family val="2"/>
        <charset val="134"/>
        <scheme val="minor"/>
      </rPr>
      <t/>
    </r>
  </si>
  <si>
    <r>
      <t>T242</t>
    </r>
    <r>
      <rPr>
        <sz val="11"/>
        <color theme="1"/>
        <rFont val="宋体"/>
        <family val="2"/>
        <charset val="134"/>
        <scheme val="minor"/>
      </rPr>
      <t/>
    </r>
  </si>
  <si>
    <r>
      <t>D7142</t>
    </r>
    <r>
      <rPr>
        <sz val="11"/>
        <color theme="1"/>
        <rFont val="宋体"/>
        <family val="2"/>
        <charset val="134"/>
        <scheme val="minor"/>
      </rPr>
      <t/>
    </r>
  </si>
  <si>
    <r>
      <t>111.09</t>
    </r>
    <r>
      <rPr>
        <sz val="11"/>
        <color theme="1"/>
        <rFont val="宋体"/>
        <family val="2"/>
        <charset val="134"/>
        <scheme val="minor"/>
      </rPr>
      <t/>
    </r>
  </si>
  <si>
    <r>
      <t>T243</t>
    </r>
    <r>
      <rPr>
        <sz val="11"/>
        <color theme="1"/>
        <rFont val="宋体"/>
        <family val="2"/>
        <charset val="134"/>
        <scheme val="minor"/>
      </rPr>
      <t/>
    </r>
  </si>
  <si>
    <r>
      <t>D7143</t>
    </r>
    <r>
      <rPr>
        <sz val="11"/>
        <color theme="1"/>
        <rFont val="宋体"/>
        <family val="2"/>
        <charset val="134"/>
        <scheme val="minor"/>
      </rPr>
      <t/>
    </r>
  </si>
  <si>
    <r>
      <t>111.10</t>
    </r>
    <r>
      <rPr>
        <sz val="11"/>
        <color theme="1"/>
        <rFont val="宋体"/>
        <family val="2"/>
        <charset val="134"/>
        <scheme val="minor"/>
      </rPr>
      <t/>
    </r>
  </si>
  <si>
    <r>
      <t>T244</t>
    </r>
    <r>
      <rPr>
        <sz val="11"/>
        <color theme="1"/>
        <rFont val="宋体"/>
        <family val="2"/>
        <charset val="134"/>
        <scheme val="minor"/>
      </rPr>
      <t/>
    </r>
  </si>
  <si>
    <r>
      <t>D7144</t>
    </r>
    <r>
      <rPr>
        <sz val="11"/>
        <color theme="1"/>
        <rFont val="宋体"/>
        <family val="2"/>
        <charset val="134"/>
        <scheme val="minor"/>
      </rPr>
      <t/>
    </r>
  </si>
  <si>
    <r>
      <t>111.11</t>
    </r>
    <r>
      <rPr>
        <sz val="11"/>
        <color theme="1"/>
        <rFont val="宋体"/>
        <family val="2"/>
        <charset val="134"/>
        <scheme val="minor"/>
      </rPr>
      <t/>
    </r>
  </si>
  <si>
    <r>
      <t>T245</t>
    </r>
    <r>
      <rPr>
        <sz val="11"/>
        <color theme="1"/>
        <rFont val="宋体"/>
        <family val="2"/>
        <charset val="134"/>
        <scheme val="minor"/>
      </rPr>
      <t/>
    </r>
  </si>
  <si>
    <r>
      <t>D7145</t>
    </r>
    <r>
      <rPr>
        <sz val="11"/>
        <color theme="1"/>
        <rFont val="宋体"/>
        <family val="2"/>
        <charset val="134"/>
        <scheme val="minor"/>
      </rPr>
      <t/>
    </r>
  </si>
  <si>
    <r>
      <t>111.12</t>
    </r>
    <r>
      <rPr>
        <sz val="11"/>
        <color theme="1"/>
        <rFont val="宋体"/>
        <family val="2"/>
        <charset val="134"/>
        <scheme val="minor"/>
      </rPr>
      <t/>
    </r>
  </si>
  <si>
    <r>
      <t>T246</t>
    </r>
    <r>
      <rPr>
        <sz val="11"/>
        <color theme="1"/>
        <rFont val="宋体"/>
        <family val="2"/>
        <charset val="134"/>
        <scheme val="minor"/>
      </rPr>
      <t/>
    </r>
  </si>
  <si>
    <r>
      <t>D7146</t>
    </r>
    <r>
      <rPr>
        <sz val="11"/>
        <color theme="1"/>
        <rFont val="宋体"/>
        <family val="2"/>
        <charset val="134"/>
        <scheme val="minor"/>
      </rPr>
      <t/>
    </r>
  </si>
  <si>
    <t>112.00</t>
    <phoneticPr fontId="6" type="noConversion"/>
  </si>
  <si>
    <r>
      <t>T247</t>
    </r>
    <r>
      <rPr>
        <sz val="11"/>
        <color theme="1"/>
        <rFont val="宋体"/>
        <family val="2"/>
        <charset val="134"/>
        <scheme val="minor"/>
      </rPr>
      <t/>
    </r>
  </si>
  <si>
    <r>
      <t>D7147</t>
    </r>
    <r>
      <rPr>
        <sz val="11"/>
        <color theme="1"/>
        <rFont val="宋体"/>
        <family val="2"/>
        <charset val="134"/>
        <scheme val="minor"/>
      </rPr>
      <t/>
    </r>
  </si>
  <si>
    <r>
      <t>112.01</t>
    </r>
    <r>
      <rPr>
        <sz val="11"/>
        <color theme="1"/>
        <rFont val="宋体"/>
        <family val="2"/>
        <charset val="134"/>
        <scheme val="minor"/>
      </rPr>
      <t/>
    </r>
  </si>
  <si>
    <r>
      <t>T248</t>
    </r>
    <r>
      <rPr>
        <sz val="11"/>
        <color theme="1"/>
        <rFont val="宋体"/>
        <family val="2"/>
        <charset val="134"/>
        <scheme val="minor"/>
      </rPr>
      <t/>
    </r>
  </si>
  <si>
    <r>
      <t>D7148</t>
    </r>
    <r>
      <rPr>
        <sz val="11"/>
        <color theme="1"/>
        <rFont val="宋体"/>
        <family val="2"/>
        <charset val="134"/>
        <scheme val="minor"/>
      </rPr>
      <t/>
    </r>
  </si>
  <si>
    <r>
      <t>112.02</t>
    </r>
    <r>
      <rPr>
        <sz val="11"/>
        <color theme="1"/>
        <rFont val="宋体"/>
        <family val="2"/>
        <charset val="134"/>
        <scheme val="minor"/>
      </rPr>
      <t/>
    </r>
  </si>
  <si>
    <r>
      <t>T249</t>
    </r>
    <r>
      <rPr>
        <sz val="11"/>
        <color theme="1"/>
        <rFont val="宋体"/>
        <family val="2"/>
        <charset val="134"/>
        <scheme val="minor"/>
      </rPr>
      <t/>
    </r>
  </si>
  <si>
    <r>
      <t>D7149</t>
    </r>
    <r>
      <rPr>
        <sz val="11"/>
        <color theme="1"/>
        <rFont val="宋体"/>
        <family val="2"/>
        <charset val="134"/>
        <scheme val="minor"/>
      </rPr>
      <t/>
    </r>
  </si>
  <si>
    <r>
      <t>112.03</t>
    </r>
    <r>
      <rPr>
        <sz val="11"/>
        <color theme="1"/>
        <rFont val="宋体"/>
        <family val="2"/>
        <charset val="134"/>
        <scheme val="minor"/>
      </rPr>
      <t/>
    </r>
  </si>
  <si>
    <r>
      <t>T250</t>
    </r>
    <r>
      <rPr>
        <sz val="11"/>
        <color theme="1"/>
        <rFont val="宋体"/>
        <family val="2"/>
        <charset val="134"/>
        <scheme val="minor"/>
      </rPr>
      <t/>
    </r>
  </si>
  <si>
    <r>
      <t>D7150</t>
    </r>
    <r>
      <rPr>
        <sz val="11"/>
        <color theme="1"/>
        <rFont val="宋体"/>
        <family val="2"/>
        <charset val="134"/>
        <scheme val="minor"/>
      </rPr>
      <t/>
    </r>
  </si>
  <si>
    <r>
      <t>112.04</t>
    </r>
    <r>
      <rPr>
        <sz val="11"/>
        <color theme="1"/>
        <rFont val="宋体"/>
        <family val="2"/>
        <charset val="134"/>
        <scheme val="minor"/>
      </rPr>
      <t/>
    </r>
  </si>
  <si>
    <r>
      <t>T251</t>
    </r>
    <r>
      <rPr>
        <sz val="11"/>
        <color theme="1"/>
        <rFont val="宋体"/>
        <family val="2"/>
        <charset val="134"/>
        <scheme val="minor"/>
      </rPr>
      <t/>
    </r>
  </si>
  <si>
    <r>
      <t>D7151</t>
    </r>
    <r>
      <rPr>
        <sz val="11"/>
        <color theme="1"/>
        <rFont val="宋体"/>
        <family val="2"/>
        <charset val="134"/>
        <scheme val="minor"/>
      </rPr>
      <t/>
    </r>
  </si>
  <si>
    <r>
      <t>112.05</t>
    </r>
    <r>
      <rPr>
        <sz val="11"/>
        <color theme="1"/>
        <rFont val="宋体"/>
        <family val="2"/>
        <charset val="134"/>
        <scheme val="minor"/>
      </rPr>
      <t/>
    </r>
  </si>
  <si>
    <r>
      <t>T252</t>
    </r>
    <r>
      <rPr>
        <sz val="11"/>
        <color theme="1"/>
        <rFont val="宋体"/>
        <family val="2"/>
        <charset val="134"/>
        <scheme val="minor"/>
      </rPr>
      <t/>
    </r>
  </si>
  <si>
    <r>
      <t>D7152</t>
    </r>
    <r>
      <rPr>
        <sz val="11"/>
        <color theme="1"/>
        <rFont val="宋体"/>
        <family val="2"/>
        <charset val="134"/>
        <scheme val="minor"/>
      </rPr>
      <t/>
    </r>
  </si>
  <si>
    <r>
      <t>112.06</t>
    </r>
    <r>
      <rPr>
        <sz val="11"/>
        <color theme="1"/>
        <rFont val="宋体"/>
        <family val="2"/>
        <charset val="134"/>
        <scheme val="minor"/>
      </rPr>
      <t/>
    </r>
  </si>
  <si>
    <r>
      <t>T253</t>
    </r>
    <r>
      <rPr>
        <sz val="11"/>
        <color theme="1"/>
        <rFont val="宋体"/>
        <family val="2"/>
        <charset val="134"/>
        <scheme val="minor"/>
      </rPr>
      <t/>
    </r>
  </si>
  <si>
    <r>
      <t>D7153</t>
    </r>
    <r>
      <rPr>
        <sz val="11"/>
        <color theme="1"/>
        <rFont val="宋体"/>
        <family val="2"/>
        <charset val="134"/>
        <scheme val="minor"/>
      </rPr>
      <t/>
    </r>
  </si>
  <si>
    <r>
      <t>112.07</t>
    </r>
    <r>
      <rPr>
        <sz val="11"/>
        <color theme="1"/>
        <rFont val="宋体"/>
        <family val="2"/>
        <charset val="134"/>
        <scheme val="minor"/>
      </rPr>
      <t/>
    </r>
  </si>
  <si>
    <r>
      <t>T254</t>
    </r>
    <r>
      <rPr>
        <sz val="11"/>
        <color theme="1"/>
        <rFont val="宋体"/>
        <family val="2"/>
        <charset val="134"/>
        <scheme val="minor"/>
      </rPr>
      <t/>
    </r>
  </si>
  <si>
    <r>
      <t>D7154</t>
    </r>
    <r>
      <rPr>
        <sz val="11"/>
        <color theme="1"/>
        <rFont val="宋体"/>
        <family val="2"/>
        <charset val="134"/>
        <scheme val="minor"/>
      </rPr>
      <t/>
    </r>
  </si>
  <si>
    <r>
      <t>112.08</t>
    </r>
    <r>
      <rPr>
        <sz val="11"/>
        <color theme="1"/>
        <rFont val="宋体"/>
        <family val="2"/>
        <charset val="134"/>
        <scheme val="minor"/>
      </rPr>
      <t/>
    </r>
  </si>
  <si>
    <r>
      <t>T255</t>
    </r>
    <r>
      <rPr>
        <sz val="11"/>
        <color theme="1"/>
        <rFont val="宋体"/>
        <family val="2"/>
        <charset val="134"/>
        <scheme val="minor"/>
      </rPr>
      <t/>
    </r>
  </si>
  <si>
    <r>
      <t>D7155</t>
    </r>
    <r>
      <rPr>
        <sz val="11"/>
        <color theme="1"/>
        <rFont val="宋体"/>
        <family val="2"/>
        <charset val="134"/>
        <scheme val="minor"/>
      </rPr>
      <t/>
    </r>
  </si>
  <si>
    <r>
      <t>112.09</t>
    </r>
    <r>
      <rPr>
        <sz val="11"/>
        <color theme="1"/>
        <rFont val="宋体"/>
        <family val="2"/>
        <charset val="134"/>
        <scheme val="minor"/>
      </rPr>
      <t/>
    </r>
  </si>
  <si>
    <r>
      <t>T256</t>
    </r>
    <r>
      <rPr>
        <sz val="11"/>
        <color theme="1"/>
        <rFont val="宋体"/>
        <family val="2"/>
        <charset val="134"/>
        <scheme val="minor"/>
      </rPr>
      <t/>
    </r>
  </si>
  <si>
    <r>
      <t>D7156</t>
    </r>
    <r>
      <rPr>
        <sz val="11"/>
        <color theme="1"/>
        <rFont val="宋体"/>
        <family val="2"/>
        <charset val="134"/>
        <scheme val="minor"/>
      </rPr>
      <t/>
    </r>
  </si>
  <si>
    <r>
      <t>112.10</t>
    </r>
    <r>
      <rPr>
        <sz val="11"/>
        <color theme="1"/>
        <rFont val="宋体"/>
        <family val="2"/>
        <charset val="134"/>
        <scheme val="minor"/>
      </rPr>
      <t/>
    </r>
  </si>
  <si>
    <r>
      <t>T257</t>
    </r>
    <r>
      <rPr>
        <sz val="11"/>
        <color theme="1"/>
        <rFont val="宋体"/>
        <family val="2"/>
        <charset val="134"/>
        <scheme val="minor"/>
      </rPr>
      <t/>
    </r>
  </si>
  <si>
    <r>
      <t>D7157</t>
    </r>
    <r>
      <rPr>
        <sz val="11"/>
        <color theme="1"/>
        <rFont val="宋体"/>
        <family val="2"/>
        <charset val="134"/>
        <scheme val="minor"/>
      </rPr>
      <t/>
    </r>
  </si>
  <si>
    <r>
      <t>112.11</t>
    </r>
    <r>
      <rPr>
        <sz val="11"/>
        <color theme="1"/>
        <rFont val="宋体"/>
        <family val="2"/>
        <charset val="134"/>
        <scheme val="minor"/>
      </rPr>
      <t/>
    </r>
  </si>
  <si>
    <r>
      <t>T258</t>
    </r>
    <r>
      <rPr>
        <sz val="11"/>
        <color theme="1"/>
        <rFont val="宋体"/>
        <family val="2"/>
        <charset val="134"/>
        <scheme val="minor"/>
      </rPr>
      <t/>
    </r>
  </si>
  <si>
    <r>
      <t>D7158</t>
    </r>
    <r>
      <rPr>
        <sz val="11"/>
        <color theme="1"/>
        <rFont val="宋体"/>
        <family val="2"/>
        <charset val="134"/>
        <scheme val="minor"/>
      </rPr>
      <t/>
    </r>
  </si>
  <si>
    <r>
      <t>112.12</t>
    </r>
    <r>
      <rPr>
        <sz val="11"/>
        <color theme="1"/>
        <rFont val="宋体"/>
        <family val="2"/>
        <charset val="134"/>
        <scheme val="minor"/>
      </rPr>
      <t/>
    </r>
  </si>
  <si>
    <r>
      <t>T259</t>
    </r>
    <r>
      <rPr>
        <sz val="11"/>
        <color theme="1"/>
        <rFont val="宋体"/>
        <family val="2"/>
        <charset val="134"/>
        <scheme val="minor"/>
      </rPr>
      <t/>
    </r>
  </si>
  <si>
    <r>
      <t>D7159</t>
    </r>
    <r>
      <rPr>
        <sz val="11"/>
        <color theme="1"/>
        <rFont val="宋体"/>
        <family val="2"/>
        <charset val="134"/>
        <scheme val="minor"/>
      </rPr>
      <t/>
    </r>
  </si>
  <si>
    <r>
      <t>112.13</t>
    </r>
    <r>
      <rPr>
        <sz val="11"/>
        <color theme="1"/>
        <rFont val="宋体"/>
        <family val="2"/>
        <charset val="134"/>
        <scheme val="minor"/>
      </rPr>
      <t/>
    </r>
  </si>
  <si>
    <r>
      <t>T260</t>
    </r>
    <r>
      <rPr>
        <sz val="11"/>
        <color theme="1"/>
        <rFont val="宋体"/>
        <family val="2"/>
        <charset val="134"/>
        <scheme val="minor"/>
      </rPr>
      <t/>
    </r>
  </si>
  <si>
    <r>
      <t>D7160</t>
    </r>
    <r>
      <rPr>
        <sz val="11"/>
        <color theme="1"/>
        <rFont val="宋体"/>
        <family val="2"/>
        <charset val="134"/>
        <scheme val="minor"/>
      </rPr>
      <t/>
    </r>
  </si>
  <si>
    <r>
      <t>112.14</t>
    </r>
    <r>
      <rPr>
        <sz val="11"/>
        <color theme="1"/>
        <rFont val="宋体"/>
        <family val="2"/>
        <charset val="134"/>
        <scheme val="minor"/>
      </rPr>
      <t/>
    </r>
  </si>
  <si>
    <r>
      <t>112.15</t>
    </r>
    <r>
      <rPr>
        <sz val="11"/>
        <color theme="1"/>
        <rFont val="宋体"/>
        <family val="2"/>
        <charset val="134"/>
        <scheme val="minor"/>
      </rPr>
      <t/>
    </r>
  </si>
  <si>
    <t>117.00</t>
    <phoneticPr fontId="6" type="noConversion"/>
  </si>
  <si>
    <t>122.00</t>
    <phoneticPr fontId="6" type="noConversion"/>
  </si>
  <si>
    <r>
      <t>122.01</t>
    </r>
    <r>
      <rPr>
        <sz val="11"/>
        <color theme="1"/>
        <rFont val="宋体"/>
        <family val="2"/>
        <charset val="134"/>
        <scheme val="minor"/>
      </rPr>
      <t/>
    </r>
  </si>
  <si>
    <r>
      <t>122.02</t>
    </r>
    <r>
      <rPr>
        <sz val="11"/>
        <color theme="1"/>
        <rFont val="宋体"/>
        <family val="2"/>
        <charset val="134"/>
        <scheme val="minor"/>
      </rPr>
      <t/>
    </r>
  </si>
  <si>
    <r>
      <t>122.03</t>
    </r>
    <r>
      <rPr>
        <sz val="11"/>
        <color theme="1"/>
        <rFont val="宋体"/>
        <family val="2"/>
        <charset val="134"/>
        <scheme val="minor"/>
      </rPr>
      <t/>
    </r>
  </si>
  <si>
    <r>
      <t>122.04</t>
    </r>
    <r>
      <rPr>
        <sz val="11"/>
        <color theme="1"/>
        <rFont val="宋体"/>
        <family val="2"/>
        <charset val="134"/>
        <scheme val="minor"/>
      </rPr>
      <t/>
    </r>
  </si>
  <si>
    <r>
      <t>122.05</t>
    </r>
    <r>
      <rPr>
        <sz val="11"/>
        <color theme="1"/>
        <rFont val="宋体"/>
        <family val="2"/>
        <charset val="134"/>
        <scheme val="minor"/>
      </rPr>
      <t/>
    </r>
  </si>
  <si>
    <r>
      <t>122.06</t>
    </r>
    <r>
      <rPr>
        <sz val="11"/>
        <color theme="1"/>
        <rFont val="宋体"/>
        <family val="2"/>
        <charset val="134"/>
        <scheme val="minor"/>
      </rPr>
      <t/>
    </r>
  </si>
  <si>
    <r>
      <t>122.07</t>
    </r>
    <r>
      <rPr>
        <sz val="11"/>
        <color theme="1"/>
        <rFont val="宋体"/>
        <family val="2"/>
        <charset val="134"/>
        <scheme val="minor"/>
      </rPr>
      <t/>
    </r>
  </si>
  <si>
    <r>
      <t>122.08</t>
    </r>
    <r>
      <rPr>
        <sz val="11"/>
        <color theme="1"/>
        <rFont val="宋体"/>
        <family val="2"/>
        <charset val="134"/>
        <scheme val="minor"/>
      </rPr>
      <t/>
    </r>
  </si>
  <si>
    <r>
      <t>122.09</t>
    </r>
    <r>
      <rPr>
        <sz val="11"/>
        <color theme="1"/>
        <rFont val="宋体"/>
        <family val="2"/>
        <charset val="134"/>
        <scheme val="minor"/>
      </rPr>
      <t/>
    </r>
  </si>
  <si>
    <r>
      <t>122.10</t>
    </r>
    <r>
      <rPr>
        <sz val="11"/>
        <color theme="1"/>
        <rFont val="宋体"/>
        <family val="2"/>
        <charset val="134"/>
        <scheme val="minor"/>
      </rPr>
      <t/>
    </r>
  </si>
  <si>
    <r>
      <t>122.11</t>
    </r>
    <r>
      <rPr>
        <sz val="11"/>
        <color theme="1"/>
        <rFont val="宋体"/>
        <family val="2"/>
        <charset val="134"/>
        <scheme val="minor"/>
      </rPr>
      <t/>
    </r>
  </si>
  <si>
    <r>
      <t>122.12</t>
    </r>
    <r>
      <rPr>
        <sz val="11"/>
        <color theme="1"/>
        <rFont val="宋体"/>
        <family val="2"/>
        <charset val="134"/>
        <scheme val="minor"/>
      </rPr>
      <t/>
    </r>
  </si>
  <si>
    <r>
      <t>122.13</t>
    </r>
    <r>
      <rPr>
        <sz val="11"/>
        <color theme="1"/>
        <rFont val="宋体"/>
        <family val="2"/>
        <charset val="134"/>
        <scheme val="minor"/>
      </rPr>
      <t/>
    </r>
  </si>
  <si>
    <r>
      <t>122.14</t>
    </r>
    <r>
      <rPr>
        <sz val="11"/>
        <color theme="1"/>
        <rFont val="宋体"/>
        <family val="2"/>
        <charset val="134"/>
        <scheme val="minor"/>
      </rPr>
      <t/>
    </r>
  </si>
  <si>
    <r>
      <t>122.15</t>
    </r>
    <r>
      <rPr>
        <sz val="11"/>
        <color theme="1"/>
        <rFont val="宋体"/>
        <family val="2"/>
        <charset val="134"/>
        <scheme val="minor"/>
      </rPr>
      <t/>
    </r>
  </si>
  <si>
    <t>123.00</t>
    <phoneticPr fontId="6" type="noConversion"/>
  </si>
  <si>
    <r>
      <t>123.01</t>
    </r>
    <r>
      <rPr>
        <sz val="11"/>
        <color theme="1"/>
        <rFont val="宋体"/>
        <family val="2"/>
        <charset val="134"/>
        <scheme val="minor"/>
      </rPr>
      <t/>
    </r>
  </si>
  <si>
    <r>
      <t>123.02</t>
    </r>
    <r>
      <rPr>
        <sz val="11"/>
        <color theme="1"/>
        <rFont val="宋体"/>
        <family val="2"/>
        <charset val="134"/>
        <scheme val="minor"/>
      </rPr>
      <t/>
    </r>
  </si>
  <si>
    <r>
      <t>123.03</t>
    </r>
    <r>
      <rPr>
        <sz val="11"/>
        <color theme="1"/>
        <rFont val="宋体"/>
        <family val="2"/>
        <charset val="134"/>
        <scheme val="minor"/>
      </rPr>
      <t/>
    </r>
  </si>
  <si>
    <r>
      <t>123.04</t>
    </r>
    <r>
      <rPr>
        <sz val="11"/>
        <color theme="1"/>
        <rFont val="宋体"/>
        <family val="2"/>
        <charset val="134"/>
        <scheme val="minor"/>
      </rPr>
      <t/>
    </r>
  </si>
  <si>
    <r>
      <t>123.05</t>
    </r>
    <r>
      <rPr>
        <sz val="11"/>
        <color theme="1"/>
        <rFont val="宋体"/>
        <family val="2"/>
        <charset val="134"/>
        <scheme val="minor"/>
      </rPr>
      <t/>
    </r>
  </si>
  <si>
    <r>
      <t>123.06</t>
    </r>
    <r>
      <rPr>
        <sz val="11"/>
        <color theme="1"/>
        <rFont val="宋体"/>
        <family val="2"/>
        <charset val="134"/>
        <scheme val="minor"/>
      </rPr>
      <t/>
    </r>
  </si>
  <si>
    <r>
      <t>123.07</t>
    </r>
    <r>
      <rPr>
        <sz val="11"/>
        <color theme="1"/>
        <rFont val="宋体"/>
        <family val="2"/>
        <charset val="134"/>
        <scheme val="minor"/>
      </rPr>
      <t/>
    </r>
  </si>
  <si>
    <r>
      <t>123.08</t>
    </r>
    <r>
      <rPr>
        <sz val="11"/>
        <color theme="1"/>
        <rFont val="宋体"/>
        <family val="2"/>
        <charset val="134"/>
        <scheme val="minor"/>
      </rPr>
      <t/>
    </r>
  </si>
  <si>
    <r>
      <t>123.09</t>
    </r>
    <r>
      <rPr>
        <sz val="11"/>
        <color theme="1"/>
        <rFont val="宋体"/>
        <family val="2"/>
        <charset val="134"/>
        <scheme val="minor"/>
      </rPr>
      <t/>
    </r>
  </si>
  <si>
    <r>
      <t>123.10</t>
    </r>
    <r>
      <rPr>
        <sz val="11"/>
        <color theme="1"/>
        <rFont val="宋体"/>
        <family val="2"/>
        <charset val="134"/>
        <scheme val="minor"/>
      </rPr>
      <t/>
    </r>
  </si>
  <si>
    <r>
      <t>123.11</t>
    </r>
    <r>
      <rPr>
        <sz val="11"/>
        <color theme="1"/>
        <rFont val="宋体"/>
        <family val="2"/>
        <charset val="134"/>
        <scheme val="minor"/>
      </rPr>
      <t/>
    </r>
  </si>
  <si>
    <r>
      <t>123.12</t>
    </r>
    <r>
      <rPr>
        <sz val="11"/>
        <color theme="1"/>
        <rFont val="宋体"/>
        <family val="2"/>
        <charset val="134"/>
        <scheme val="minor"/>
      </rPr>
      <t/>
    </r>
  </si>
  <si>
    <r>
      <t>123.13</t>
    </r>
    <r>
      <rPr>
        <sz val="11"/>
        <color theme="1"/>
        <rFont val="宋体"/>
        <family val="2"/>
        <charset val="134"/>
        <scheme val="minor"/>
      </rPr>
      <t/>
    </r>
  </si>
  <si>
    <r>
      <t>123.14</t>
    </r>
    <r>
      <rPr>
        <sz val="11"/>
        <color theme="1"/>
        <rFont val="宋体"/>
        <family val="2"/>
        <charset val="134"/>
        <scheme val="minor"/>
      </rPr>
      <t/>
    </r>
  </si>
  <si>
    <r>
      <t>123.15</t>
    </r>
    <r>
      <rPr>
        <sz val="11"/>
        <color theme="1"/>
        <rFont val="宋体"/>
        <family val="2"/>
        <charset val="134"/>
        <scheme val="minor"/>
      </rPr>
      <t/>
    </r>
  </si>
  <si>
    <t>124.00</t>
    <phoneticPr fontId="6" type="noConversion"/>
  </si>
  <si>
    <r>
      <t>124.01</t>
    </r>
    <r>
      <rPr>
        <sz val="11"/>
        <color theme="1"/>
        <rFont val="宋体"/>
        <family val="2"/>
        <charset val="134"/>
        <scheme val="minor"/>
      </rPr>
      <t/>
    </r>
  </si>
  <si>
    <r>
      <t>124.02</t>
    </r>
    <r>
      <rPr>
        <sz val="11"/>
        <color theme="1"/>
        <rFont val="宋体"/>
        <family val="2"/>
        <charset val="134"/>
        <scheme val="minor"/>
      </rPr>
      <t/>
    </r>
  </si>
  <si>
    <r>
      <t>124.03</t>
    </r>
    <r>
      <rPr>
        <sz val="11"/>
        <color theme="1"/>
        <rFont val="宋体"/>
        <family val="2"/>
        <charset val="134"/>
        <scheme val="minor"/>
      </rPr>
      <t/>
    </r>
  </si>
  <si>
    <r>
      <t>124.04</t>
    </r>
    <r>
      <rPr>
        <sz val="11"/>
        <color theme="1"/>
        <rFont val="宋体"/>
        <family val="2"/>
        <charset val="134"/>
        <scheme val="minor"/>
      </rPr>
      <t/>
    </r>
  </si>
  <si>
    <r>
      <t>124.05</t>
    </r>
    <r>
      <rPr>
        <sz val="11"/>
        <color theme="1"/>
        <rFont val="宋体"/>
        <family val="2"/>
        <charset val="134"/>
        <scheme val="minor"/>
      </rPr>
      <t/>
    </r>
  </si>
  <si>
    <r>
      <t>124.06</t>
    </r>
    <r>
      <rPr>
        <sz val="11"/>
        <color theme="1"/>
        <rFont val="宋体"/>
        <family val="2"/>
        <charset val="134"/>
        <scheme val="minor"/>
      </rPr>
      <t/>
    </r>
  </si>
  <si>
    <r>
      <t>124.07</t>
    </r>
    <r>
      <rPr>
        <sz val="11"/>
        <color theme="1"/>
        <rFont val="宋体"/>
        <family val="2"/>
        <charset val="134"/>
        <scheme val="minor"/>
      </rPr>
      <t/>
    </r>
  </si>
  <si>
    <r>
      <t>124.08</t>
    </r>
    <r>
      <rPr>
        <sz val="11"/>
        <color theme="1"/>
        <rFont val="宋体"/>
        <family val="2"/>
        <charset val="134"/>
        <scheme val="minor"/>
      </rPr>
      <t/>
    </r>
  </si>
  <si>
    <r>
      <t>124.09</t>
    </r>
    <r>
      <rPr>
        <sz val="11"/>
        <color theme="1"/>
        <rFont val="宋体"/>
        <family val="2"/>
        <charset val="134"/>
        <scheme val="minor"/>
      </rPr>
      <t/>
    </r>
  </si>
  <si>
    <r>
      <t>124.10</t>
    </r>
    <r>
      <rPr>
        <sz val="11"/>
        <color theme="1"/>
        <rFont val="宋体"/>
        <family val="2"/>
        <charset val="134"/>
        <scheme val="minor"/>
      </rPr>
      <t/>
    </r>
  </si>
  <si>
    <r>
      <t>124.11</t>
    </r>
    <r>
      <rPr>
        <sz val="11"/>
        <color theme="1"/>
        <rFont val="宋体"/>
        <family val="2"/>
        <charset val="134"/>
        <scheme val="minor"/>
      </rPr>
      <t/>
    </r>
  </si>
  <si>
    <r>
      <t>124.12</t>
    </r>
    <r>
      <rPr>
        <sz val="11"/>
        <color theme="1"/>
        <rFont val="宋体"/>
        <family val="2"/>
        <charset val="134"/>
        <scheme val="minor"/>
      </rPr>
      <t/>
    </r>
  </si>
  <si>
    <r>
      <t>124.13</t>
    </r>
    <r>
      <rPr>
        <sz val="11"/>
        <color theme="1"/>
        <rFont val="宋体"/>
        <family val="2"/>
        <charset val="134"/>
        <scheme val="minor"/>
      </rPr>
      <t/>
    </r>
  </si>
  <si>
    <r>
      <t>124.14</t>
    </r>
    <r>
      <rPr>
        <sz val="11"/>
        <color theme="1"/>
        <rFont val="宋体"/>
        <family val="2"/>
        <charset val="134"/>
        <scheme val="minor"/>
      </rPr>
      <t/>
    </r>
  </si>
  <si>
    <r>
      <t>124.15</t>
    </r>
    <r>
      <rPr>
        <sz val="11"/>
        <color theme="1"/>
        <rFont val="宋体"/>
        <family val="2"/>
        <charset val="134"/>
        <scheme val="minor"/>
      </rPr>
      <t/>
    </r>
  </si>
  <si>
    <t>125.00</t>
    <phoneticPr fontId="6" type="noConversion"/>
  </si>
  <si>
    <r>
      <t>125.01</t>
    </r>
    <r>
      <rPr>
        <sz val="11"/>
        <color theme="1"/>
        <rFont val="宋体"/>
        <family val="2"/>
        <charset val="134"/>
        <scheme val="minor"/>
      </rPr>
      <t/>
    </r>
  </si>
  <si>
    <r>
      <t>125.02</t>
    </r>
    <r>
      <rPr>
        <sz val="11"/>
        <color theme="1"/>
        <rFont val="宋体"/>
        <family val="2"/>
        <charset val="134"/>
        <scheme val="minor"/>
      </rPr>
      <t/>
    </r>
  </si>
  <si>
    <r>
      <t>125.03</t>
    </r>
    <r>
      <rPr>
        <sz val="11"/>
        <color theme="1"/>
        <rFont val="宋体"/>
        <family val="2"/>
        <charset val="134"/>
        <scheme val="minor"/>
      </rPr>
      <t/>
    </r>
  </si>
  <si>
    <r>
      <t>125.04</t>
    </r>
    <r>
      <rPr>
        <sz val="11"/>
        <color theme="1"/>
        <rFont val="宋体"/>
        <family val="2"/>
        <charset val="134"/>
        <scheme val="minor"/>
      </rPr>
      <t/>
    </r>
  </si>
  <si>
    <r>
      <t>125.05</t>
    </r>
    <r>
      <rPr>
        <sz val="11"/>
        <color theme="1"/>
        <rFont val="宋体"/>
        <family val="2"/>
        <charset val="134"/>
        <scheme val="minor"/>
      </rPr>
      <t/>
    </r>
  </si>
  <si>
    <r>
      <t>125.06</t>
    </r>
    <r>
      <rPr>
        <sz val="11"/>
        <color theme="1"/>
        <rFont val="宋体"/>
        <family val="2"/>
        <charset val="134"/>
        <scheme val="minor"/>
      </rPr>
      <t/>
    </r>
  </si>
  <si>
    <r>
      <t>125.07</t>
    </r>
    <r>
      <rPr>
        <sz val="11"/>
        <color theme="1"/>
        <rFont val="宋体"/>
        <family val="2"/>
        <charset val="134"/>
        <scheme val="minor"/>
      </rPr>
      <t/>
    </r>
  </si>
  <si>
    <r>
      <t>125.08</t>
    </r>
    <r>
      <rPr>
        <sz val="11"/>
        <color theme="1"/>
        <rFont val="宋体"/>
        <family val="2"/>
        <charset val="134"/>
        <scheme val="minor"/>
      </rPr>
      <t/>
    </r>
  </si>
  <si>
    <r>
      <t>125.09</t>
    </r>
    <r>
      <rPr>
        <sz val="11"/>
        <color theme="1"/>
        <rFont val="宋体"/>
        <family val="2"/>
        <charset val="134"/>
        <scheme val="minor"/>
      </rPr>
      <t/>
    </r>
  </si>
  <si>
    <r>
      <t>125.10</t>
    </r>
    <r>
      <rPr>
        <sz val="11"/>
        <color theme="1"/>
        <rFont val="宋体"/>
        <family val="2"/>
        <charset val="134"/>
        <scheme val="minor"/>
      </rPr>
      <t/>
    </r>
  </si>
  <si>
    <r>
      <t>125.11</t>
    </r>
    <r>
      <rPr>
        <sz val="11"/>
        <color theme="1"/>
        <rFont val="宋体"/>
        <family val="2"/>
        <charset val="134"/>
        <scheme val="minor"/>
      </rPr>
      <t/>
    </r>
  </si>
  <si>
    <r>
      <t>125.12</t>
    </r>
    <r>
      <rPr>
        <sz val="11"/>
        <color theme="1"/>
        <rFont val="宋体"/>
        <family val="2"/>
        <charset val="134"/>
        <scheme val="minor"/>
      </rPr>
      <t/>
    </r>
  </si>
  <si>
    <r>
      <t>125.13</t>
    </r>
    <r>
      <rPr>
        <sz val="11"/>
        <color theme="1"/>
        <rFont val="宋体"/>
        <family val="2"/>
        <charset val="134"/>
        <scheme val="minor"/>
      </rPr>
      <t/>
    </r>
  </si>
  <si>
    <r>
      <t>125.14</t>
    </r>
    <r>
      <rPr>
        <sz val="11"/>
        <color theme="1"/>
        <rFont val="宋体"/>
        <family val="2"/>
        <charset val="134"/>
        <scheme val="minor"/>
      </rPr>
      <t/>
    </r>
  </si>
  <si>
    <r>
      <t>125.15</t>
    </r>
    <r>
      <rPr>
        <sz val="11"/>
        <color theme="1"/>
        <rFont val="宋体"/>
        <family val="2"/>
        <charset val="134"/>
        <scheme val="minor"/>
      </rPr>
      <t/>
    </r>
  </si>
  <si>
    <t>126.00</t>
    <phoneticPr fontId="6" type="noConversion"/>
  </si>
  <si>
    <r>
      <t>126.01</t>
    </r>
    <r>
      <rPr>
        <sz val="11"/>
        <color theme="1"/>
        <rFont val="宋体"/>
        <family val="2"/>
        <charset val="134"/>
        <scheme val="minor"/>
      </rPr>
      <t/>
    </r>
  </si>
  <si>
    <r>
      <t>126.02</t>
    </r>
    <r>
      <rPr>
        <sz val="11"/>
        <color theme="1"/>
        <rFont val="宋体"/>
        <family val="2"/>
        <charset val="134"/>
        <scheme val="minor"/>
      </rPr>
      <t/>
    </r>
  </si>
  <si>
    <r>
      <t>126.03</t>
    </r>
    <r>
      <rPr>
        <sz val="11"/>
        <color theme="1"/>
        <rFont val="宋体"/>
        <family val="2"/>
        <charset val="134"/>
        <scheme val="minor"/>
      </rPr>
      <t/>
    </r>
  </si>
  <si>
    <r>
      <t>126.04</t>
    </r>
    <r>
      <rPr>
        <sz val="11"/>
        <color theme="1"/>
        <rFont val="宋体"/>
        <family val="2"/>
        <charset val="134"/>
        <scheme val="minor"/>
      </rPr>
      <t/>
    </r>
  </si>
  <si>
    <r>
      <t>126.05</t>
    </r>
    <r>
      <rPr>
        <sz val="11"/>
        <color theme="1"/>
        <rFont val="宋体"/>
        <family val="2"/>
        <charset val="134"/>
        <scheme val="minor"/>
      </rPr>
      <t/>
    </r>
  </si>
  <si>
    <r>
      <t>126.06</t>
    </r>
    <r>
      <rPr>
        <sz val="11"/>
        <color theme="1"/>
        <rFont val="宋体"/>
        <family val="2"/>
        <charset val="134"/>
        <scheme val="minor"/>
      </rPr>
      <t/>
    </r>
  </si>
  <si>
    <r>
      <t>126.07</t>
    </r>
    <r>
      <rPr>
        <sz val="11"/>
        <color theme="1"/>
        <rFont val="宋体"/>
        <family val="2"/>
        <charset val="134"/>
        <scheme val="minor"/>
      </rPr>
      <t/>
    </r>
  </si>
  <si>
    <r>
      <t>126.08</t>
    </r>
    <r>
      <rPr>
        <sz val="11"/>
        <color theme="1"/>
        <rFont val="宋体"/>
        <family val="2"/>
        <charset val="134"/>
        <scheme val="minor"/>
      </rPr>
      <t/>
    </r>
  </si>
  <si>
    <r>
      <t>126.09</t>
    </r>
    <r>
      <rPr>
        <sz val="11"/>
        <color theme="1"/>
        <rFont val="宋体"/>
        <family val="2"/>
        <charset val="134"/>
        <scheme val="minor"/>
      </rPr>
      <t/>
    </r>
  </si>
  <si>
    <r>
      <t>126.10</t>
    </r>
    <r>
      <rPr>
        <sz val="11"/>
        <color theme="1"/>
        <rFont val="宋体"/>
        <family val="2"/>
        <charset val="134"/>
        <scheme val="minor"/>
      </rPr>
      <t/>
    </r>
  </si>
  <si>
    <r>
      <t>126.11</t>
    </r>
    <r>
      <rPr>
        <sz val="11"/>
        <color theme="1"/>
        <rFont val="宋体"/>
        <family val="2"/>
        <charset val="134"/>
        <scheme val="minor"/>
      </rPr>
      <t/>
    </r>
  </si>
  <si>
    <r>
      <t>126.12</t>
    </r>
    <r>
      <rPr>
        <sz val="11"/>
        <color theme="1"/>
        <rFont val="宋体"/>
        <family val="2"/>
        <charset val="134"/>
        <scheme val="minor"/>
      </rPr>
      <t/>
    </r>
  </si>
  <si>
    <r>
      <t>126.13</t>
    </r>
    <r>
      <rPr>
        <sz val="11"/>
        <color theme="1"/>
        <rFont val="宋体"/>
        <family val="2"/>
        <charset val="134"/>
        <scheme val="minor"/>
      </rPr>
      <t/>
    </r>
  </si>
  <si>
    <r>
      <t>126.14</t>
    </r>
    <r>
      <rPr>
        <sz val="11"/>
        <color theme="1"/>
        <rFont val="宋体"/>
        <family val="2"/>
        <charset val="134"/>
        <scheme val="minor"/>
      </rPr>
      <t/>
    </r>
  </si>
  <si>
    <r>
      <t>126.15</t>
    </r>
    <r>
      <rPr>
        <sz val="11"/>
        <color theme="1"/>
        <rFont val="宋体"/>
        <family val="2"/>
        <charset val="134"/>
        <scheme val="minor"/>
      </rPr>
      <t/>
    </r>
  </si>
  <si>
    <t>127.00</t>
    <phoneticPr fontId="6" type="noConversion"/>
  </si>
  <si>
    <r>
      <t>127.01</t>
    </r>
    <r>
      <rPr>
        <sz val="11"/>
        <color theme="1"/>
        <rFont val="宋体"/>
        <family val="2"/>
        <charset val="134"/>
        <scheme val="minor"/>
      </rPr>
      <t/>
    </r>
  </si>
  <si>
    <r>
      <t>127.02</t>
    </r>
    <r>
      <rPr>
        <sz val="11"/>
        <color theme="1"/>
        <rFont val="宋体"/>
        <family val="2"/>
        <charset val="134"/>
        <scheme val="minor"/>
      </rPr>
      <t/>
    </r>
  </si>
  <si>
    <r>
      <t>127.03</t>
    </r>
    <r>
      <rPr>
        <sz val="11"/>
        <color theme="1"/>
        <rFont val="宋体"/>
        <family val="2"/>
        <charset val="134"/>
        <scheme val="minor"/>
      </rPr>
      <t/>
    </r>
  </si>
  <si>
    <r>
      <t>127.04</t>
    </r>
    <r>
      <rPr>
        <sz val="11"/>
        <color theme="1"/>
        <rFont val="宋体"/>
        <family val="2"/>
        <charset val="134"/>
        <scheme val="minor"/>
      </rPr>
      <t/>
    </r>
  </si>
  <si>
    <r>
      <t>127.05</t>
    </r>
    <r>
      <rPr>
        <sz val="11"/>
        <color theme="1"/>
        <rFont val="宋体"/>
        <family val="2"/>
        <charset val="134"/>
        <scheme val="minor"/>
      </rPr>
      <t/>
    </r>
  </si>
  <si>
    <r>
      <t>127.06</t>
    </r>
    <r>
      <rPr>
        <sz val="11"/>
        <color theme="1"/>
        <rFont val="宋体"/>
        <family val="2"/>
        <charset val="134"/>
        <scheme val="minor"/>
      </rPr>
      <t/>
    </r>
  </si>
  <si>
    <r>
      <t>127.07</t>
    </r>
    <r>
      <rPr>
        <sz val="11"/>
        <color theme="1"/>
        <rFont val="宋体"/>
        <family val="2"/>
        <charset val="134"/>
        <scheme val="minor"/>
      </rPr>
      <t/>
    </r>
  </si>
  <si>
    <r>
      <t>127.08</t>
    </r>
    <r>
      <rPr>
        <sz val="11"/>
        <color theme="1"/>
        <rFont val="宋体"/>
        <family val="2"/>
        <charset val="134"/>
        <scheme val="minor"/>
      </rPr>
      <t/>
    </r>
  </si>
  <si>
    <r>
      <t>127.09</t>
    </r>
    <r>
      <rPr>
        <sz val="11"/>
        <color theme="1"/>
        <rFont val="宋体"/>
        <family val="2"/>
        <charset val="134"/>
        <scheme val="minor"/>
      </rPr>
      <t/>
    </r>
  </si>
  <si>
    <r>
      <t>127.10</t>
    </r>
    <r>
      <rPr>
        <sz val="11"/>
        <color theme="1"/>
        <rFont val="宋体"/>
        <family val="2"/>
        <charset val="134"/>
        <scheme val="minor"/>
      </rPr>
      <t/>
    </r>
  </si>
  <si>
    <r>
      <t>127.11</t>
    </r>
    <r>
      <rPr>
        <sz val="11"/>
        <color theme="1"/>
        <rFont val="宋体"/>
        <family val="2"/>
        <charset val="134"/>
        <scheme val="minor"/>
      </rPr>
      <t/>
    </r>
  </si>
  <si>
    <r>
      <t>127.12</t>
    </r>
    <r>
      <rPr>
        <sz val="11"/>
        <color theme="1"/>
        <rFont val="宋体"/>
        <family val="2"/>
        <charset val="134"/>
        <scheme val="minor"/>
      </rPr>
      <t/>
    </r>
  </si>
  <si>
    <r>
      <t>127.13</t>
    </r>
    <r>
      <rPr>
        <sz val="11"/>
        <color theme="1"/>
        <rFont val="宋体"/>
        <family val="2"/>
        <charset val="134"/>
        <scheme val="minor"/>
      </rPr>
      <t/>
    </r>
  </si>
  <si>
    <r>
      <t>127.14</t>
    </r>
    <r>
      <rPr>
        <sz val="11"/>
        <color theme="1"/>
        <rFont val="宋体"/>
        <family val="2"/>
        <charset val="134"/>
        <scheme val="minor"/>
      </rPr>
      <t/>
    </r>
  </si>
  <si>
    <r>
      <t>127.15</t>
    </r>
    <r>
      <rPr>
        <sz val="11"/>
        <color theme="1"/>
        <rFont val="宋体"/>
        <family val="2"/>
        <charset val="134"/>
        <scheme val="minor"/>
      </rPr>
      <t/>
    </r>
  </si>
  <si>
    <t>128.00</t>
    <phoneticPr fontId="6" type="noConversion"/>
  </si>
  <si>
    <r>
      <t>128.01</t>
    </r>
    <r>
      <rPr>
        <sz val="11"/>
        <color theme="1"/>
        <rFont val="宋体"/>
        <family val="2"/>
        <charset val="134"/>
        <scheme val="minor"/>
      </rPr>
      <t/>
    </r>
  </si>
  <si>
    <r>
      <t>128.02</t>
    </r>
    <r>
      <rPr>
        <sz val="11"/>
        <color theme="1"/>
        <rFont val="宋体"/>
        <family val="2"/>
        <charset val="134"/>
        <scheme val="minor"/>
      </rPr>
      <t/>
    </r>
  </si>
  <si>
    <r>
      <t>128.03</t>
    </r>
    <r>
      <rPr>
        <sz val="11"/>
        <color theme="1"/>
        <rFont val="宋体"/>
        <family val="2"/>
        <charset val="134"/>
        <scheme val="minor"/>
      </rPr>
      <t/>
    </r>
  </si>
  <si>
    <r>
      <t>128.04</t>
    </r>
    <r>
      <rPr>
        <sz val="11"/>
        <color theme="1"/>
        <rFont val="宋体"/>
        <family val="2"/>
        <charset val="134"/>
        <scheme val="minor"/>
      </rPr>
      <t/>
    </r>
  </si>
  <si>
    <r>
      <t>128.05</t>
    </r>
    <r>
      <rPr>
        <sz val="11"/>
        <color theme="1"/>
        <rFont val="宋体"/>
        <family val="2"/>
        <charset val="134"/>
        <scheme val="minor"/>
      </rPr>
      <t/>
    </r>
  </si>
  <si>
    <r>
      <t>128.06</t>
    </r>
    <r>
      <rPr>
        <sz val="11"/>
        <color theme="1"/>
        <rFont val="宋体"/>
        <family val="2"/>
        <charset val="134"/>
        <scheme val="minor"/>
      </rPr>
      <t/>
    </r>
  </si>
  <si>
    <r>
      <t>128.07</t>
    </r>
    <r>
      <rPr>
        <sz val="11"/>
        <color theme="1"/>
        <rFont val="宋体"/>
        <family val="2"/>
        <charset val="134"/>
        <scheme val="minor"/>
      </rPr>
      <t/>
    </r>
  </si>
  <si>
    <r>
      <t>128.08</t>
    </r>
    <r>
      <rPr>
        <sz val="11"/>
        <color theme="1"/>
        <rFont val="宋体"/>
        <family val="2"/>
        <charset val="134"/>
        <scheme val="minor"/>
      </rPr>
      <t/>
    </r>
  </si>
  <si>
    <r>
      <t>128.09</t>
    </r>
    <r>
      <rPr>
        <sz val="11"/>
        <color theme="1"/>
        <rFont val="宋体"/>
        <family val="2"/>
        <charset val="134"/>
        <scheme val="minor"/>
      </rPr>
      <t/>
    </r>
  </si>
  <si>
    <r>
      <t>128.10</t>
    </r>
    <r>
      <rPr>
        <sz val="11"/>
        <color theme="1"/>
        <rFont val="宋体"/>
        <family val="2"/>
        <charset val="134"/>
        <scheme val="minor"/>
      </rPr>
      <t/>
    </r>
  </si>
  <si>
    <r>
      <t>128.11</t>
    </r>
    <r>
      <rPr>
        <sz val="11"/>
        <color theme="1"/>
        <rFont val="宋体"/>
        <family val="2"/>
        <charset val="134"/>
        <scheme val="minor"/>
      </rPr>
      <t/>
    </r>
  </si>
  <si>
    <r>
      <t>128.12</t>
    </r>
    <r>
      <rPr>
        <sz val="11"/>
        <color theme="1"/>
        <rFont val="宋体"/>
        <family val="2"/>
        <charset val="134"/>
        <scheme val="minor"/>
      </rPr>
      <t/>
    </r>
  </si>
  <si>
    <r>
      <t>128.13</t>
    </r>
    <r>
      <rPr>
        <sz val="11"/>
        <color theme="1"/>
        <rFont val="宋体"/>
        <family val="2"/>
        <charset val="134"/>
        <scheme val="minor"/>
      </rPr>
      <t/>
    </r>
  </si>
  <si>
    <r>
      <t>128.14</t>
    </r>
    <r>
      <rPr>
        <sz val="11"/>
        <color theme="1"/>
        <rFont val="宋体"/>
        <family val="2"/>
        <charset val="134"/>
        <scheme val="minor"/>
      </rPr>
      <t/>
    </r>
  </si>
  <si>
    <r>
      <t>128.15</t>
    </r>
    <r>
      <rPr>
        <sz val="11"/>
        <color theme="1"/>
        <rFont val="宋体"/>
        <family val="2"/>
        <charset val="134"/>
        <scheme val="minor"/>
      </rPr>
      <t/>
    </r>
  </si>
  <si>
    <t>129.00</t>
    <phoneticPr fontId="6" type="noConversion"/>
  </si>
  <si>
    <r>
      <t>129.01</t>
    </r>
    <r>
      <rPr>
        <sz val="11"/>
        <color theme="1"/>
        <rFont val="宋体"/>
        <family val="2"/>
        <charset val="134"/>
        <scheme val="minor"/>
      </rPr>
      <t/>
    </r>
  </si>
  <si>
    <r>
      <t>129.02</t>
    </r>
    <r>
      <rPr>
        <sz val="11"/>
        <color theme="1"/>
        <rFont val="宋体"/>
        <family val="2"/>
        <charset val="134"/>
        <scheme val="minor"/>
      </rPr>
      <t/>
    </r>
  </si>
  <si>
    <r>
      <t>129.03</t>
    </r>
    <r>
      <rPr>
        <sz val="11"/>
        <color theme="1"/>
        <rFont val="宋体"/>
        <family val="2"/>
        <charset val="134"/>
        <scheme val="minor"/>
      </rPr>
      <t/>
    </r>
  </si>
  <si>
    <r>
      <t>129.04</t>
    </r>
    <r>
      <rPr>
        <sz val="11"/>
        <color theme="1"/>
        <rFont val="宋体"/>
        <family val="2"/>
        <charset val="134"/>
        <scheme val="minor"/>
      </rPr>
      <t/>
    </r>
  </si>
  <si>
    <r>
      <t>129.05</t>
    </r>
    <r>
      <rPr>
        <sz val="11"/>
        <color theme="1"/>
        <rFont val="宋体"/>
        <family val="2"/>
        <charset val="134"/>
        <scheme val="minor"/>
      </rPr>
      <t/>
    </r>
  </si>
  <si>
    <r>
      <t>129.06</t>
    </r>
    <r>
      <rPr>
        <sz val="11"/>
        <color theme="1"/>
        <rFont val="宋体"/>
        <family val="2"/>
        <charset val="134"/>
        <scheme val="minor"/>
      </rPr>
      <t/>
    </r>
  </si>
  <si>
    <r>
      <t>129.07</t>
    </r>
    <r>
      <rPr>
        <sz val="11"/>
        <color theme="1"/>
        <rFont val="宋体"/>
        <family val="2"/>
        <charset val="134"/>
        <scheme val="minor"/>
      </rPr>
      <t/>
    </r>
  </si>
  <si>
    <r>
      <t>129.08</t>
    </r>
    <r>
      <rPr>
        <sz val="11"/>
        <color theme="1"/>
        <rFont val="宋体"/>
        <family val="2"/>
        <charset val="134"/>
        <scheme val="minor"/>
      </rPr>
      <t/>
    </r>
  </si>
  <si>
    <r>
      <t>129.09</t>
    </r>
    <r>
      <rPr>
        <sz val="11"/>
        <color theme="1"/>
        <rFont val="宋体"/>
        <family val="2"/>
        <charset val="134"/>
        <scheme val="minor"/>
      </rPr>
      <t/>
    </r>
  </si>
  <si>
    <r>
      <t>129.10</t>
    </r>
    <r>
      <rPr>
        <sz val="11"/>
        <color theme="1"/>
        <rFont val="宋体"/>
        <family val="2"/>
        <charset val="134"/>
        <scheme val="minor"/>
      </rPr>
      <t/>
    </r>
  </si>
  <si>
    <r>
      <t>129.11</t>
    </r>
    <r>
      <rPr>
        <sz val="11"/>
        <color theme="1"/>
        <rFont val="宋体"/>
        <family val="2"/>
        <charset val="134"/>
        <scheme val="minor"/>
      </rPr>
      <t/>
    </r>
  </si>
  <si>
    <r>
      <t>129.12</t>
    </r>
    <r>
      <rPr>
        <sz val="11"/>
        <color theme="1"/>
        <rFont val="宋体"/>
        <family val="2"/>
        <charset val="134"/>
        <scheme val="minor"/>
      </rPr>
      <t/>
    </r>
  </si>
  <si>
    <r>
      <t>129.13</t>
    </r>
    <r>
      <rPr>
        <sz val="11"/>
        <color theme="1"/>
        <rFont val="宋体"/>
        <family val="2"/>
        <charset val="134"/>
        <scheme val="minor"/>
      </rPr>
      <t/>
    </r>
  </si>
  <si>
    <r>
      <t>129.14</t>
    </r>
    <r>
      <rPr>
        <sz val="11"/>
        <color theme="1"/>
        <rFont val="宋体"/>
        <family val="2"/>
        <charset val="134"/>
        <scheme val="minor"/>
      </rPr>
      <t/>
    </r>
  </si>
  <si>
    <r>
      <t>129.15</t>
    </r>
    <r>
      <rPr>
        <sz val="11"/>
        <color theme="1"/>
        <rFont val="宋体"/>
        <family val="2"/>
        <charset val="134"/>
        <scheme val="minor"/>
      </rPr>
      <t/>
    </r>
  </si>
  <si>
    <t>130.00</t>
    <phoneticPr fontId="6" type="noConversion"/>
  </si>
  <si>
    <r>
      <t>130.01</t>
    </r>
    <r>
      <rPr>
        <sz val="11"/>
        <color theme="1"/>
        <rFont val="宋体"/>
        <family val="2"/>
        <charset val="134"/>
        <scheme val="minor"/>
      </rPr>
      <t/>
    </r>
  </si>
  <si>
    <r>
      <t>130.02</t>
    </r>
    <r>
      <rPr>
        <sz val="11"/>
        <color theme="1"/>
        <rFont val="宋体"/>
        <family val="2"/>
        <charset val="134"/>
        <scheme val="minor"/>
      </rPr>
      <t/>
    </r>
  </si>
  <si>
    <r>
      <t>130.03</t>
    </r>
    <r>
      <rPr>
        <sz val="11"/>
        <color theme="1"/>
        <rFont val="宋体"/>
        <family val="2"/>
        <charset val="134"/>
        <scheme val="minor"/>
      </rPr>
      <t/>
    </r>
  </si>
  <si>
    <r>
      <t>130.04</t>
    </r>
    <r>
      <rPr>
        <sz val="11"/>
        <color theme="1"/>
        <rFont val="宋体"/>
        <family val="2"/>
        <charset val="134"/>
        <scheme val="minor"/>
      </rPr>
      <t/>
    </r>
  </si>
  <si>
    <r>
      <t>130.05</t>
    </r>
    <r>
      <rPr>
        <sz val="11"/>
        <color theme="1"/>
        <rFont val="宋体"/>
        <family val="2"/>
        <charset val="134"/>
        <scheme val="minor"/>
      </rPr>
      <t/>
    </r>
  </si>
  <si>
    <r>
      <t>130.06</t>
    </r>
    <r>
      <rPr>
        <sz val="11"/>
        <color theme="1"/>
        <rFont val="宋体"/>
        <family val="2"/>
        <charset val="134"/>
        <scheme val="minor"/>
      </rPr>
      <t/>
    </r>
  </si>
  <si>
    <r>
      <t>130.07</t>
    </r>
    <r>
      <rPr>
        <sz val="11"/>
        <color theme="1"/>
        <rFont val="宋体"/>
        <family val="2"/>
        <charset val="134"/>
        <scheme val="minor"/>
      </rPr>
      <t/>
    </r>
  </si>
  <si>
    <r>
      <t>130.08</t>
    </r>
    <r>
      <rPr>
        <sz val="11"/>
        <color theme="1"/>
        <rFont val="宋体"/>
        <family val="2"/>
        <charset val="134"/>
        <scheme val="minor"/>
      </rPr>
      <t/>
    </r>
  </si>
  <si>
    <r>
      <t>130.09</t>
    </r>
    <r>
      <rPr>
        <sz val="11"/>
        <color theme="1"/>
        <rFont val="宋体"/>
        <family val="2"/>
        <charset val="134"/>
        <scheme val="minor"/>
      </rPr>
      <t/>
    </r>
  </si>
  <si>
    <r>
      <t>130.10</t>
    </r>
    <r>
      <rPr>
        <sz val="11"/>
        <color theme="1"/>
        <rFont val="宋体"/>
        <family val="2"/>
        <charset val="134"/>
        <scheme val="minor"/>
      </rPr>
      <t/>
    </r>
  </si>
  <si>
    <r>
      <t>130.11</t>
    </r>
    <r>
      <rPr>
        <sz val="11"/>
        <color theme="1"/>
        <rFont val="宋体"/>
        <family val="2"/>
        <charset val="134"/>
        <scheme val="minor"/>
      </rPr>
      <t/>
    </r>
  </si>
  <si>
    <r>
      <t>130.12</t>
    </r>
    <r>
      <rPr>
        <sz val="11"/>
        <color theme="1"/>
        <rFont val="宋体"/>
        <family val="2"/>
        <charset val="134"/>
        <scheme val="minor"/>
      </rPr>
      <t/>
    </r>
  </si>
  <si>
    <r>
      <t>130.13</t>
    </r>
    <r>
      <rPr>
        <sz val="11"/>
        <color theme="1"/>
        <rFont val="宋体"/>
        <family val="2"/>
        <charset val="134"/>
        <scheme val="minor"/>
      </rPr>
      <t/>
    </r>
  </si>
  <si>
    <r>
      <t>130.14</t>
    </r>
    <r>
      <rPr>
        <sz val="11"/>
        <color theme="1"/>
        <rFont val="宋体"/>
        <family val="2"/>
        <charset val="134"/>
        <scheme val="minor"/>
      </rPr>
      <t/>
    </r>
  </si>
  <si>
    <r>
      <t>130.15</t>
    </r>
    <r>
      <rPr>
        <sz val="11"/>
        <color theme="1"/>
        <rFont val="宋体"/>
        <family val="2"/>
        <charset val="134"/>
        <scheme val="minor"/>
      </rPr>
      <t/>
    </r>
  </si>
  <si>
    <t>131.00</t>
    <phoneticPr fontId="6" type="noConversion"/>
  </si>
  <si>
    <r>
      <t>131.01</t>
    </r>
    <r>
      <rPr>
        <sz val="11"/>
        <color theme="1"/>
        <rFont val="宋体"/>
        <family val="2"/>
        <charset val="134"/>
        <scheme val="minor"/>
      </rPr>
      <t/>
    </r>
  </si>
  <si>
    <r>
      <t>131.02</t>
    </r>
    <r>
      <rPr>
        <sz val="11"/>
        <color theme="1"/>
        <rFont val="宋体"/>
        <family val="2"/>
        <charset val="134"/>
        <scheme val="minor"/>
      </rPr>
      <t/>
    </r>
  </si>
  <si>
    <r>
      <t>131.03</t>
    </r>
    <r>
      <rPr>
        <sz val="11"/>
        <color theme="1"/>
        <rFont val="宋体"/>
        <family val="2"/>
        <charset val="134"/>
        <scheme val="minor"/>
      </rPr>
      <t/>
    </r>
  </si>
  <si>
    <r>
      <t>131.04</t>
    </r>
    <r>
      <rPr>
        <sz val="11"/>
        <color theme="1"/>
        <rFont val="宋体"/>
        <family val="2"/>
        <charset val="134"/>
        <scheme val="minor"/>
      </rPr>
      <t/>
    </r>
  </si>
  <si>
    <r>
      <t>131.05</t>
    </r>
    <r>
      <rPr>
        <sz val="11"/>
        <color theme="1"/>
        <rFont val="宋体"/>
        <family val="2"/>
        <charset val="134"/>
        <scheme val="minor"/>
      </rPr>
      <t/>
    </r>
  </si>
  <si>
    <r>
      <t>131.06</t>
    </r>
    <r>
      <rPr>
        <sz val="11"/>
        <color theme="1"/>
        <rFont val="宋体"/>
        <family val="2"/>
        <charset val="134"/>
        <scheme val="minor"/>
      </rPr>
      <t/>
    </r>
  </si>
  <si>
    <r>
      <t>131.07</t>
    </r>
    <r>
      <rPr>
        <sz val="11"/>
        <color theme="1"/>
        <rFont val="宋体"/>
        <family val="2"/>
        <charset val="134"/>
        <scheme val="minor"/>
      </rPr>
      <t/>
    </r>
  </si>
  <si>
    <r>
      <t>131.08</t>
    </r>
    <r>
      <rPr>
        <sz val="11"/>
        <color theme="1"/>
        <rFont val="宋体"/>
        <family val="2"/>
        <charset val="134"/>
        <scheme val="minor"/>
      </rPr>
      <t/>
    </r>
  </si>
  <si>
    <r>
      <t>131.09</t>
    </r>
    <r>
      <rPr>
        <sz val="11"/>
        <color theme="1"/>
        <rFont val="宋体"/>
        <family val="2"/>
        <charset val="134"/>
        <scheme val="minor"/>
      </rPr>
      <t/>
    </r>
  </si>
  <si>
    <r>
      <t>131.10</t>
    </r>
    <r>
      <rPr>
        <sz val="11"/>
        <color theme="1"/>
        <rFont val="宋体"/>
        <family val="2"/>
        <charset val="134"/>
        <scheme val="minor"/>
      </rPr>
      <t/>
    </r>
  </si>
  <si>
    <r>
      <t>131.11</t>
    </r>
    <r>
      <rPr>
        <sz val="11"/>
        <color theme="1"/>
        <rFont val="宋体"/>
        <family val="2"/>
        <charset val="134"/>
        <scheme val="minor"/>
      </rPr>
      <t/>
    </r>
  </si>
  <si>
    <r>
      <t>131.12</t>
    </r>
    <r>
      <rPr>
        <sz val="11"/>
        <color theme="1"/>
        <rFont val="宋体"/>
        <family val="2"/>
        <charset val="134"/>
        <scheme val="minor"/>
      </rPr>
      <t/>
    </r>
  </si>
  <si>
    <r>
      <t>131.13</t>
    </r>
    <r>
      <rPr>
        <sz val="11"/>
        <color theme="1"/>
        <rFont val="宋体"/>
        <family val="2"/>
        <charset val="134"/>
        <scheme val="minor"/>
      </rPr>
      <t/>
    </r>
  </si>
  <si>
    <r>
      <t>131.14</t>
    </r>
    <r>
      <rPr>
        <sz val="11"/>
        <color theme="1"/>
        <rFont val="宋体"/>
        <family val="2"/>
        <charset val="134"/>
        <scheme val="minor"/>
      </rPr>
      <t/>
    </r>
  </si>
  <si>
    <r>
      <t>131.15</t>
    </r>
    <r>
      <rPr>
        <sz val="11"/>
        <color theme="1"/>
        <rFont val="宋体"/>
        <family val="2"/>
        <charset val="134"/>
        <scheme val="minor"/>
      </rPr>
      <t/>
    </r>
  </si>
  <si>
    <t>132.00</t>
    <phoneticPr fontId="6" type="noConversion"/>
  </si>
  <si>
    <r>
      <t>132.01</t>
    </r>
    <r>
      <rPr>
        <sz val="11"/>
        <color theme="1"/>
        <rFont val="宋体"/>
        <family val="2"/>
        <charset val="134"/>
        <scheme val="minor"/>
      </rPr>
      <t/>
    </r>
  </si>
  <si>
    <r>
      <t>132.02</t>
    </r>
    <r>
      <rPr>
        <sz val="11"/>
        <color theme="1"/>
        <rFont val="宋体"/>
        <family val="2"/>
        <charset val="134"/>
        <scheme val="minor"/>
      </rPr>
      <t/>
    </r>
  </si>
  <si>
    <r>
      <t>132.03</t>
    </r>
    <r>
      <rPr>
        <sz val="11"/>
        <color theme="1"/>
        <rFont val="宋体"/>
        <family val="2"/>
        <charset val="134"/>
        <scheme val="minor"/>
      </rPr>
      <t/>
    </r>
  </si>
  <si>
    <r>
      <t>132.04</t>
    </r>
    <r>
      <rPr>
        <sz val="11"/>
        <color theme="1"/>
        <rFont val="宋体"/>
        <family val="2"/>
        <charset val="134"/>
        <scheme val="minor"/>
      </rPr>
      <t/>
    </r>
  </si>
  <si>
    <r>
      <t>132.05</t>
    </r>
    <r>
      <rPr>
        <sz val="11"/>
        <color theme="1"/>
        <rFont val="宋体"/>
        <family val="2"/>
        <charset val="134"/>
        <scheme val="minor"/>
      </rPr>
      <t/>
    </r>
  </si>
  <si>
    <r>
      <t>132.06</t>
    </r>
    <r>
      <rPr>
        <sz val="11"/>
        <color theme="1"/>
        <rFont val="宋体"/>
        <family val="2"/>
        <charset val="134"/>
        <scheme val="minor"/>
      </rPr>
      <t/>
    </r>
  </si>
  <si>
    <r>
      <t>132.07</t>
    </r>
    <r>
      <rPr>
        <sz val="11"/>
        <color theme="1"/>
        <rFont val="宋体"/>
        <family val="2"/>
        <charset val="134"/>
        <scheme val="minor"/>
      </rPr>
      <t/>
    </r>
  </si>
  <si>
    <r>
      <t>132.08</t>
    </r>
    <r>
      <rPr>
        <sz val="11"/>
        <color theme="1"/>
        <rFont val="宋体"/>
        <family val="2"/>
        <charset val="134"/>
        <scheme val="minor"/>
      </rPr>
      <t/>
    </r>
  </si>
  <si>
    <r>
      <t>132.09</t>
    </r>
    <r>
      <rPr>
        <sz val="11"/>
        <color theme="1"/>
        <rFont val="宋体"/>
        <family val="2"/>
        <charset val="134"/>
        <scheme val="minor"/>
      </rPr>
      <t/>
    </r>
  </si>
  <si>
    <r>
      <t>132.10</t>
    </r>
    <r>
      <rPr>
        <sz val="11"/>
        <color theme="1"/>
        <rFont val="宋体"/>
        <family val="2"/>
        <charset val="134"/>
        <scheme val="minor"/>
      </rPr>
      <t/>
    </r>
  </si>
  <si>
    <r>
      <t>132.11</t>
    </r>
    <r>
      <rPr>
        <sz val="11"/>
        <color theme="1"/>
        <rFont val="宋体"/>
        <family val="2"/>
        <charset val="134"/>
        <scheme val="minor"/>
      </rPr>
      <t/>
    </r>
  </si>
  <si>
    <r>
      <t>132.12</t>
    </r>
    <r>
      <rPr>
        <sz val="11"/>
        <color theme="1"/>
        <rFont val="宋体"/>
        <family val="2"/>
        <charset val="134"/>
        <scheme val="minor"/>
      </rPr>
      <t/>
    </r>
  </si>
  <si>
    <r>
      <t>132.13</t>
    </r>
    <r>
      <rPr>
        <sz val="11"/>
        <color theme="1"/>
        <rFont val="宋体"/>
        <family val="2"/>
        <charset val="134"/>
        <scheme val="minor"/>
      </rPr>
      <t/>
    </r>
  </si>
  <si>
    <r>
      <t>132.14</t>
    </r>
    <r>
      <rPr>
        <sz val="11"/>
        <color theme="1"/>
        <rFont val="宋体"/>
        <family val="2"/>
        <charset val="134"/>
        <scheme val="minor"/>
      </rPr>
      <t/>
    </r>
  </si>
  <si>
    <r>
      <t>132.15</t>
    </r>
    <r>
      <rPr>
        <sz val="11"/>
        <color theme="1"/>
        <rFont val="宋体"/>
        <family val="2"/>
        <charset val="134"/>
        <scheme val="minor"/>
      </rPr>
      <t/>
    </r>
  </si>
  <si>
    <t>133.00</t>
    <phoneticPr fontId="6" type="noConversion"/>
  </si>
  <si>
    <r>
      <t>133.01</t>
    </r>
    <r>
      <rPr>
        <sz val="11"/>
        <color theme="1"/>
        <rFont val="宋体"/>
        <family val="2"/>
        <charset val="134"/>
        <scheme val="minor"/>
      </rPr>
      <t/>
    </r>
  </si>
  <si>
    <r>
      <t>133.02</t>
    </r>
    <r>
      <rPr>
        <sz val="11"/>
        <color theme="1"/>
        <rFont val="宋体"/>
        <family val="2"/>
        <charset val="134"/>
        <scheme val="minor"/>
      </rPr>
      <t/>
    </r>
  </si>
  <si>
    <r>
      <t>133.03</t>
    </r>
    <r>
      <rPr>
        <sz val="11"/>
        <color theme="1"/>
        <rFont val="宋体"/>
        <family val="2"/>
        <charset val="134"/>
        <scheme val="minor"/>
      </rPr>
      <t/>
    </r>
  </si>
  <si>
    <r>
      <t>133.04</t>
    </r>
    <r>
      <rPr>
        <sz val="11"/>
        <color theme="1"/>
        <rFont val="宋体"/>
        <family val="2"/>
        <charset val="134"/>
        <scheme val="minor"/>
      </rPr>
      <t/>
    </r>
  </si>
  <si>
    <r>
      <t>133.05</t>
    </r>
    <r>
      <rPr>
        <sz val="11"/>
        <color theme="1"/>
        <rFont val="宋体"/>
        <family val="2"/>
        <charset val="134"/>
        <scheme val="minor"/>
      </rPr>
      <t/>
    </r>
  </si>
  <si>
    <r>
      <t>133.06</t>
    </r>
    <r>
      <rPr>
        <sz val="11"/>
        <color theme="1"/>
        <rFont val="宋体"/>
        <family val="2"/>
        <charset val="134"/>
        <scheme val="minor"/>
      </rPr>
      <t/>
    </r>
  </si>
  <si>
    <r>
      <t>133.07</t>
    </r>
    <r>
      <rPr>
        <sz val="11"/>
        <color theme="1"/>
        <rFont val="宋体"/>
        <family val="2"/>
        <charset val="134"/>
        <scheme val="minor"/>
      </rPr>
      <t/>
    </r>
  </si>
  <si>
    <r>
      <t>133.08</t>
    </r>
    <r>
      <rPr>
        <sz val="11"/>
        <color theme="1"/>
        <rFont val="宋体"/>
        <family val="2"/>
        <charset val="134"/>
        <scheme val="minor"/>
      </rPr>
      <t/>
    </r>
  </si>
  <si>
    <r>
      <t>133.09</t>
    </r>
    <r>
      <rPr>
        <sz val="11"/>
        <color theme="1"/>
        <rFont val="宋体"/>
        <family val="2"/>
        <charset val="134"/>
        <scheme val="minor"/>
      </rPr>
      <t/>
    </r>
  </si>
  <si>
    <r>
      <t>133.10</t>
    </r>
    <r>
      <rPr>
        <sz val="11"/>
        <color theme="1"/>
        <rFont val="宋体"/>
        <family val="2"/>
        <charset val="134"/>
        <scheme val="minor"/>
      </rPr>
      <t/>
    </r>
  </si>
  <si>
    <r>
      <t>133.11</t>
    </r>
    <r>
      <rPr>
        <sz val="11"/>
        <color theme="1"/>
        <rFont val="宋体"/>
        <family val="2"/>
        <charset val="134"/>
        <scheme val="minor"/>
      </rPr>
      <t/>
    </r>
  </si>
  <si>
    <r>
      <t>133.12</t>
    </r>
    <r>
      <rPr>
        <sz val="11"/>
        <color theme="1"/>
        <rFont val="宋体"/>
        <family val="2"/>
        <charset val="134"/>
        <scheme val="minor"/>
      </rPr>
      <t/>
    </r>
  </si>
  <si>
    <r>
      <t>133.13</t>
    </r>
    <r>
      <rPr>
        <sz val="11"/>
        <color theme="1"/>
        <rFont val="宋体"/>
        <family val="2"/>
        <charset val="134"/>
        <scheme val="minor"/>
      </rPr>
      <t/>
    </r>
  </si>
  <si>
    <r>
      <t>133.14</t>
    </r>
    <r>
      <rPr>
        <sz val="11"/>
        <color theme="1"/>
        <rFont val="宋体"/>
        <family val="2"/>
        <charset val="134"/>
        <scheme val="minor"/>
      </rPr>
      <t/>
    </r>
  </si>
  <si>
    <r>
      <t>133.15</t>
    </r>
    <r>
      <rPr>
        <sz val="11"/>
        <color theme="1"/>
        <rFont val="宋体"/>
        <family val="2"/>
        <charset val="134"/>
        <scheme val="minor"/>
      </rPr>
      <t/>
    </r>
  </si>
  <si>
    <t>134.00</t>
    <phoneticPr fontId="6" type="noConversion"/>
  </si>
  <si>
    <r>
      <t>134.01</t>
    </r>
    <r>
      <rPr>
        <sz val="11"/>
        <color theme="1"/>
        <rFont val="宋体"/>
        <family val="2"/>
        <charset val="134"/>
        <scheme val="minor"/>
      </rPr>
      <t/>
    </r>
  </si>
  <si>
    <r>
      <t>134.02</t>
    </r>
    <r>
      <rPr>
        <sz val="11"/>
        <color theme="1"/>
        <rFont val="宋体"/>
        <family val="2"/>
        <charset val="134"/>
        <scheme val="minor"/>
      </rPr>
      <t/>
    </r>
  </si>
  <si>
    <r>
      <t>134.03</t>
    </r>
    <r>
      <rPr>
        <sz val="11"/>
        <color theme="1"/>
        <rFont val="宋体"/>
        <family val="2"/>
        <charset val="134"/>
        <scheme val="minor"/>
      </rPr>
      <t/>
    </r>
  </si>
  <si>
    <r>
      <t>134.04</t>
    </r>
    <r>
      <rPr>
        <sz val="11"/>
        <color theme="1"/>
        <rFont val="宋体"/>
        <family val="2"/>
        <charset val="134"/>
        <scheme val="minor"/>
      </rPr>
      <t/>
    </r>
  </si>
  <si>
    <r>
      <t>134.05</t>
    </r>
    <r>
      <rPr>
        <sz val="11"/>
        <color theme="1"/>
        <rFont val="宋体"/>
        <family val="2"/>
        <charset val="134"/>
        <scheme val="minor"/>
      </rPr>
      <t/>
    </r>
  </si>
  <si>
    <r>
      <t>134.06</t>
    </r>
    <r>
      <rPr>
        <sz val="11"/>
        <color theme="1"/>
        <rFont val="宋体"/>
        <family val="2"/>
        <charset val="134"/>
        <scheme val="minor"/>
      </rPr>
      <t/>
    </r>
  </si>
  <si>
    <r>
      <t>134.07</t>
    </r>
    <r>
      <rPr>
        <sz val="11"/>
        <color theme="1"/>
        <rFont val="宋体"/>
        <family val="2"/>
        <charset val="134"/>
        <scheme val="minor"/>
      </rPr>
      <t/>
    </r>
  </si>
  <si>
    <r>
      <t>134.08</t>
    </r>
    <r>
      <rPr>
        <sz val="11"/>
        <color theme="1"/>
        <rFont val="宋体"/>
        <family val="2"/>
        <charset val="134"/>
        <scheme val="minor"/>
      </rPr>
      <t/>
    </r>
  </si>
  <si>
    <r>
      <t>134.09</t>
    </r>
    <r>
      <rPr>
        <sz val="11"/>
        <color theme="1"/>
        <rFont val="宋体"/>
        <family val="2"/>
        <charset val="134"/>
        <scheme val="minor"/>
      </rPr>
      <t/>
    </r>
  </si>
  <si>
    <r>
      <t>134.10</t>
    </r>
    <r>
      <rPr>
        <sz val="11"/>
        <color theme="1"/>
        <rFont val="宋体"/>
        <family val="2"/>
        <charset val="134"/>
        <scheme val="minor"/>
      </rPr>
      <t/>
    </r>
  </si>
  <si>
    <r>
      <t>134.11</t>
    </r>
    <r>
      <rPr>
        <sz val="11"/>
        <color theme="1"/>
        <rFont val="宋体"/>
        <family val="2"/>
        <charset val="134"/>
        <scheme val="minor"/>
      </rPr>
      <t/>
    </r>
  </si>
  <si>
    <r>
      <t>134.12</t>
    </r>
    <r>
      <rPr>
        <sz val="11"/>
        <color theme="1"/>
        <rFont val="宋体"/>
        <family val="2"/>
        <charset val="134"/>
        <scheme val="minor"/>
      </rPr>
      <t/>
    </r>
  </si>
  <si>
    <r>
      <t>134.13</t>
    </r>
    <r>
      <rPr>
        <sz val="11"/>
        <color theme="1"/>
        <rFont val="宋体"/>
        <family val="2"/>
        <charset val="134"/>
        <scheme val="minor"/>
      </rPr>
      <t/>
    </r>
  </si>
  <si>
    <r>
      <t>134.14</t>
    </r>
    <r>
      <rPr>
        <sz val="11"/>
        <color theme="1"/>
        <rFont val="宋体"/>
        <family val="2"/>
        <charset val="134"/>
        <scheme val="minor"/>
      </rPr>
      <t/>
    </r>
  </si>
  <si>
    <r>
      <t>134.15</t>
    </r>
    <r>
      <rPr>
        <sz val="11"/>
        <color theme="1"/>
        <rFont val="宋体"/>
        <family val="2"/>
        <charset val="134"/>
        <scheme val="minor"/>
      </rPr>
      <t/>
    </r>
  </si>
  <si>
    <t>135.00</t>
    <phoneticPr fontId="6" type="noConversion"/>
  </si>
  <si>
    <r>
      <t>135.01</t>
    </r>
    <r>
      <rPr>
        <sz val="11"/>
        <color theme="1"/>
        <rFont val="宋体"/>
        <family val="2"/>
        <charset val="134"/>
        <scheme val="minor"/>
      </rPr>
      <t/>
    </r>
  </si>
  <si>
    <r>
      <t>135.02</t>
    </r>
    <r>
      <rPr>
        <sz val="11"/>
        <color theme="1"/>
        <rFont val="宋体"/>
        <family val="2"/>
        <charset val="134"/>
        <scheme val="minor"/>
      </rPr>
      <t/>
    </r>
  </si>
  <si>
    <r>
      <t>135.03</t>
    </r>
    <r>
      <rPr>
        <sz val="11"/>
        <color theme="1"/>
        <rFont val="宋体"/>
        <family val="2"/>
        <charset val="134"/>
        <scheme val="minor"/>
      </rPr>
      <t/>
    </r>
  </si>
  <si>
    <r>
      <t>135.04</t>
    </r>
    <r>
      <rPr>
        <sz val="11"/>
        <color theme="1"/>
        <rFont val="宋体"/>
        <family val="2"/>
        <charset val="134"/>
        <scheme val="minor"/>
      </rPr>
      <t/>
    </r>
  </si>
  <si>
    <r>
      <t>135.05</t>
    </r>
    <r>
      <rPr>
        <sz val="11"/>
        <color theme="1"/>
        <rFont val="宋体"/>
        <family val="2"/>
        <charset val="134"/>
        <scheme val="minor"/>
      </rPr>
      <t/>
    </r>
  </si>
  <si>
    <r>
      <t>135.06</t>
    </r>
    <r>
      <rPr>
        <sz val="11"/>
        <color theme="1"/>
        <rFont val="宋体"/>
        <family val="2"/>
        <charset val="134"/>
        <scheme val="minor"/>
      </rPr>
      <t/>
    </r>
  </si>
  <si>
    <r>
      <t>135.07</t>
    </r>
    <r>
      <rPr>
        <sz val="11"/>
        <color theme="1"/>
        <rFont val="宋体"/>
        <family val="2"/>
        <charset val="134"/>
        <scheme val="minor"/>
      </rPr>
      <t/>
    </r>
  </si>
  <si>
    <r>
      <t>135.08</t>
    </r>
    <r>
      <rPr>
        <sz val="11"/>
        <color theme="1"/>
        <rFont val="宋体"/>
        <family val="2"/>
        <charset val="134"/>
        <scheme val="minor"/>
      </rPr>
      <t/>
    </r>
  </si>
  <si>
    <r>
      <t>135.09</t>
    </r>
    <r>
      <rPr>
        <sz val="11"/>
        <color theme="1"/>
        <rFont val="宋体"/>
        <family val="2"/>
        <charset val="134"/>
        <scheme val="minor"/>
      </rPr>
      <t/>
    </r>
  </si>
  <si>
    <r>
      <t>135.10</t>
    </r>
    <r>
      <rPr>
        <sz val="11"/>
        <color theme="1"/>
        <rFont val="宋体"/>
        <family val="2"/>
        <charset val="134"/>
        <scheme val="minor"/>
      </rPr>
      <t/>
    </r>
  </si>
  <si>
    <r>
      <t>135.11</t>
    </r>
    <r>
      <rPr>
        <sz val="11"/>
        <color theme="1"/>
        <rFont val="宋体"/>
        <family val="2"/>
        <charset val="134"/>
        <scheme val="minor"/>
      </rPr>
      <t/>
    </r>
  </si>
  <si>
    <r>
      <t>135.12</t>
    </r>
    <r>
      <rPr>
        <sz val="11"/>
        <color theme="1"/>
        <rFont val="宋体"/>
        <family val="2"/>
        <charset val="134"/>
        <scheme val="minor"/>
      </rPr>
      <t/>
    </r>
  </si>
  <si>
    <r>
      <t>135.13</t>
    </r>
    <r>
      <rPr>
        <sz val="11"/>
        <color theme="1"/>
        <rFont val="宋体"/>
        <family val="2"/>
        <charset val="134"/>
        <scheme val="minor"/>
      </rPr>
      <t/>
    </r>
  </si>
  <si>
    <r>
      <t>135.14</t>
    </r>
    <r>
      <rPr>
        <sz val="11"/>
        <color theme="1"/>
        <rFont val="宋体"/>
        <family val="2"/>
        <charset val="134"/>
        <scheme val="minor"/>
      </rPr>
      <t/>
    </r>
  </si>
  <si>
    <r>
      <t>135.15</t>
    </r>
    <r>
      <rPr>
        <sz val="11"/>
        <color theme="1"/>
        <rFont val="宋体"/>
        <family val="2"/>
        <charset val="134"/>
        <scheme val="minor"/>
      </rPr>
      <t/>
    </r>
  </si>
  <si>
    <r>
      <t>137.00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</si>
  <si>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t>138.00</t>
    <phoneticPr fontId="6" type="noConversion"/>
  </si>
  <si>
    <t>W178.00</t>
    <phoneticPr fontId="6" type="noConversion"/>
  </si>
  <si>
    <r>
      <t>138.01</t>
    </r>
    <r>
      <rPr>
        <sz val="11"/>
        <color theme="1"/>
        <rFont val="宋体"/>
        <family val="2"/>
        <charset val="134"/>
        <scheme val="minor"/>
      </rPr>
      <t/>
    </r>
  </si>
  <si>
    <r>
      <t>W178.01</t>
    </r>
    <r>
      <rPr>
        <sz val="11"/>
        <color theme="1"/>
        <rFont val="宋体"/>
        <family val="2"/>
        <charset val="134"/>
        <scheme val="minor"/>
      </rPr>
      <t/>
    </r>
  </si>
  <si>
    <r>
      <t>138.02</t>
    </r>
    <r>
      <rPr>
        <sz val="11"/>
        <color theme="1"/>
        <rFont val="宋体"/>
        <family val="2"/>
        <charset val="134"/>
        <scheme val="minor"/>
      </rPr>
      <t/>
    </r>
  </si>
  <si>
    <r>
      <t>W178.02</t>
    </r>
    <r>
      <rPr>
        <sz val="11"/>
        <color theme="1"/>
        <rFont val="宋体"/>
        <family val="2"/>
        <charset val="134"/>
        <scheme val="minor"/>
      </rPr>
      <t/>
    </r>
  </si>
  <si>
    <r>
      <t>138.03</t>
    </r>
    <r>
      <rPr>
        <sz val="11"/>
        <color theme="1"/>
        <rFont val="宋体"/>
        <family val="2"/>
        <charset val="134"/>
        <scheme val="minor"/>
      </rPr>
      <t/>
    </r>
  </si>
  <si>
    <r>
      <t>W178.03</t>
    </r>
    <r>
      <rPr>
        <sz val="11"/>
        <color theme="1"/>
        <rFont val="宋体"/>
        <family val="2"/>
        <charset val="134"/>
        <scheme val="minor"/>
      </rPr>
      <t/>
    </r>
  </si>
  <si>
    <r>
      <t>138.04</t>
    </r>
    <r>
      <rPr>
        <sz val="11"/>
        <color theme="1"/>
        <rFont val="宋体"/>
        <family val="2"/>
        <charset val="134"/>
        <scheme val="minor"/>
      </rPr>
      <t/>
    </r>
  </si>
  <si>
    <r>
      <t>W178.04</t>
    </r>
    <r>
      <rPr>
        <sz val="11"/>
        <color theme="1"/>
        <rFont val="宋体"/>
        <family val="2"/>
        <charset val="134"/>
        <scheme val="minor"/>
      </rPr>
      <t/>
    </r>
  </si>
  <si>
    <r>
      <t>138.05</t>
    </r>
    <r>
      <rPr>
        <sz val="11"/>
        <color theme="1"/>
        <rFont val="宋体"/>
        <family val="2"/>
        <charset val="134"/>
        <scheme val="minor"/>
      </rPr>
      <t/>
    </r>
  </si>
  <si>
    <r>
      <t>W178.05</t>
    </r>
    <r>
      <rPr>
        <sz val="11"/>
        <color theme="1"/>
        <rFont val="宋体"/>
        <family val="2"/>
        <charset val="134"/>
        <scheme val="minor"/>
      </rPr>
      <t/>
    </r>
  </si>
  <si>
    <r>
      <t>138.06</t>
    </r>
    <r>
      <rPr>
        <sz val="11"/>
        <color theme="1"/>
        <rFont val="宋体"/>
        <family val="2"/>
        <charset val="134"/>
        <scheme val="minor"/>
      </rPr>
      <t/>
    </r>
  </si>
  <si>
    <r>
      <t>W178.06</t>
    </r>
    <r>
      <rPr>
        <sz val="11"/>
        <color theme="1"/>
        <rFont val="宋体"/>
        <family val="2"/>
        <charset val="134"/>
        <scheme val="minor"/>
      </rPr>
      <t/>
    </r>
  </si>
  <si>
    <r>
      <t>138.07</t>
    </r>
    <r>
      <rPr>
        <sz val="11"/>
        <color theme="1"/>
        <rFont val="宋体"/>
        <family val="2"/>
        <charset val="134"/>
        <scheme val="minor"/>
      </rPr>
      <t/>
    </r>
  </si>
  <si>
    <r>
      <t>W178.07</t>
    </r>
    <r>
      <rPr>
        <sz val="11"/>
        <color theme="1"/>
        <rFont val="宋体"/>
        <family val="2"/>
        <charset val="134"/>
        <scheme val="minor"/>
      </rPr>
      <t/>
    </r>
  </si>
  <si>
    <r>
      <t>138.08</t>
    </r>
    <r>
      <rPr>
        <sz val="11"/>
        <color theme="1"/>
        <rFont val="宋体"/>
        <family val="2"/>
        <charset val="134"/>
        <scheme val="minor"/>
      </rPr>
      <t/>
    </r>
  </si>
  <si>
    <r>
      <t>W178.08</t>
    </r>
    <r>
      <rPr>
        <sz val="11"/>
        <color theme="1"/>
        <rFont val="宋体"/>
        <family val="2"/>
        <charset val="134"/>
        <scheme val="minor"/>
      </rPr>
      <t/>
    </r>
  </si>
  <si>
    <r>
      <t>138.09</t>
    </r>
    <r>
      <rPr>
        <sz val="11"/>
        <color theme="1"/>
        <rFont val="宋体"/>
        <family val="2"/>
        <charset val="134"/>
        <scheme val="minor"/>
      </rPr>
      <t/>
    </r>
  </si>
  <si>
    <r>
      <t>W178.09</t>
    </r>
    <r>
      <rPr>
        <sz val="11"/>
        <color theme="1"/>
        <rFont val="宋体"/>
        <family val="2"/>
        <charset val="134"/>
        <scheme val="minor"/>
      </rPr>
      <t/>
    </r>
  </si>
  <si>
    <r>
      <t>138.10</t>
    </r>
    <r>
      <rPr>
        <sz val="11"/>
        <color theme="1"/>
        <rFont val="宋体"/>
        <family val="2"/>
        <charset val="134"/>
        <scheme val="minor"/>
      </rPr>
      <t/>
    </r>
  </si>
  <si>
    <r>
      <t>W178.10</t>
    </r>
    <r>
      <rPr>
        <sz val="11"/>
        <color theme="1"/>
        <rFont val="宋体"/>
        <family val="2"/>
        <charset val="134"/>
        <scheme val="minor"/>
      </rPr>
      <t/>
    </r>
  </si>
  <si>
    <r>
      <t>138.11</t>
    </r>
    <r>
      <rPr>
        <sz val="11"/>
        <color theme="1"/>
        <rFont val="宋体"/>
        <family val="2"/>
        <charset val="134"/>
        <scheme val="minor"/>
      </rPr>
      <t/>
    </r>
  </si>
  <si>
    <r>
      <t>W178.11</t>
    </r>
    <r>
      <rPr>
        <sz val="11"/>
        <color theme="1"/>
        <rFont val="宋体"/>
        <family val="2"/>
        <charset val="134"/>
        <scheme val="minor"/>
      </rPr>
      <t/>
    </r>
  </si>
  <si>
    <r>
      <t>138.12</t>
    </r>
    <r>
      <rPr>
        <sz val="11"/>
        <color theme="1"/>
        <rFont val="宋体"/>
        <family val="2"/>
        <charset val="134"/>
        <scheme val="minor"/>
      </rPr>
      <t/>
    </r>
  </si>
  <si>
    <r>
      <t>W178.12</t>
    </r>
    <r>
      <rPr>
        <sz val="11"/>
        <color theme="1"/>
        <rFont val="宋体"/>
        <family val="2"/>
        <charset val="134"/>
        <scheme val="minor"/>
      </rPr>
      <t/>
    </r>
  </si>
  <si>
    <r>
      <t>138.13</t>
    </r>
    <r>
      <rPr>
        <sz val="11"/>
        <color theme="1"/>
        <rFont val="宋体"/>
        <family val="2"/>
        <charset val="134"/>
        <scheme val="minor"/>
      </rPr>
      <t/>
    </r>
  </si>
  <si>
    <r>
      <t>W178.13</t>
    </r>
    <r>
      <rPr>
        <sz val="11"/>
        <color theme="1"/>
        <rFont val="宋体"/>
        <family val="2"/>
        <charset val="134"/>
        <scheme val="minor"/>
      </rPr>
      <t/>
    </r>
  </si>
  <si>
    <r>
      <t>138.14</t>
    </r>
    <r>
      <rPr>
        <sz val="11"/>
        <color theme="1"/>
        <rFont val="宋体"/>
        <family val="2"/>
        <charset val="134"/>
        <scheme val="minor"/>
      </rPr>
      <t/>
    </r>
  </si>
  <si>
    <r>
      <t>W178.14</t>
    </r>
    <r>
      <rPr>
        <sz val="11"/>
        <color theme="1"/>
        <rFont val="宋体"/>
        <family val="2"/>
        <charset val="134"/>
        <scheme val="minor"/>
      </rPr>
      <t/>
    </r>
  </si>
  <si>
    <r>
      <t>138.15</t>
    </r>
    <r>
      <rPr>
        <sz val="11"/>
        <color theme="1"/>
        <rFont val="宋体"/>
        <family val="2"/>
        <charset val="134"/>
        <scheme val="minor"/>
      </rPr>
      <t/>
    </r>
  </si>
  <si>
    <r>
      <t>W178.15</t>
    </r>
    <r>
      <rPr>
        <sz val="11"/>
        <color theme="1"/>
        <rFont val="宋体"/>
        <family val="2"/>
        <charset val="134"/>
        <scheme val="minor"/>
      </rPr>
      <t/>
    </r>
  </si>
  <si>
    <t>139.00</t>
    <phoneticPr fontId="6" type="noConversion"/>
  </si>
  <si>
    <r>
      <t>139.01</t>
    </r>
    <r>
      <rPr>
        <sz val="11"/>
        <color theme="1"/>
        <rFont val="宋体"/>
        <family val="2"/>
        <charset val="134"/>
        <scheme val="minor"/>
      </rPr>
      <t/>
    </r>
  </si>
  <si>
    <r>
      <t>139.02</t>
    </r>
    <r>
      <rPr>
        <sz val="11"/>
        <color theme="1"/>
        <rFont val="宋体"/>
        <family val="2"/>
        <charset val="134"/>
        <scheme val="minor"/>
      </rPr>
      <t/>
    </r>
  </si>
  <si>
    <r>
      <t>139.03</t>
    </r>
    <r>
      <rPr>
        <sz val="11"/>
        <color theme="1"/>
        <rFont val="宋体"/>
        <family val="2"/>
        <charset val="134"/>
        <scheme val="minor"/>
      </rPr>
      <t/>
    </r>
  </si>
  <si>
    <r>
      <t>139.04</t>
    </r>
    <r>
      <rPr>
        <sz val="11"/>
        <color theme="1"/>
        <rFont val="宋体"/>
        <family val="2"/>
        <charset val="134"/>
        <scheme val="minor"/>
      </rPr>
      <t/>
    </r>
  </si>
  <si>
    <r>
      <t>139.05</t>
    </r>
    <r>
      <rPr>
        <sz val="11"/>
        <color theme="1"/>
        <rFont val="宋体"/>
        <family val="2"/>
        <charset val="134"/>
        <scheme val="minor"/>
      </rPr>
      <t/>
    </r>
  </si>
  <si>
    <r>
      <t>139.06</t>
    </r>
    <r>
      <rPr>
        <sz val="11"/>
        <color theme="1"/>
        <rFont val="宋体"/>
        <family val="2"/>
        <charset val="134"/>
        <scheme val="minor"/>
      </rPr>
      <t/>
    </r>
  </si>
  <si>
    <r>
      <t>139.07</t>
    </r>
    <r>
      <rPr>
        <sz val="11"/>
        <color theme="1"/>
        <rFont val="宋体"/>
        <family val="2"/>
        <charset val="134"/>
        <scheme val="minor"/>
      </rPr>
      <t/>
    </r>
  </si>
  <si>
    <r>
      <t>139.08</t>
    </r>
    <r>
      <rPr>
        <sz val="11"/>
        <color theme="1"/>
        <rFont val="宋体"/>
        <family val="2"/>
        <charset val="134"/>
        <scheme val="minor"/>
      </rPr>
      <t/>
    </r>
  </si>
  <si>
    <r>
      <t>139.09</t>
    </r>
    <r>
      <rPr>
        <sz val="11"/>
        <color theme="1"/>
        <rFont val="宋体"/>
        <family val="2"/>
        <charset val="134"/>
        <scheme val="minor"/>
      </rPr>
      <t/>
    </r>
  </si>
  <si>
    <r>
      <t>139.10</t>
    </r>
    <r>
      <rPr>
        <sz val="11"/>
        <color theme="1"/>
        <rFont val="宋体"/>
        <family val="2"/>
        <charset val="134"/>
        <scheme val="minor"/>
      </rPr>
      <t/>
    </r>
  </si>
  <si>
    <r>
      <t>139.11</t>
    </r>
    <r>
      <rPr>
        <sz val="11"/>
        <color theme="1"/>
        <rFont val="宋体"/>
        <family val="2"/>
        <charset val="134"/>
        <scheme val="minor"/>
      </rPr>
      <t/>
    </r>
  </si>
  <si>
    <r>
      <t>139.12</t>
    </r>
    <r>
      <rPr>
        <sz val="11"/>
        <color theme="1"/>
        <rFont val="宋体"/>
        <family val="2"/>
        <charset val="134"/>
        <scheme val="minor"/>
      </rPr>
      <t/>
    </r>
  </si>
  <si>
    <r>
      <t>139.13</t>
    </r>
    <r>
      <rPr>
        <sz val="11"/>
        <color theme="1"/>
        <rFont val="宋体"/>
        <family val="2"/>
        <charset val="134"/>
        <scheme val="minor"/>
      </rPr>
      <t/>
    </r>
  </si>
  <si>
    <r>
      <t>139.14</t>
    </r>
    <r>
      <rPr>
        <sz val="11"/>
        <color theme="1"/>
        <rFont val="宋体"/>
        <family val="2"/>
        <charset val="134"/>
        <scheme val="minor"/>
      </rPr>
      <t/>
    </r>
  </si>
  <si>
    <r>
      <t>139.15</t>
    </r>
    <r>
      <rPr>
        <sz val="11"/>
        <color theme="1"/>
        <rFont val="宋体"/>
        <family val="2"/>
        <charset val="134"/>
        <scheme val="minor"/>
      </rPr>
      <t/>
    </r>
  </si>
  <si>
    <t>热压A增压缸上升位</t>
    <phoneticPr fontId="6" type="noConversion"/>
  </si>
  <si>
    <t>热压A增压缸下降位</t>
    <phoneticPr fontId="6" type="noConversion"/>
  </si>
  <si>
    <t>热压A上层顶升气缸上升位</t>
    <phoneticPr fontId="6" type="noConversion"/>
  </si>
  <si>
    <t>热压A上层顶升气缸下降位</t>
    <phoneticPr fontId="6" type="noConversion"/>
  </si>
  <si>
    <t>热压A下层顶升气缸上升位</t>
    <phoneticPr fontId="6" type="noConversion"/>
  </si>
  <si>
    <t>热压A下层顶升气缸下降位</t>
    <phoneticPr fontId="6" type="noConversion"/>
  </si>
  <si>
    <t>热压A垫高气缸移出位</t>
    <phoneticPr fontId="6" type="noConversion"/>
  </si>
  <si>
    <t>热压A上层Hip测试气缸上升位</t>
    <phoneticPr fontId="6" type="noConversion"/>
  </si>
  <si>
    <t>热压A上层Hip测试气缸下降位</t>
    <phoneticPr fontId="6" type="noConversion"/>
  </si>
  <si>
    <t>热压A下层Hip测试气缸上升位</t>
    <phoneticPr fontId="6" type="noConversion"/>
  </si>
  <si>
    <t>热压A下层Hip测试气缸下降位</t>
    <phoneticPr fontId="6" type="noConversion"/>
  </si>
  <si>
    <t>热压A上层有料感应</t>
    <phoneticPr fontId="6" type="noConversion"/>
  </si>
  <si>
    <t>热压A下层有料感应</t>
    <phoneticPr fontId="6" type="noConversion"/>
  </si>
  <si>
    <t>热压B增压缸上升位</t>
  </si>
  <si>
    <t>热压B增压缸下降位</t>
  </si>
  <si>
    <t>热压B上层顶升气缸上升位</t>
  </si>
  <si>
    <t>热压B上层顶升气缸下降位</t>
  </si>
  <si>
    <t>热压B下层顶升气缸上升位</t>
  </si>
  <si>
    <t>热压B下层顶升气缸下降位</t>
  </si>
  <si>
    <t>热压B上层Hip测试气缸上升位</t>
  </si>
  <si>
    <t>热压B上层Hip测试气缸下降位</t>
  </si>
  <si>
    <t>热压B下层Hip测试气缸上升位</t>
  </si>
  <si>
    <t>热压B下层Hip测试气缸下降位</t>
  </si>
  <si>
    <t>热压B上层有料感应</t>
  </si>
  <si>
    <t>热压B下层有料感应</t>
  </si>
  <si>
    <t>热压C增压缸上升位</t>
  </si>
  <si>
    <t>热压C增压缸下降位</t>
  </si>
  <si>
    <t>热压C上层顶升气缸上升位</t>
  </si>
  <si>
    <t>热压C上层顶升气缸下降位</t>
  </si>
  <si>
    <t>热压C下层顶升气缸上升位</t>
  </si>
  <si>
    <t>热压C下层顶升气缸下降位</t>
  </si>
  <si>
    <t>热压C垫高气缸移出位</t>
  </si>
  <si>
    <t>热压C垫高气缸热压位</t>
  </si>
  <si>
    <t>热压C上层Hip测试气缸上升位</t>
  </si>
  <si>
    <t>热压C上层Hip测试气缸下降位</t>
  </si>
  <si>
    <t>热压C下层Hip测试气缸上升位</t>
  </si>
  <si>
    <t>热压C下层Hip测试气缸下降位</t>
  </si>
  <si>
    <t>热压C上层有料感应</t>
  </si>
  <si>
    <t>热压C下层有料感应</t>
  </si>
  <si>
    <t>进出料转移伺服准备好</t>
    <phoneticPr fontId="6" type="noConversion"/>
  </si>
  <si>
    <t>进出料转移伺服报警</t>
    <phoneticPr fontId="6" type="noConversion"/>
  </si>
  <si>
    <t>伸缩伺服准备好</t>
    <phoneticPr fontId="6" type="noConversion"/>
  </si>
  <si>
    <t>伸缩伺服报警</t>
    <phoneticPr fontId="6" type="noConversion"/>
  </si>
  <si>
    <t>加热A跳闸</t>
    <phoneticPr fontId="6" type="noConversion"/>
  </si>
  <si>
    <t>备用4</t>
  </si>
  <si>
    <t>I0.00</t>
    <phoneticPr fontId="6" type="noConversion"/>
  </si>
  <si>
    <t>I0.01</t>
  </si>
  <si>
    <t>I0.02</t>
  </si>
  <si>
    <t>I0.03</t>
  </si>
  <si>
    <t>I0.04</t>
  </si>
  <si>
    <t>I0.05</t>
  </si>
  <si>
    <t>I0.06</t>
  </si>
  <si>
    <t>I0.07</t>
  </si>
  <si>
    <t>I0.08</t>
  </si>
  <si>
    <t>I0.09</t>
  </si>
  <si>
    <t>I0.10</t>
  </si>
  <si>
    <t>I0.11</t>
  </si>
  <si>
    <t>I0.12</t>
  </si>
  <si>
    <t>I0.13</t>
  </si>
  <si>
    <t>I0.14</t>
  </si>
  <si>
    <t>I0.15</t>
  </si>
  <si>
    <t>I1.01</t>
  </si>
  <si>
    <t>I1.02</t>
  </si>
  <si>
    <t>I1.03</t>
  </si>
  <si>
    <t>I1.04</t>
  </si>
  <si>
    <t>I1.05</t>
  </si>
  <si>
    <t>I1.06</t>
  </si>
  <si>
    <t>I1.00</t>
    <phoneticPr fontId="6" type="noConversion"/>
  </si>
  <si>
    <t>I1.07</t>
  </si>
  <si>
    <t>I1.08</t>
  </si>
  <si>
    <t>I1.09</t>
  </si>
  <si>
    <t>I1.10</t>
  </si>
  <si>
    <t>I1.11</t>
  </si>
  <si>
    <t>I1.12</t>
  </si>
  <si>
    <t>I1.13</t>
  </si>
  <si>
    <t>I1.14</t>
  </si>
  <si>
    <t>I1.15</t>
  </si>
  <si>
    <t>I2.00</t>
    <phoneticPr fontId="6" type="noConversion"/>
  </si>
  <si>
    <t>I3.01</t>
  </si>
  <si>
    <t>I3.02</t>
  </si>
  <si>
    <t>I3.03</t>
  </si>
  <si>
    <t>I3.04</t>
  </si>
  <si>
    <t>I3.00</t>
    <phoneticPr fontId="6" type="noConversion"/>
  </si>
  <si>
    <t>I3.05</t>
  </si>
  <si>
    <t>I3.06</t>
  </si>
  <si>
    <t>I3.07</t>
  </si>
  <si>
    <t>I3.08</t>
  </si>
  <si>
    <t>I3.09</t>
  </si>
  <si>
    <t>I3.10</t>
  </si>
  <si>
    <t>I3.11</t>
  </si>
  <si>
    <t>I3.12</t>
  </si>
  <si>
    <t>I3.13</t>
  </si>
  <si>
    <t>I3.14</t>
  </si>
  <si>
    <t>I3.15</t>
  </si>
  <si>
    <t>I4.00</t>
    <phoneticPr fontId="6" type="noConversion"/>
  </si>
  <si>
    <t>I4.01</t>
  </si>
  <si>
    <t>I4.02</t>
  </si>
  <si>
    <t>I4.03</t>
  </si>
  <si>
    <t>I4.04</t>
  </si>
  <si>
    <t>I4.05</t>
  </si>
  <si>
    <t>I4.06</t>
  </si>
  <si>
    <t>I4.07</t>
  </si>
  <si>
    <t>I4.08</t>
  </si>
  <si>
    <t>I4.09</t>
  </si>
  <si>
    <t>备用8</t>
    <phoneticPr fontId="6" type="noConversion"/>
  </si>
  <si>
    <t>I4.10</t>
  </si>
  <si>
    <t>I4.11</t>
  </si>
  <si>
    <t>I4.12</t>
  </si>
  <si>
    <t>I4.13</t>
  </si>
  <si>
    <t>I4.14</t>
  </si>
  <si>
    <t>I4.15</t>
  </si>
  <si>
    <t>I5.00</t>
    <phoneticPr fontId="6" type="noConversion"/>
  </si>
  <si>
    <t>I5.01</t>
  </si>
  <si>
    <t>I5.12</t>
  </si>
  <si>
    <t>I5.02</t>
  </si>
  <si>
    <t>I5.03</t>
  </si>
  <si>
    <t>I5.04</t>
  </si>
  <si>
    <t>I5.05</t>
  </si>
  <si>
    <t>I5.06</t>
  </si>
  <si>
    <t>I5.07</t>
  </si>
  <si>
    <t>I5.08</t>
  </si>
  <si>
    <t>I5.09</t>
  </si>
  <si>
    <t>I5.10</t>
  </si>
  <si>
    <t>I5.11</t>
  </si>
  <si>
    <t>I5.13</t>
  </si>
  <si>
    <t>I5.14</t>
  </si>
  <si>
    <t>I5.15</t>
  </si>
  <si>
    <t>I6.00</t>
    <phoneticPr fontId="6" type="noConversion"/>
  </si>
  <si>
    <t>I6.01</t>
  </si>
  <si>
    <t>I6.02</t>
  </si>
  <si>
    <t>I6.03</t>
  </si>
  <si>
    <t>I6.04</t>
  </si>
  <si>
    <t>I6.05</t>
  </si>
  <si>
    <t>I6.06</t>
  </si>
  <si>
    <t>I6.07</t>
  </si>
  <si>
    <t>I6.08</t>
  </si>
  <si>
    <t>I6.09</t>
  </si>
  <si>
    <t>I6.10</t>
  </si>
  <si>
    <t>I6.11</t>
  </si>
  <si>
    <t>I6.12</t>
  </si>
  <si>
    <t>I6.13</t>
  </si>
  <si>
    <t>I6.14</t>
  </si>
  <si>
    <t>I6.15</t>
  </si>
  <si>
    <t>I7.00</t>
    <phoneticPr fontId="6" type="noConversion"/>
  </si>
  <si>
    <t>I7.01</t>
  </si>
  <si>
    <t>I7.02</t>
  </si>
  <si>
    <t>I7.03</t>
  </si>
  <si>
    <t>I7.04</t>
  </si>
  <si>
    <t>I7.05</t>
  </si>
  <si>
    <t>I7.06</t>
  </si>
  <si>
    <t>I7.07</t>
  </si>
  <si>
    <t>I7.08</t>
  </si>
  <si>
    <t>I7.09</t>
  </si>
  <si>
    <t>I7.10</t>
  </si>
  <si>
    <t>I7.11</t>
  </si>
  <si>
    <t>I7.12</t>
  </si>
  <si>
    <t>I7.13</t>
  </si>
  <si>
    <t>I7.14</t>
  </si>
  <si>
    <t>I7.15</t>
  </si>
  <si>
    <t>I8.00</t>
    <phoneticPr fontId="6" type="noConversion"/>
  </si>
  <si>
    <t>I8.01</t>
  </si>
  <si>
    <t>I8.02</t>
  </si>
  <si>
    <t>I8.03</t>
  </si>
  <si>
    <t>I8.04</t>
  </si>
  <si>
    <t>I8.05</t>
  </si>
  <si>
    <t>I8.06</t>
  </si>
  <si>
    <t>I8.07</t>
  </si>
  <si>
    <t>I8.08</t>
  </si>
  <si>
    <t>I8.09</t>
  </si>
  <si>
    <t>I8.10</t>
  </si>
  <si>
    <t>I8.11</t>
  </si>
  <si>
    <t>I8.12</t>
  </si>
  <si>
    <t>I8.13</t>
  </si>
  <si>
    <t>I8.14</t>
  </si>
  <si>
    <t>I8.15</t>
  </si>
  <si>
    <t>副PLC 0.03</t>
  </si>
  <si>
    <t>副PLC 0.04</t>
  </si>
  <si>
    <t>副PLC 0.05</t>
  </si>
  <si>
    <t>副PLC 0.06</t>
  </si>
  <si>
    <t>副PLC 0.07</t>
  </si>
  <si>
    <t>副PLC 0.08</t>
  </si>
  <si>
    <t>副PLC 0.09</t>
  </si>
  <si>
    <t>副PLC 0.10</t>
  </si>
  <si>
    <t>副PLC 0.11</t>
  </si>
  <si>
    <t>I9.00</t>
    <phoneticPr fontId="6" type="noConversion"/>
  </si>
  <si>
    <t>I9.01</t>
  </si>
  <si>
    <t>I9.02</t>
  </si>
  <si>
    <t>I9.03</t>
  </si>
  <si>
    <t>I9.04</t>
  </si>
  <si>
    <t>I9.05</t>
  </si>
  <si>
    <t>I9.06</t>
  </si>
  <si>
    <t>I9.07</t>
  </si>
  <si>
    <t>I9.08</t>
  </si>
  <si>
    <t>I9.09</t>
  </si>
  <si>
    <t>I9.10</t>
  </si>
  <si>
    <t>I9.11</t>
  </si>
  <si>
    <t>I9.12</t>
  </si>
  <si>
    <t>I9.13</t>
  </si>
  <si>
    <t>I9.14</t>
  </si>
  <si>
    <t>I9.15</t>
  </si>
  <si>
    <t>副PLC 1.00</t>
    <phoneticPr fontId="6" type="noConversion"/>
  </si>
  <si>
    <t>副PLC 1.01</t>
  </si>
  <si>
    <t>副PLC 1.02</t>
  </si>
  <si>
    <t>副PLC 1.03</t>
  </si>
  <si>
    <t>副PLC 1.04</t>
  </si>
  <si>
    <t>副PLC 1.05</t>
  </si>
  <si>
    <t>副PLC 1.06</t>
  </si>
  <si>
    <t>副PLC 1.07</t>
  </si>
  <si>
    <t>副PLC 1.08</t>
  </si>
  <si>
    <t>副PLC 1.09</t>
  </si>
  <si>
    <t>副PLC 1.10</t>
  </si>
  <si>
    <t>副PLC 1.11</t>
  </si>
  <si>
    <t>进料定位上层前后松开</t>
    <phoneticPr fontId="6" type="noConversion"/>
  </si>
  <si>
    <t>进料定位上层前后夹紧</t>
    <phoneticPr fontId="6" type="noConversion"/>
  </si>
  <si>
    <t>进料定位下层前后松开</t>
    <phoneticPr fontId="6" type="noConversion"/>
  </si>
  <si>
    <t>进料定位下层前后夹紧</t>
    <phoneticPr fontId="6" type="noConversion"/>
  </si>
  <si>
    <t>进料定位上层左右松开</t>
    <phoneticPr fontId="6" type="noConversion"/>
  </si>
  <si>
    <t>进料定位上层左右夹紧</t>
    <phoneticPr fontId="6" type="noConversion"/>
  </si>
  <si>
    <t>进料定位下层左右松开</t>
    <phoneticPr fontId="6" type="noConversion"/>
  </si>
  <si>
    <t>进料定位下层左右夹紧</t>
    <phoneticPr fontId="6" type="noConversion"/>
  </si>
  <si>
    <t>出料定位上层前后松开</t>
    <phoneticPr fontId="6" type="noConversion"/>
  </si>
  <si>
    <t>出料定位上层前后夹紧</t>
    <phoneticPr fontId="6" type="noConversion"/>
  </si>
  <si>
    <t>出料定位下层前后松开</t>
    <phoneticPr fontId="6" type="noConversion"/>
  </si>
  <si>
    <t>出料定位下层前后夹紧</t>
    <phoneticPr fontId="6" type="noConversion"/>
  </si>
  <si>
    <t>出料定位上层左右松开</t>
    <phoneticPr fontId="6" type="noConversion"/>
  </si>
  <si>
    <t>出料定位上层左右夹紧</t>
    <phoneticPr fontId="6" type="noConversion"/>
  </si>
  <si>
    <t>出料定位下层左右松开</t>
    <phoneticPr fontId="6" type="noConversion"/>
  </si>
  <si>
    <t>出料定位下层左右夹紧</t>
    <phoneticPr fontId="6" type="noConversion"/>
  </si>
  <si>
    <t>进料夹爪上升</t>
    <phoneticPr fontId="18" type="noConversion"/>
  </si>
  <si>
    <t>进料夹爪下降</t>
    <phoneticPr fontId="18" type="noConversion"/>
  </si>
  <si>
    <t>出料夹爪夹紧位</t>
    <phoneticPr fontId="18" type="noConversion"/>
  </si>
  <si>
    <t>进料夹爪夹紧位</t>
    <phoneticPr fontId="18" type="noConversion"/>
  </si>
  <si>
    <t>进料夹爪张开</t>
    <phoneticPr fontId="18" type="noConversion"/>
  </si>
  <si>
    <t>进料夹爪夹紧</t>
    <phoneticPr fontId="18" type="noConversion"/>
  </si>
  <si>
    <t>出料夹爪张开</t>
    <phoneticPr fontId="18" type="noConversion"/>
  </si>
  <si>
    <t>出料夹爪夹紧</t>
    <phoneticPr fontId="18" type="noConversion"/>
  </si>
  <si>
    <t>热压A增压缸上升</t>
    <phoneticPr fontId="6" type="noConversion"/>
  </si>
  <si>
    <t>热压A增压缸下降</t>
    <phoneticPr fontId="6" type="noConversion"/>
  </si>
  <si>
    <t>热压A上层顶升气缸上升</t>
    <phoneticPr fontId="6" type="noConversion"/>
  </si>
  <si>
    <t>热压A上层顶升气缸下降</t>
    <phoneticPr fontId="6" type="noConversion"/>
  </si>
  <si>
    <t>热压A下层顶升气缸上升</t>
    <phoneticPr fontId="6" type="noConversion"/>
  </si>
  <si>
    <t>热压A下层顶升气缸下降</t>
    <phoneticPr fontId="6" type="noConversion"/>
  </si>
  <si>
    <t>热压A垫高气缸移出</t>
    <phoneticPr fontId="6" type="noConversion"/>
  </si>
  <si>
    <t>热压A垫高气缸热压</t>
    <phoneticPr fontId="6" type="noConversion"/>
  </si>
  <si>
    <t>热压AHip测试气缸上升</t>
    <phoneticPr fontId="6" type="noConversion"/>
  </si>
  <si>
    <t>热压AHip测试气缸下降</t>
    <phoneticPr fontId="6" type="noConversion"/>
  </si>
  <si>
    <t>热压A上下层吹气</t>
    <phoneticPr fontId="6" type="noConversion"/>
  </si>
  <si>
    <t>热压A上层HIP测试选择</t>
    <phoneticPr fontId="6" type="noConversion"/>
  </si>
  <si>
    <t>热压A下层HIP测试选择</t>
    <phoneticPr fontId="6" type="noConversion"/>
  </si>
  <si>
    <t>热压B增压缸上升</t>
  </si>
  <si>
    <t>热压B增压缸下降</t>
  </si>
  <si>
    <t>热压B上层顶升气缸上升</t>
  </si>
  <si>
    <t>热压B上层顶升气缸下降</t>
  </si>
  <si>
    <t>热压B下层顶升气缸上升</t>
  </si>
  <si>
    <t>热压B下层顶升气缸下降</t>
  </si>
  <si>
    <t>热压BHip测试气缸上升</t>
  </si>
  <si>
    <t>热压BHip测试气缸下降</t>
  </si>
  <si>
    <t>热压B上下层吹气</t>
  </si>
  <si>
    <t>热压B上层HIP测试选择</t>
  </si>
  <si>
    <t>热压B下层HIP测试选择</t>
  </si>
  <si>
    <t>热压C增压缸上升</t>
  </si>
  <si>
    <t>热压C增压缸下降</t>
  </si>
  <si>
    <t>热压C上层顶升气缸上升</t>
  </si>
  <si>
    <t>热压C上层顶升气缸下降</t>
  </si>
  <si>
    <t>热压C下层顶升气缸上升</t>
  </si>
  <si>
    <t>热压C下层顶升气缸下降</t>
  </si>
  <si>
    <t>热压C垫高气缸移出</t>
  </si>
  <si>
    <t>热压C垫高气缸热压</t>
  </si>
  <si>
    <t>热压CHip测试气缸上升</t>
  </si>
  <si>
    <t>热压CHip测试气缸下降</t>
  </si>
  <si>
    <t>热压C上下层吹气</t>
  </si>
  <si>
    <t>热压C上层HIP测试选择</t>
  </si>
  <si>
    <t>热压C下层HIP测试选择</t>
  </si>
  <si>
    <t>进出料安全光栅</t>
    <phoneticPr fontId="6" type="noConversion"/>
  </si>
  <si>
    <t>进料定位平台上层待料位</t>
    <phoneticPr fontId="18" type="noConversion"/>
  </si>
  <si>
    <t>进料定位平台上层出料位</t>
    <phoneticPr fontId="18" type="noConversion"/>
  </si>
  <si>
    <t>进料定位平台下层待料位</t>
    <phoneticPr fontId="18" type="noConversion"/>
  </si>
  <si>
    <t>进料定位平台下层出料位</t>
    <phoneticPr fontId="18" type="noConversion"/>
  </si>
  <si>
    <t>出料定位平台上层接料位</t>
    <phoneticPr fontId="18" type="noConversion"/>
  </si>
  <si>
    <t>出料定位平台上层出料位</t>
    <phoneticPr fontId="18" type="noConversion"/>
  </si>
  <si>
    <t>出料定位平台下层接料位</t>
    <phoneticPr fontId="18" type="noConversion"/>
  </si>
  <si>
    <t>出料定位平台下层出料位</t>
    <phoneticPr fontId="18" type="noConversion"/>
  </si>
  <si>
    <t>进料定位上层平台待料</t>
    <phoneticPr fontId="18" type="noConversion"/>
  </si>
  <si>
    <t>进料定位上层平台出料</t>
    <phoneticPr fontId="18" type="noConversion"/>
  </si>
  <si>
    <t>进料定位下层平台待料</t>
    <phoneticPr fontId="18" type="noConversion"/>
  </si>
  <si>
    <t>出料定位上层平台接料</t>
    <phoneticPr fontId="18" type="noConversion"/>
  </si>
  <si>
    <t>出料定位上层平台出料</t>
    <phoneticPr fontId="18" type="noConversion"/>
  </si>
  <si>
    <t>出料定位下层平台接料</t>
    <phoneticPr fontId="18" type="noConversion"/>
  </si>
  <si>
    <t>出料定位下层平台出料</t>
    <phoneticPr fontId="18" type="noConversion"/>
  </si>
  <si>
    <t>上下层吹气</t>
    <phoneticPr fontId="6" type="noConversion"/>
  </si>
  <si>
    <t>进料爪上下层左右压紧上升</t>
    <phoneticPr fontId="18" type="noConversion"/>
  </si>
  <si>
    <t>进料爪上下层左右压紧下降</t>
    <phoneticPr fontId="18" type="noConversion"/>
  </si>
  <si>
    <t>进料爪上下层中间压紧上升</t>
    <phoneticPr fontId="6" type="noConversion"/>
  </si>
  <si>
    <t>进料爪上下层中间压紧下降</t>
    <phoneticPr fontId="6" type="noConversion"/>
  </si>
  <si>
    <t>COMMON</t>
    <phoneticPr fontId="6" type="noConversion"/>
  </si>
  <si>
    <t>Q10.00</t>
    <phoneticPr fontId="6" type="noConversion"/>
  </si>
  <si>
    <t>Q10.01</t>
  </si>
  <si>
    <t>Q10.02</t>
  </si>
  <si>
    <t>Q10.03</t>
  </si>
  <si>
    <t>Q10.04</t>
  </si>
  <si>
    <t>Q10.05</t>
  </si>
  <si>
    <t>Q10.06</t>
  </si>
  <si>
    <t>Q10.07</t>
  </si>
  <si>
    <t>Q10.08</t>
  </si>
  <si>
    <t>Q10.09</t>
  </si>
  <si>
    <t>Q10.10</t>
  </si>
  <si>
    <t>Q10.11</t>
  </si>
  <si>
    <t>Q10.12</t>
  </si>
  <si>
    <t>Q10.13</t>
  </si>
  <si>
    <t>Q10.14</t>
  </si>
  <si>
    <t>Q10.15</t>
  </si>
  <si>
    <t>Q11.00</t>
    <phoneticPr fontId="6" type="noConversion"/>
  </si>
  <si>
    <t>Q11.01</t>
  </si>
  <si>
    <t>Q11.02</t>
  </si>
  <si>
    <t>Q11.03</t>
  </si>
  <si>
    <t>Q12.04</t>
  </si>
  <si>
    <t>Q12.05</t>
  </si>
  <si>
    <t>Q12.06</t>
  </si>
  <si>
    <t>Q12.07</t>
  </si>
  <si>
    <t>Q12.08</t>
  </si>
  <si>
    <t>Q12.09</t>
  </si>
  <si>
    <t>Q12.10</t>
  </si>
  <si>
    <t>Q11.04</t>
  </si>
  <si>
    <t>Q11.05</t>
  </si>
  <si>
    <t>Q11.06</t>
  </si>
  <si>
    <t>Q11.07</t>
  </si>
  <si>
    <t>Q11.08</t>
  </si>
  <si>
    <t>Q11.09</t>
  </si>
  <si>
    <t>Q11.10</t>
  </si>
  <si>
    <t>Q11.11</t>
  </si>
  <si>
    <t>Q11.12</t>
  </si>
  <si>
    <t>Q11.13</t>
  </si>
  <si>
    <t>Q11.14</t>
  </si>
  <si>
    <t>Q11.15</t>
  </si>
  <si>
    <t>Q12.00</t>
    <phoneticPr fontId="6" type="noConversion"/>
  </si>
  <si>
    <t>Q12.01</t>
  </si>
  <si>
    <t>Q12.02</t>
  </si>
  <si>
    <t>Q12.03</t>
  </si>
  <si>
    <t>Q12.11</t>
  </si>
  <si>
    <t>Q12.12</t>
  </si>
  <si>
    <t>Q12.13</t>
  </si>
  <si>
    <t>Q12.14</t>
  </si>
  <si>
    <t>Q12.15</t>
  </si>
  <si>
    <t>Q13.00</t>
    <phoneticPr fontId="6" type="noConversion"/>
  </si>
  <si>
    <t>Q13.01</t>
  </si>
  <si>
    <t>Q13.02</t>
  </si>
  <si>
    <t>Q13.03</t>
  </si>
  <si>
    <t>Q13.04</t>
  </si>
  <si>
    <t>Q13.05</t>
  </si>
  <si>
    <t>Q13.06</t>
  </si>
  <si>
    <t>Q13.07</t>
  </si>
  <si>
    <t>Q13.08</t>
  </si>
  <si>
    <t>Q13.09</t>
  </si>
  <si>
    <t>Q13.10</t>
  </si>
  <si>
    <t>Q13.11</t>
  </si>
  <si>
    <t>Q13.12</t>
  </si>
  <si>
    <t>Q13.13</t>
  </si>
  <si>
    <t>Q13.14</t>
  </si>
  <si>
    <t>Q13.15</t>
  </si>
  <si>
    <t>Q14.00</t>
    <phoneticPr fontId="6" type="noConversion"/>
  </si>
  <si>
    <t>Q14.01</t>
  </si>
  <si>
    <t>Q14.02</t>
  </si>
  <si>
    <t>Q14.03</t>
  </si>
  <si>
    <t>Q14.04</t>
  </si>
  <si>
    <t>Q14.05</t>
  </si>
  <si>
    <t>Q14.06</t>
  </si>
  <si>
    <t>Q14.07</t>
  </si>
  <si>
    <t>Q14.08</t>
  </si>
  <si>
    <t>Q14.09</t>
  </si>
  <si>
    <t>Q14.10</t>
  </si>
  <si>
    <t>Q14.11</t>
  </si>
  <si>
    <t>Q14.12</t>
  </si>
  <si>
    <t>Q14.13</t>
  </si>
  <si>
    <t>Q14.14</t>
  </si>
  <si>
    <t>Q14.15</t>
  </si>
  <si>
    <t>Q15.00</t>
    <phoneticPr fontId="6" type="noConversion"/>
  </si>
  <si>
    <t>Q15.01</t>
  </si>
  <si>
    <t>Q15.02</t>
  </si>
  <si>
    <t>Q15.03</t>
  </si>
  <si>
    <t>Q15.04</t>
  </si>
  <si>
    <t>Q15.05</t>
  </si>
  <si>
    <t>Q15.06</t>
  </si>
  <si>
    <t>Q15.07</t>
  </si>
  <si>
    <t>Q15.08</t>
  </si>
  <si>
    <t>Q15.09</t>
  </si>
  <si>
    <t>Q15.10</t>
  </si>
  <si>
    <t>Q15.11</t>
  </si>
  <si>
    <t>Q15.12</t>
  </si>
  <si>
    <t>Q15.13</t>
  </si>
  <si>
    <t>Q15.14</t>
  </si>
  <si>
    <t>Q15.15</t>
  </si>
  <si>
    <t>横移|伸缩伺服ON</t>
    <phoneticPr fontId="6" type="noConversion"/>
  </si>
  <si>
    <t>横移|伸缩伺服报警解除</t>
    <phoneticPr fontId="6" type="noConversion"/>
  </si>
  <si>
    <t>三个灯 红</t>
    <phoneticPr fontId="6" type="noConversion"/>
  </si>
  <si>
    <t>三个灯 黄</t>
    <phoneticPr fontId="6" type="noConversion"/>
  </si>
  <si>
    <t>三个灯 绿</t>
    <phoneticPr fontId="6" type="noConversion"/>
  </si>
  <si>
    <t>三色灯蜂鸣器</t>
    <phoneticPr fontId="6" type="noConversion"/>
  </si>
  <si>
    <t>运行指示（面板）</t>
    <phoneticPr fontId="6" type="noConversion"/>
  </si>
  <si>
    <t>复位指示（面板）</t>
    <phoneticPr fontId="6" type="noConversion"/>
  </si>
  <si>
    <t>停止指示（面板）</t>
    <phoneticPr fontId="6" type="noConversion"/>
  </si>
  <si>
    <t>备用5</t>
    <phoneticPr fontId="6" type="noConversion"/>
  </si>
  <si>
    <t>备用6</t>
    <phoneticPr fontId="6" type="noConversion"/>
  </si>
  <si>
    <t>备用7</t>
    <phoneticPr fontId="6" type="noConversion"/>
  </si>
  <si>
    <t>备用9</t>
    <phoneticPr fontId="6" type="noConversion"/>
  </si>
  <si>
    <t>备用10</t>
    <phoneticPr fontId="6" type="noConversion"/>
  </si>
  <si>
    <t>备用11</t>
    <phoneticPr fontId="6" type="noConversion"/>
  </si>
  <si>
    <t>加热B跳闸</t>
    <phoneticPr fontId="6" type="noConversion"/>
  </si>
  <si>
    <t>加热C跳闸</t>
    <phoneticPr fontId="6" type="noConversion"/>
  </si>
  <si>
    <t>副PLC</t>
    <phoneticPr fontId="6" type="noConversion"/>
  </si>
  <si>
    <t>热压A上下极耳有无检测继电器</t>
    <phoneticPr fontId="6" type="noConversion"/>
  </si>
  <si>
    <t>热压B上下极耳有无检测继电器</t>
    <phoneticPr fontId="6" type="noConversion"/>
  </si>
  <si>
    <t>热压C上下极耳有无检测继电器</t>
    <phoneticPr fontId="6" type="noConversion"/>
  </si>
  <si>
    <t>热压A上层极耳检查输入</t>
    <phoneticPr fontId="6" type="noConversion"/>
  </si>
  <si>
    <t>热压A下层极耳检查输入</t>
    <phoneticPr fontId="6" type="noConversion"/>
  </si>
  <si>
    <t>热压B上层极耳检查输入</t>
    <phoneticPr fontId="6" type="noConversion"/>
  </si>
  <si>
    <t>热压B下层极耳检查输入</t>
    <phoneticPr fontId="6" type="noConversion"/>
  </si>
  <si>
    <t>热压C上层极耳检查输入</t>
    <phoneticPr fontId="6" type="noConversion"/>
  </si>
  <si>
    <t>热压C下层极耳检查输入</t>
    <phoneticPr fontId="6" type="noConversion"/>
  </si>
  <si>
    <t>Q16.00</t>
    <phoneticPr fontId="6" type="noConversion"/>
  </si>
  <si>
    <t>Q16.01</t>
  </si>
  <si>
    <t>Q16.02</t>
  </si>
  <si>
    <t>Q16.03</t>
  </si>
  <si>
    <t>Q16.04</t>
  </si>
  <si>
    <t>Q16.05</t>
  </si>
  <si>
    <t>Q16.06</t>
  </si>
  <si>
    <t>Q16.07</t>
  </si>
  <si>
    <t>Q16.08</t>
  </si>
  <si>
    <t>Q16.09</t>
  </si>
  <si>
    <t>Q16.10</t>
  </si>
  <si>
    <t>Q16.11</t>
  </si>
  <si>
    <t>Q16.12</t>
  </si>
  <si>
    <t>Q16.13</t>
  </si>
  <si>
    <t>Q16.14</t>
  </si>
  <si>
    <t>Q16.15</t>
  </si>
  <si>
    <t>Q17.00</t>
    <phoneticPr fontId="6" type="noConversion"/>
  </si>
  <si>
    <t>主PLC</t>
    <phoneticPr fontId="6" type="noConversion"/>
  </si>
  <si>
    <t>副PLC100.00</t>
    <phoneticPr fontId="6" type="noConversion"/>
  </si>
  <si>
    <t>副PLC100.01</t>
  </si>
  <si>
    <t>副PLC100.02</t>
  </si>
  <si>
    <t>副PLC100.03</t>
  </si>
  <si>
    <t>副PLC100.04</t>
  </si>
  <si>
    <t>副PLC100.05</t>
  </si>
  <si>
    <t>副PLC100.06</t>
  </si>
  <si>
    <t>副PLC100.07</t>
  </si>
  <si>
    <t>Q17.01</t>
  </si>
  <si>
    <t>Q17.02</t>
  </si>
  <si>
    <t>Q17.03</t>
  </si>
  <si>
    <t>Q17.04</t>
  </si>
  <si>
    <t>Q17.05</t>
  </si>
  <si>
    <t>Q17.06</t>
  </si>
  <si>
    <t>Q17.07</t>
  </si>
  <si>
    <t>Q17.08</t>
  </si>
  <si>
    <t>Q17.09</t>
  </si>
  <si>
    <t>Q17.10</t>
  </si>
  <si>
    <t>Q17.11</t>
  </si>
  <si>
    <t>Q17.12</t>
  </si>
  <si>
    <t>Q17.13</t>
  </si>
  <si>
    <t>Q17.14</t>
  </si>
  <si>
    <t>Q17.15</t>
  </si>
  <si>
    <t>Q18.00</t>
    <phoneticPr fontId="6" type="noConversion"/>
  </si>
  <si>
    <t>Q18.01</t>
  </si>
  <si>
    <t>Q18.02</t>
  </si>
  <si>
    <t>Q18.03</t>
  </si>
  <si>
    <t>Q18.04</t>
  </si>
  <si>
    <t>Q18.05</t>
  </si>
  <si>
    <t>Q18.06</t>
  </si>
  <si>
    <t>Q18.07</t>
  </si>
  <si>
    <t>Q18.08</t>
  </si>
  <si>
    <t>Q18.09</t>
  </si>
  <si>
    <t>Q18.10</t>
  </si>
  <si>
    <t>Q18.11</t>
  </si>
  <si>
    <t>Q18.12</t>
  </si>
  <si>
    <t>Q18.13</t>
  </si>
  <si>
    <t>Q18.14</t>
  </si>
  <si>
    <t>Q18.15</t>
  </si>
  <si>
    <t>Q19.00</t>
    <phoneticPr fontId="6" type="noConversion"/>
  </si>
  <si>
    <t>Q19.01</t>
  </si>
  <si>
    <t>Q19.02</t>
  </si>
  <si>
    <t>Q19.03</t>
  </si>
  <si>
    <t>Q19.04</t>
  </si>
  <si>
    <t>Q19.05</t>
  </si>
  <si>
    <t>Q19.06</t>
  </si>
  <si>
    <t>Q19.07</t>
  </si>
  <si>
    <t>Q19.08</t>
  </si>
  <si>
    <t>Q19.09</t>
  </si>
  <si>
    <t>Q19.10</t>
  </si>
  <si>
    <t>Q19.11</t>
  </si>
  <si>
    <t>Q19.12</t>
  </si>
  <si>
    <t>Q19.13</t>
  </si>
  <si>
    <t>Q19.14</t>
  </si>
  <si>
    <t>Q19.15</t>
  </si>
  <si>
    <t>Q20.00</t>
    <phoneticPr fontId="6" type="noConversion"/>
  </si>
  <si>
    <t>Q20.01</t>
  </si>
  <si>
    <t>Q20.02</t>
  </si>
  <si>
    <t>Q20.03</t>
  </si>
  <si>
    <t>Q20.04</t>
  </si>
  <si>
    <t>Q20.05</t>
  </si>
  <si>
    <t>Q20.06</t>
  </si>
  <si>
    <t>Q20.07</t>
  </si>
  <si>
    <t>Q20.08</t>
  </si>
  <si>
    <t>Q20.09</t>
  </si>
  <si>
    <t>Q20.10</t>
  </si>
  <si>
    <t>Q20.11</t>
  </si>
  <si>
    <t>Q20.12</t>
  </si>
  <si>
    <t>Q20.13</t>
  </si>
  <si>
    <t>Q20.14</t>
  </si>
  <si>
    <t>Q20.15</t>
  </si>
  <si>
    <t>Q21.00</t>
    <phoneticPr fontId="6" type="noConversion"/>
  </si>
  <si>
    <t>Q21.01</t>
  </si>
  <si>
    <t>Q21.02</t>
  </si>
  <si>
    <t>Q21.03</t>
  </si>
  <si>
    <t>Q21.04</t>
  </si>
  <si>
    <t>Q21.05</t>
  </si>
  <si>
    <t>Q21.06</t>
  </si>
  <si>
    <t>Q21.07</t>
  </si>
  <si>
    <t>Q21.08</t>
  </si>
  <si>
    <t>Q21.09</t>
  </si>
  <si>
    <t>Q21.10</t>
  </si>
  <si>
    <t>Q21.11</t>
  </si>
  <si>
    <t>Q21.12</t>
  </si>
  <si>
    <t>Q21.13</t>
  </si>
  <si>
    <t>Q21.14</t>
  </si>
  <si>
    <t>Q21.15</t>
  </si>
  <si>
    <t>副PLC101.00</t>
    <phoneticPr fontId="6" type="noConversion"/>
  </si>
  <si>
    <t>副PLC101.01</t>
  </si>
  <si>
    <t>副PLC101.02</t>
  </si>
  <si>
    <t>副PLC101.03</t>
  </si>
  <si>
    <t>副PLC101.04</t>
  </si>
  <si>
    <t>副PLC101.05</t>
  </si>
  <si>
    <t>副PLC101.06</t>
  </si>
  <si>
    <t>副PLC101.07</t>
  </si>
  <si>
    <t>副PLC扩展102.00</t>
    <phoneticPr fontId="6" type="noConversion"/>
  </si>
  <si>
    <t>副PLC扩展102.01</t>
  </si>
  <si>
    <t>副PLC扩展102.02</t>
  </si>
  <si>
    <t>副PLC扩展102.03</t>
  </si>
  <si>
    <t>副PLC扩展102.04</t>
  </si>
  <si>
    <t>副PLC扩展102.05</t>
  </si>
  <si>
    <t>副PLC扩展102.06</t>
  </si>
  <si>
    <t>副PLC扩展102.07</t>
  </si>
  <si>
    <t>副PLC扩展103.00</t>
    <phoneticPr fontId="6" type="noConversion"/>
  </si>
  <si>
    <t>副PLC扩展103.01</t>
  </si>
  <si>
    <t>副PLC扩展103.02</t>
  </si>
  <si>
    <t>副PLC扩展103.03</t>
  </si>
  <si>
    <t>副PLC扩展103.04</t>
  </si>
  <si>
    <t>副PLC扩展103.05</t>
  </si>
  <si>
    <t>副PLC扩展103.06</t>
  </si>
  <si>
    <t>副PLC扩展103.07</t>
  </si>
  <si>
    <t>副PLC扩展104.00</t>
    <phoneticPr fontId="6" type="noConversion"/>
  </si>
  <si>
    <t>副PLC扩展104.01</t>
  </si>
  <si>
    <t>副PLC扩展104.02</t>
  </si>
  <si>
    <t>副PLC扩展104.03</t>
  </si>
  <si>
    <t>副PLC扩展104.04</t>
  </si>
  <si>
    <t>副PLC扩展104.05</t>
  </si>
  <si>
    <t>副PLC扩展104.06</t>
  </si>
  <si>
    <t>副PLC扩展104.07</t>
  </si>
  <si>
    <t>副PLC扩展105.00</t>
    <phoneticPr fontId="6" type="noConversion"/>
  </si>
  <si>
    <t>副PLC扩展105.01</t>
  </si>
  <si>
    <t>副PLC扩展105.02</t>
  </si>
  <si>
    <t>副PLC扩展105.03</t>
  </si>
  <si>
    <t>副PLC扩展105.04</t>
  </si>
  <si>
    <t>副PLC扩展105.05</t>
  </si>
  <si>
    <t>副PLC扩展105.06</t>
  </si>
  <si>
    <t>副PLC扩展105.07</t>
  </si>
  <si>
    <t>热压A上层上板左加热启动</t>
    <phoneticPr fontId="6" type="noConversion"/>
  </si>
  <si>
    <t>热压A上层上板左加热启动 上料侧为左</t>
    <phoneticPr fontId="6" type="noConversion"/>
  </si>
  <si>
    <t>热压A上层下板中加热启动</t>
    <phoneticPr fontId="6" type="noConversion"/>
  </si>
  <si>
    <t>热压A上层下板右加热启动</t>
    <phoneticPr fontId="6" type="noConversion"/>
  </si>
  <si>
    <t>热压A上层上板右加热启动</t>
    <phoneticPr fontId="6" type="noConversion"/>
  </si>
  <si>
    <t>热压A上层上板中加热启动</t>
    <phoneticPr fontId="6" type="noConversion"/>
  </si>
  <si>
    <t>热压A上层下板左加热启动</t>
    <phoneticPr fontId="6" type="noConversion"/>
  </si>
  <si>
    <t>热压A下层上板左加热启动</t>
    <phoneticPr fontId="6" type="noConversion"/>
  </si>
  <si>
    <t>热压A下层上板中加热启动</t>
    <phoneticPr fontId="6" type="noConversion"/>
  </si>
  <si>
    <t>热压A下层上板右加热启动</t>
    <phoneticPr fontId="6" type="noConversion"/>
  </si>
  <si>
    <t>热压A下层下板左加热启动</t>
    <phoneticPr fontId="6" type="noConversion"/>
  </si>
  <si>
    <t>热压A下层下板中加热启动</t>
    <phoneticPr fontId="6" type="noConversion"/>
  </si>
  <si>
    <t>热压A下层下板右加热启动</t>
    <phoneticPr fontId="6" type="noConversion"/>
  </si>
  <si>
    <t>热压B上层上板右加热启动</t>
  </si>
  <si>
    <t>热压B上层下板左加热启动</t>
  </si>
  <si>
    <t>热压B上层下板中加热启动</t>
  </si>
  <si>
    <t>热压B上层下板右加热启动</t>
  </si>
  <si>
    <t>热压B下层上板左加热启动</t>
  </si>
  <si>
    <t>热压B下层上板中加热启动</t>
  </si>
  <si>
    <t>热压B下层上板右加热启动</t>
  </si>
  <si>
    <t>热压B下层下板左加热启动</t>
  </si>
  <si>
    <t>热压B下层下板中加热启动</t>
  </si>
  <si>
    <t>热压B下层下板右加热启动</t>
  </si>
  <si>
    <t>热压B上层上板中加热启动</t>
    <phoneticPr fontId="6" type="noConversion"/>
  </si>
  <si>
    <t>热压B上层上板左加热启动</t>
    <phoneticPr fontId="6" type="noConversion"/>
  </si>
  <si>
    <t>热压C上层上板左加热启动</t>
  </si>
  <si>
    <t>热压C上层上板中加热启动</t>
  </si>
  <si>
    <t>热压C上层上板右加热启动</t>
  </si>
  <si>
    <t>热压C上层下板左加热启动</t>
  </si>
  <si>
    <t>热压C上层下板中加热启动</t>
  </si>
  <si>
    <t>热压C上层下板右加热启动</t>
  </si>
  <si>
    <t>热压C下层上板左加热启动</t>
  </si>
  <si>
    <t>热压C下层上板中加热启动</t>
  </si>
  <si>
    <t>热压C下层上板右加热启动</t>
  </si>
  <si>
    <t>热压C下层下板左加热启动</t>
  </si>
  <si>
    <t>热压C下层下板中加热启动</t>
  </si>
  <si>
    <t>热压C下层下板右加热启动</t>
  </si>
  <si>
    <t>TS004-1</t>
    <phoneticPr fontId="6" type="noConversion"/>
  </si>
  <si>
    <t>TS004-2</t>
    <phoneticPr fontId="6" type="noConversion"/>
  </si>
  <si>
    <t>TS004-3</t>
    <phoneticPr fontId="6" type="noConversion"/>
  </si>
  <si>
    <t>热压C下层HIP测试选择继电器</t>
    <phoneticPr fontId="6" type="noConversion"/>
  </si>
  <si>
    <t>热压C上层HIP测试选择继电器</t>
    <phoneticPr fontId="6" type="noConversion"/>
  </si>
  <si>
    <t>热压B下层HIP测试选择继电器</t>
    <phoneticPr fontId="6" type="noConversion"/>
  </si>
  <si>
    <t>热压B上层HIP测试选择继电器</t>
    <phoneticPr fontId="6" type="noConversion"/>
  </si>
  <si>
    <t>热压A下层HIP测试选择继电器</t>
    <phoneticPr fontId="6" type="noConversion"/>
  </si>
  <si>
    <t>热压A上层HIP测试选择继电器</t>
    <phoneticPr fontId="6" type="noConversion"/>
  </si>
  <si>
    <t>1ST</t>
    <phoneticPr fontId="6" type="noConversion"/>
  </si>
  <si>
    <t>进料定位</t>
    <phoneticPr fontId="6" type="noConversion"/>
  </si>
  <si>
    <t>出料定位</t>
  </si>
  <si>
    <t>2ST</t>
    <phoneticPr fontId="6" type="noConversion"/>
  </si>
  <si>
    <t>3ST</t>
    <phoneticPr fontId="6" type="noConversion"/>
  </si>
  <si>
    <t xml:space="preserve"> 进出料转移</t>
  </si>
  <si>
    <t>热压A</t>
    <phoneticPr fontId="6" type="noConversion"/>
  </si>
  <si>
    <t>4ST-1</t>
    <phoneticPr fontId="6" type="noConversion"/>
  </si>
  <si>
    <t xml:space="preserve">4ST-2 </t>
    <phoneticPr fontId="6" type="noConversion"/>
  </si>
  <si>
    <t>4ST-3</t>
    <phoneticPr fontId="6" type="noConversion"/>
  </si>
  <si>
    <t xml:space="preserve"> 热压C</t>
    <phoneticPr fontId="6" type="noConversion"/>
  </si>
  <si>
    <t>2ST</t>
    <phoneticPr fontId="6" type="noConversion"/>
  </si>
  <si>
    <t>1ST进出料安全光栅异常</t>
  </si>
  <si>
    <t>1ST进料定位上层前后松开位异常</t>
  </si>
  <si>
    <t>1ST进料定位上层前后夹紧位异常</t>
  </si>
  <si>
    <t>1ST进料定位下层前后松开位异常</t>
  </si>
  <si>
    <t>1ST进料定位下层前后夹紧位异常</t>
  </si>
  <si>
    <t>1ST进料定位上层左右松开位异常</t>
  </si>
  <si>
    <t>1ST进料定位上层左右夹紧位异常</t>
  </si>
  <si>
    <t>1ST进料定位下层左右松开位异常</t>
  </si>
  <si>
    <t>1ST进料定位下层左右夹紧位异常</t>
  </si>
  <si>
    <t>1ST进料定位平台上层待料位异常</t>
  </si>
  <si>
    <t>1ST进料定位平台上层出料位异常</t>
  </si>
  <si>
    <t>1ST进料定位平台下层待料位异常</t>
  </si>
  <si>
    <t>1ST进料定位平台下层出料位异常</t>
  </si>
  <si>
    <t>1ST进料定位上层有料感应异常</t>
  </si>
  <si>
    <t>1ST进料定位下层有料感应异常</t>
  </si>
  <si>
    <t>2ST出料定位上层前后松开位异常</t>
  </si>
  <si>
    <t>2ST出料定位上层前后夹紧位异常</t>
  </si>
  <si>
    <t>2ST出料定位下层前后松开位异常</t>
  </si>
  <si>
    <t>2ST出料定位下层前后夹紧位异常</t>
  </si>
  <si>
    <t>2ST出料定位上层左右松开位异常</t>
  </si>
  <si>
    <t>2ST出料定位上层左右夹紧位异常</t>
  </si>
  <si>
    <t>2ST出料定位下层左右松开位异常</t>
  </si>
  <si>
    <t>2ST出料定位下层左右夹紧位异常</t>
  </si>
  <si>
    <t>2ST出料定位平台上层接料位异常</t>
  </si>
  <si>
    <t>2ST出料定位平台上层出料位异常</t>
  </si>
  <si>
    <t>2ST出料定位平台下层接料位异常</t>
  </si>
  <si>
    <t>2ST出料定位平台下层出料位异常</t>
  </si>
  <si>
    <t>2ST出料定位上层有料感应异常</t>
  </si>
  <si>
    <t>2ST出料定位下层有料感应异常</t>
  </si>
  <si>
    <t>前门磁异常</t>
  </si>
  <si>
    <t>后门磁异常</t>
  </si>
  <si>
    <t>左门磁异常</t>
  </si>
  <si>
    <t>右门磁异常</t>
  </si>
  <si>
    <t>3ST进料夹爪张开位异常</t>
  </si>
  <si>
    <t>3ST进料夹爪夹紧位异常</t>
  </si>
  <si>
    <t>3ST进料爪上层左压紧上升位异常</t>
  </si>
  <si>
    <t>3ST进料爪上层右压紧上升位异常</t>
  </si>
  <si>
    <t>3ST进料爪下层左压紧上升位异常</t>
  </si>
  <si>
    <t>3ST进料爪下层右压紧上升位异常</t>
  </si>
  <si>
    <t>3ST进料爪上层中间压紧上升位异常</t>
  </si>
  <si>
    <t>3ST进料爪下层中间压紧上升位异常</t>
  </si>
  <si>
    <t>3ST进料夹爪上升位异常</t>
  </si>
  <si>
    <t>3ST进料夹爪下降位异常</t>
  </si>
  <si>
    <t>3ST进料爪上层有料感应异常</t>
  </si>
  <si>
    <t>3ST进料爪下层有料感应异常</t>
  </si>
  <si>
    <t>3ST出料夹爪张开位异常</t>
  </si>
  <si>
    <t>3ST出料夹爪夹紧位异常</t>
  </si>
  <si>
    <t>3ST出料爪上层左压紧上升位异常</t>
  </si>
  <si>
    <t>3ST出料爪上层右压紧上升位异常</t>
  </si>
  <si>
    <t>3ST出料爪下层左压紧上升位异常</t>
  </si>
  <si>
    <t>3ST出料爪下层右压紧上升位异常</t>
  </si>
  <si>
    <t>3ST出料夹爪上升位异常</t>
  </si>
  <si>
    <t>3ST出料夹爪下降位异常</t>
  </si>
  <si>
    <t>3ST出料爪上层有料感应异常</t>
  </si>
  <si>
    <t>3ST出料爪下层有料感应异常</t>
  </si>
  <si>
    <t>4ST-1热压A增压缸上升位异常</t>
  </si>
  <si>
    <t>4ST-1热压A增压缸下降位异常</t>
  </si>
  <si>
    <t>4ST-1热压A上层顶升气缸上升位异常</t>
  </si>
  <si>
    <t>4ST-1热压A上层顶升气缸下降位异常</t>
  </si>
  <si>
    <t>4ST-1热压A下层顶升气缸上升位异常</t>
  </si>
  <si>
    <t>4ST-1热压A下层顶升气缸下降位异常</t>
  </si>
  <si>
    <t>4ST-1热压A垫高气缸移出位异常</t>
  </si>
  <si>
    <t>4ST-1热压A垫高气缸热压位异常</t>
  </si>
  <si>
    <t>4ST-1热压A上层Hip测试气缸上升位异常</t>
  </si>
  <si>
    <t>4ST-1热压A上层Hip测试气缸下降位异常</t>
  </si>
  <si>
    <t>4ST-1热压A下层Hip测试气缸上升位异常</t>
  </si>
  <si>
    <t>4ST-1热压A下层Hip测试气缸下降位异常</t>
  </si>
  <si>
    <t>4ST-1热压A上层有料感应异常</t>
  </si>
  <si>
    <t>4ST-1热压A下层有料感应异常</t>
  </si>
  <si>
    <t>4ST-2 热压B增压缸上升位异常</t>
  </si>
  <si>
    <t>4ST-2 热压B增压缸下降位异常</t>
  </si>
  <si>
    <t>4ST-2 热压B上层顶升气缸上升位异常</t>
  </si>
  <si>
    <t>4ST-2 热压B上层顶升气缸下降位异常</t>
  </si>
  <si>
    <t>4ST-2 热压B下层顶升气缸上升位异常</t>
  </si>
  <si>
    <t>4ST-2 热压B下层顶升气缸下降位异常</t>
  </si>
  <si>
    <t>4ST-2 热压B垫高气缸移出位异常</t>
  </si>
  <si>
    <t>4ST-2 热压B垫高气缸热压位异常</t>
  </si>
  <si>
    <t>4ST-2 热压B上层Hip测试气缸上升位异常</t>
  </si>
  <si>
    <t>4ST-2 热压B上层Hip测试气缸下降位异常</t>
  </si>
  <si>
    <t>4ST-2 热压B下层Hip测试气缸上升位异常</t>
  </si>
  <si>
    <t>4ST-2 热压B下层Hip测试气缸下降位异常</t>
  </si>
  <si>
    <t>4ST-2 热压B上层有料感应异常</t>
  </si>
  <si>
    <t>4ST-2 热压B下层有料感应异常</t>
  </si>
  <si>
    <t>4ST-2 热压B上层极耳检查输入异常</t>
  </si>
  <si>
    <t>4ST-2 热压B下层极耳检查输入异常</t>
  </si>
  <si>
    <t>4ST-3热压C增压缸上升位异常</t>
  </si>
  <si>
    <t>4ST-3热压C增压缸下降位异常</t>
  </si>
  <si>
    <t>4ST-3热压C上层顶升气缸上升位异常</t>
  </si>
  <si>
    <t>4ST-3热压C上层顶升气缸下降位异常</t>
  </si>
  <si>
    <t>4ST-3热压C下层顶升气缸上升位异常</t>
  </si>
  <si>
    <t>4ST-3热压C下层顶升气缸下降位异常</t>
  </si>
  <si>
    <t>4ST-3热压C垫高气缸移出位异常</t>
  </si>
  <si>
    <t>4ST-3热压C垫高气缸热压位异常</t>
  </si>
  <si>
    <t>4ST-3热压C上层Hip测试气缸上升位异常</t>
  </si>
  <si>
    <t>4ST-3热压C上层Hip测试气缸下降位异常</t>
  </si>
  <si>
    <t>4ST-3热压C下层Hip测试气缸上升位异常</t>
  </si>
  <si>
    <t>4ST-3热压C下层Hip测试气缸下降位异常</t>
  </si>
  <si>
    <t>4ST-3热压C上层有料感应异常</t>
  </si>
  <si>
    <t>4ST-3热压C下层有料感应异常</t>
  </si>
  <si>
    <t>4ST-3热压C上层极耳检查输入异常</t>
  </si>
  <si>
    <t>4ST-3热压C下层极耳检查输入异常</t>
  </si>
  <si>
    <t>电脑与PLC连接异常</t>
    <phoneticPr fontId="6" type="noConversion"/>
  </si>
  <si>
    <t>PLC与副PLC连接异常</t>
    <phoneticPr fontId="6" type="noConversion"/>
  </si>
  <si>
    <t>2ST进出料转移伺服准备好异常</t>
  </si>
  <si>
    <t>2ST进出料转移伺服报警异常</t>
  </si>
  <si>
    <t>2ST伸缩伺服准备好异常</t>
  </si>
  <si>
    <t>2ST伸缩伺服报警异常</t>
  </si>
  <si>
    <t>4ST-1热压A上层极耳检查异常</t>
    <phoneticPr fontId="6" type="noConversion"/>
  </si>
  <si>
    <t>4ST-1热压A下层极耳检查异常</t>
    <phoneticPr fontId="6" type="noConversion"/>
  </si>
  <si>
    <t>4ST-1热压A加热跳闸</t>
    <phoneticPr fontId="6" type="noConversion"/>
  </si>
  <si>
    <t>4ST-2 热压B加热跳闸</t>
    <phoneticPr fontId="6" type="noConversion"/>
  </si>
  <si>
    <t>4ST-3热压C加热跳闸</t>
    <phoneticPr fontId="6" type="noConversion"/>
  </si>
  <si>
    <t>1St</t>
    <phoneticPr fontId="6" type="noConversion"/>
  </si>
  <si>
    <t>1St_进料定位</t>
    <phoneticPr fontId="6" type="noConversion"/>
  </si>
  <si>
    <t>2St_出料定位</t>
    <phoneticPr fontId="6" type="noConversion"/>
  </si>
  <si>
    <t>3St_进出料转移</t>
    <phoneticPr fontId="6" type="noConversion"/>
  </si>
  <si>
    <t>4St_1热压A</t>
    <phoneticPr fontId="6" type="noConversion"/>
  </si>
  <si>
    <t>4St_2热压B</t>
    <phoneticPr fontId="6" type="noConversion"/>
  </si>
  <si>
    <t>4St_3热压C</t>
    <phoneticPr fontId="6" type="noConversion"/>
  </si>
  <si>
    <t>进料定位下层平台出料</t>
    <phoneticPr fontId="18" type="noConversion"/>
  </si>
  <si>
    <t>T2050</t>
    <phoneticPr fontId="6" type="noConversion"/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</si>
  <si>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</si>
  <si>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</si>
  <si>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</si>
  <si>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</si>
  <si>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</si>
  <si>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</si>
  <si>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</si>
  <si>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</si>
  <si>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</si>
  <si>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</si>
  <si>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</si>
  <si>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</si>
  <si>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</si>
  <si>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T2100</t>
    <phoneticPr fontId="6" type="noConversion"/>
  </si>
  <si>
    <t>T2101</t>
  </si>
  <si>
    <t>T2102</t>
  </si>
  <si>
    <t>T2103</t>
  </si>
  <si>
    <t>T2104</t>
  </si>
  <si>
    <t>T2105</t>
  </si>
  <si>
    <t>T2106</t>
  </si>
  <si>
    <t>T2107</t>
  </si>
  <si>
    <t>T2108</t>
  </si>
  <si>
    <t>T2109</t>
  </si>
  <si>
    <t>T2110</t>
  </si>
  <si>
    <t>T2111</t>
  </si>
  <si>
    <t>T2112</t>
  </si>
  <si>
    <t>T2113</t>
  </si>
  <si>
    <t>T2114</t>
  </si>
  <si>
    <t>T2115</t>
  </si>
  <si>
    <t>出料爪上下层左右压紧上升</t>
    <phoneticPr fontId="18" type="noConversion"/>
  </si>
  <si>
    <t>出料爪上下层左右压紧下降</t>
    <phoneticPr fontId="18" type="noConversion"/>
  </si>
  <si>
    <t>出料夹爪上升</t>
    <phoneticPr fontId="18" type="noConversion"/>
  </si>
  <si>
    <t>出料夹爪下降</t>
    <phoneticPr fontId="18" type="noConversion"/>
  </si>
  <si>
    <t>T2150</t>
    <phoneticPr fontId="6" type="noConversion"/>
  </si>
  <si>
    <t>T2151</t>
  </si>
  <si>
    <t>T2152</t>
  </si>
  <si>
    <t>T2153</t>
  </si>
  <si>
    <t>T2154</t>
  </si>
  <si>
    <t>T2155</t>
  </si>
  <si>
    <t>T2156</t>
  </si>
  <si>
    <t>T2157</t>
  </si>
  <si>
    <t>T2158</t>
  </si>
  <si>
    <t>T2159</t>
  </si>
  <si>
    <t>T2160</t>
  </si>
  <si>
    <t>T2161</t>
  </si>
  <si>
    <t>T2162</t>
  </si>
  <si>
    <t>T2163</t>
  </si>
  <si>
    <t>T2164</t>
  </si>
  <si>
    <t>T2165</t>
  </si>
  <si>
    <t>T2166</t>
  </si>
  <si>
    <t>T2167</t>
  </si>
  <si>
    <t>T2168</t>
  </si>
  <si>
    <t>T2169</t>
  </si>
  <si>
    <t>T2170</t>
  </si>
  <si>
    <t>T2171</t>
  </si>
  <si>
    <t>T2200</t>
    <phoneticPr fontId="6" type="noConversion"/>
  </si>
  <si>
    <t>T2201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</si>
  <si>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</si>
  <si>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</si>
  <si>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</si>
  <si>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</si>
  <si>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</si>
  <si>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</si>
  <si>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</si>
  <si>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</si>
  <si>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T2210</t>
  </si>
  <si>
    <t>T2211</t>
  </si>
  <si>
    <t>T2212</t>
  </si>
  <si>
    <t>T2213</t>
  </si>
  <si>
    <t>T2214</t>
  </si>
  <si>
    <t>T2215</t>
  </si>
  <si>
    <t>T2216</t>
  </si>
  <si>
    <t>t2250</t>
    <phoneticPr fontId="6" type="noConversion"/>
  </si>
  <si>
    <t>t2251</t>
  </si>
  <si>
    <t>t2252</t>
  </si>
  <si>
    <t>t2253</t>
  </si>
  <si>
    <t>t2254</t>
  </si>
  <si>
    <t>t2255</t>
  </si>
  <si>
    <t>t2256</t>
  </si>
  <si>
    <t>t2257</t>
  </si>
  <si>
    <t>t2258</t>
  </si>
  <si>
    <t>t2259</t>
  </si>
  <si>
    <t>t2260</t>
  </si>
  <si>
    <t>t2261</t>
  </si>
  <si>
    <t>t2262</t>
  </si>
  <si>
    <t>t2263</t>
  </si>
  <si>
    <t>t2264</t>
  </si>
  <si>
    <t>t2265</t>
  </si>
  <si>
    <t>t2266</t>
  </si>
  <si>
    <t>t2300</t>
    <phoneticPr fontId="6" type="noConversion"/>
  </si>
  <si>
    <t>t2301</t>
  </si>
  <si>
    <t>t2302</t>
  </si>
  <si>
    <t>t2303</t>
  </si>
  <si>
    <t>t2304</t>
  </si>
  <si>
    <t>t2305</t>
  </si>
  <si>
    <t>t2306</t>
  </si>
  <si>
    <t>t2307</t>
  </si>
  <si>
    <t>t2308</t>
  </si>
  <si>
    <t>t2309</t>
  </si>
  <si>
    <t>t2310</t>
  </si>
  <si>
    <t>t2311</t>
  </si>
  <si>
    <t>t2312</t>
  </si>
  <si>
    <t>t2313</t>
  </si>
  <si>
    <t>t2314</t>
  </si>
  <si>
    <t>t2315</t>
  </si>
  <si>
    <t>t2316</t>
  </si>
  <si>
    <t>A工位压力清零</t>
    <phoneticPr fontId="6" type="noConversion"/>
  </si>
  <si>
    <t>B工位清零</t>
    <phoneticPr fontId="6" type="noConversion"/>
  </si>
  <si>
    <t>C工位压力清零</t>
    <phoneticPr fontId="6" type="noConversion"/>
  </si>
  <si>
    <t>热压A极耳测试</t>
    <phoneticPr fontId="6" type="noConversion"/>
  </si>
  <si>
    <t>热压A压力清零</t>
    <phoneticPr fontId="6" type="noConversion"/>
  </si>
  <si>
    <t>热压B极耳测试</t>
    <phoneticPr fontId="6" type="noConversion"/>
  </si>
  <si>
    <t>热压B压力清零</t>
    <phoneticPr fontId="6" type="noConversion"/>
  </si>
  <si>
    <t>热压C极耳测试</t>
    <phoneticPr fontId="6" type="noConversion"/>
  </si>
  <si>
    <t>热压C压力清零</t>
    <phoneticPr fontId="6" type="noConversion"/>
  </si>
  <si>
    <t>7th</t>
  </si>
  <si>
    <t>8th</t>
  </si>
  <si>
    <t>9th</t>
  </si>
  <si>
    <t>10th</t>
  </si>
  <si>
    <t>2</t>
    <phoneticPr fontId="19" type="noConversion"/>
  </si>
  <si>
    <t>3</t>
    <phoneticPr fontId="19" type="noConversion"/>
  </si>
  <si>
    <t>4-1</t>
    <phoneticPr fontId="19" type="noConversion"/>
  </si>
  <si>
    <t>4-2</t>
  </si>
  <si>
    <t>4-3</t>
  </si>
  <si>
    <t>出料上层NG料蜂鸣器</t>
    <phoneticPr fontId="6" type="noConversion"/>
  </si>
  <si>
    <t>出料下层NG料蜂鸣器</t>
    <phoneticPr fontId="6" type="noConversion"/>
  </si>
  <si>
    <t>进出料横移伺服</t>
    <phoneticPr fontId="18" type="noConversion"/>
  </si>
  <si>
    <t>进出料伸缩伺服</t>
    <phoneticPr fontId="18" type="noConversion"/>
  </si>
  <si>
    <t>平台进出料位</t>
    <phoneticPr fontId="18" type="noConversion"/>
  </si>
  <si>
    <t>热压A放料位</t>
    <phoneticPr fontId="18" type="noConversion"/>
  </si>
  <si>
    <t>热压A取料位</t>
    <phoneticPr fontId="18" type="noConversion"/>
  </si>
  <si>
    <t>热压B放料位</t>
    <phoneticPr fontId="18" type="noConversion"/>
  </si>
  <si>
    <t>热压B取料位</t>
    <phoneticPr fontId="18" type="noConversion"/>
  </si>
  <si>
    <t>热压C放料位</t>
    <phoneticPr fontId="18" type="noConversion"/>
  </si>
  <si>
    <t>热压C取料位</t>
    <phoneticPr fontId="18" type="noConversion"/>
  </si>
  <si>
    <t>位置5</t>
    <phoneticPr fontId="18" type="noConversion"/>
  </si>
  <si>
    <t>位置4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</si>
</sst>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2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name val="新宋体"/>
      <family val="3"/>
      <charset val="134"/>
    </font>
    <font>
      <sz val="12"/>
      <color indexed="10"/>
      <name val="宋体"/>
      <family val="3"/>
      <charset val="134"/>
    </font>
    <font>
      <sz val="10"/>
      <name val="Geneva"/>
      <family val="1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name val="宋体"/>
      <family val="3"/>
      <charset val="134"/>
    </font>
    <font>
      <sz val="16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rgb="FF231F2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18"/>
      <name val="宋体"/>
      <family val="3"/>
      <charset val="134"/>
    </font>
    <font>
      <sz val="11"/>
      <name val="宋体"/>
      <family val="3"/>
      <charset val="134"/>
    </font>
    <font>
      <sz val="11"/>
      <name val="楷体"/>
      <family val="3"/>
      <charset val="134"/>
    </font>
    <font>
      <sz val="11"/>
      <color theme="1"/>
      <name val="楷体"/>
      <family val="3"/>
      <charset val="134"/>
    </font>
    <font>
      <sz val="11"/>
      <color rgb="FFFF0000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24" fillId="0" borderId="0">
      <alignment vertical="center"/>
    </xf>
    <xf numFmtId="0" fontId="7" fillId="0" borderId="0"/>
  </cellStyleXfs>
  <cellXfs count="225">
    <xf numFmtId="0" fontId="0" fillId="0" borderId="0" xfId="0"/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11" fillId="0" borderId="4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0" fontId="0" fillId="0" borderId="5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0" fillId="0" borderId="6" xfId="0" applyFill="1" applyBorder="1"/>
    <xf numFmtId="0" fontId="3" fillId="2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/>
    </xf>
    <xf numFmtId="0" fontId="20" fillId="0" borderId="0" xfId="0" applyFont="1"/>
    <xf numFmtId="0" fontId="0" fillId="0" borderId="0" xfId="0" applyFont="1"/>
    <xf numFmtId="0" fontId="21" fillId="0" borderId="0" xfId="0" applyFont="1"/>
    <xf numFmtId="0" fontId="7" fillId="0" borderId="1" xfId="0" applyFont="1" applyFill="1" applyBorder="1" applyAlignment="1">
      <alignment horizontal="center"/>
    </xf>
    <xf numFmtId="0" fontId="7" fillId="0" borderId="0" xfId="0" applyFont="1" applyFill="1"/>
    <xf numFmtId="0" fontId="0" fillId="2" borderId="0" xfId="0" applyFill="1"/>
    <xf numFmtId="49" fontId="0" fillId="0" borderId="0" xfId="0" applyNumberFormat="1" applyFill="1"/>
    <xf numFmtId="49" fontId="7" fillId="0" borderId="0" xfId="0" applyNumberFormat="1" applyFont="1" applyFill="1"/>
    <xf numFmtId="0" fontId="7" fillId="0" borderId="0" xfId="0" applyFont="1"/>
    <xf numFmtId="0" fontId="7" fillId="5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7" fillId="0" borderId="0" xfId="0" applyNumberFormat="1" applyFont="1"/>
    <xf numFmtId="0" fontId="7" fillId="6" borderId="1" xfId="0" applyFont="1" applyFill="1" applyBorder="1" applyAlignment="1">
      <alignment horizontal="center"/>
    </xf>
    <xf numFmtId="0" fontId="7" fillId="6" borderId="0" xfId="0" applyFont="1" applyFill="1"/>
    <xf numFmtId="0" fontId="20" fillId="6" borderId="0" xfId="0" applyFont="1" applyFill="1"/>
    <xf numFmtId="0" fontId="0" fillId="6" borderId="0" xfId="0" applyFill="1"/>
    <xf numFmtId="0" fontId="20" fillId="0" borderId="0" xfId="0" applyFont="1" applyFill="1"/>
    <xf numFmtId="0" fontId="7" fillId="0" borderId="0" xfId="0" applyFont="1" applyFill="1" applyBorder="1"/>
    <xf numFmtId="0" fontId="24" fillId="0" borderId="0" xfId="2">
      <alignment vertical="center"/>
    </xf>
    <xf numFmtId="0" fontId="25" fillId="0" borderId="0" xfId="2" applyFont="1">
      <alignment vertical="center"/>
    </xf>
    <xf numFmtId="176" fontId="25" fillId="0" borderId="0" xfId="2" applyNumberFormat="1" applyFont="1" applyAlignment="1">
      <alignment horizontal="left" vertical="center"/>
    </xf>
    <xf numFmtId="0" fontId="25" fillId="7" borderId="0" xfId="2" applyFont="1" applyFill="1">
      <alignment vertical="center"/>
    </xf>
    <xf numFmtId="0" fontId="25" fillId="0" borderId="0" xfId="0" applyFont="1"/>
    <xf numFmtId="176" fontId="25" fillId="0" borderId="0" xfId="2" applyNumberFormat="1" applyFont="1">
      <alignment vertical="center"/>
    </xf>
    <xf numFmtId="0" fontId="25" fillId="0" borderId="0" xfId="2" applyFont="1" applyFill="1">
      <alignment vertical="center"/>
    </xf>
    <xf numFmtId="0" fontId="25" fillId="8" borderId="0" xfId="2" applyFont="1" applyFill="1">
      <alignment vertical="center"/>
    </xf>
    <xf numFmtId="176" fontId="25" fillId="8" borderId="0" xfId="2" applyNumberFormat="1" applyFont="1" applyFill="1">
      <alignment vertical="center"/>
    </xf>
    <xf numFmtId="0" fontId="25" fillId="0" borderId="0" xfId="2" applyFont="1">
      <alignment vertical="center"/>
    </xf>
    <xf numFmtId="0" fontId="7" fillId="0" borderId="0" xfId="0" applyNumberFormat="1" applyFont="1"/>
    <xf numFmtId="0" fontId="0" fillId="0" borderId="0" xfId="0" applyNumberFormat="1"/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6" fillId="2" borderId="0" xfId="0" applyFont="1" applyFill="1"/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6" borderId="1" xfId="0" applyFont="1" applyFill="1" applyBorder="1"/>
    <xf numFmtId="0" fontId="7" fillId="2" borderId="1" xfId="0" applyFont="1" applyFill="1" applyBorder="1"/>
    <xf numFmtId="0" fontId="7" fillId="9" borderId="1" xfId="0" applyFont="1" applyFill="1" applyBorder="1"/>
    <xf numFmtId="0" fontId="26" fillId="9" borderId="1" xfId="0" applyFont="1" applyFill="1" applyBorder="1"/>
    <xf numFmtId="0" fontId="20" fillId="6" borderId="1" xfId="0" applyFont="1" applyFill="1" applyBorder="1"/>
    <xf numFmtId="0" fontId="20" fillId="2" borderId="1" xfId="0" applyFont="1" applyFill="1" applyBorder="1"/>
    <xf numFmtId="0" fontId="20" fillId="9" borderId="1" xfId="0" applyFont="1" applyFill="1" applyBorder="1"/>
    <xf numFmtId="0" fontId="26" fillId="6" borderId="1" xfId="0" applyFont="1" applyFill="1" applyBorder="1"/>
    <xf numFmtId="0" fontId="26" fillId="2" borderId="1" xfId="0" applyFont="1" applyFill="1" applyBorder="1"/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0" borderId="0" xfId="3"/>
    <xf numFmtId="0" fontId="7" fillId="0" borderId="0" xfId="3" applyFont="1" applyAlignment="1">
      <alignment horizontal="right" vertical="center"/>
    </xf>
    <xf numFmtId="0" fontId="7" fillId="0" borderId="0" xfId="3" applyFont="1"/>
    <xf numFmtId="0" fontId="7" fillId="0" borderId="0" xfId="3" applyAlignment="1">
      <alignment horizontal="right" vertical="center"/>
    </xf>
    <xf numFmtId="0" fontId="7" fillId="2" borderId="0" xfId="3" applyFont="1" applyFill="1" applyAlignment="1">
      <alignment horizontal="right" vertical="center"/>
    </xf>
    <xf numFmtId="0" fontId="7" fillId="2" borderId="0" xfId="3" applyFont="1" applyFill="1"/>
    <xf numFmtId="0" fontId="7" fillId="4" borderId="0" xfId="3" applyFont="1" applyFill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Border="1"/>
    <xf numFmtId="0" fontId="7" fillId="0" borderId="0" xfId="0" applyFont="1" applyBorder="1"/>
    <xf numFmtId="0" fontId="7" fillId="0" borderId="0" xfId="0" applyFont="1" applyAlignment="1"/>
    <xf numFmtId="0" fontId="0" fillId="0" borderId="0" xfId="0" applyBorder="1" applyAlignment="1">
      <alignment vertical="center"/>
    </xf>
    <xf numFmtId="0" fontId="7" fillId="2" borderId="0" xfId="0" applyFont="1" applyFill="1" applyBorder="1" applyAlignment="1"/>
    <xf numFmtId="0" fontId="0" fillId="2" borderId="0" xfId="0" applyFill="1" applyBorder="1"/>
    <xf numFmtId="0" fontId="0" fillId="2" borderId="0" xfId="0" applyFont="1" applyFill="1" applyBorder="1"/>
    <xf numFmtId="0" fontId="26" fillId="2" borderId="0" xfId="0" applyFont="1" applyFill="1" applyBorder="1"/>
    <xf numFmtId="0" fontId="26" fillId="2" borderId="0" xfId="0" applyFont="1" applyFill="1" applyBorder="1" applyAlignment="1"/>
    <xf numFmtId="0" fontId="26" fillId="0" borderId="0" xfId="0" applyFont="1"/>
    <xf numFmtId="0" fontId="26" fillId="0" borderId="0" xfId="0" applyFont="1" applyAlignme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7" fillId="10" borderId="0" xfId="0" applyFont="1" applyFill="1" applyBorder="1"/>
    <xf numFmtId="0" fontId="7" fillId="10" borderId="0" xfId="0" applyFont="1" applyFill="1" applyBorder="1" applyAlignment="1"/>
    <xf numFmtId="0" fontId="0" fillId="10" borderId="0" xfId="0" applyFill="1" applyBorder="1"/>
    <xf numFmtId="0" fontId="0" fillId="10" borderId="0" xfId="0" applyFill="1" applyBorder="1" applyAlignment="1"/>
    <xf numFmtId="0" fontId="7" fillId="10" borderId="0" xfId="0" applyFont="1" applyFill="1" applyBorder="1" applyAlignment="1">
      <alignment vertical="center"/>
    </xf>
    <xf numFmtId="0" fontId="7" fillId="10" borderId="0" xfId="0" applyFont="1" applyFill="1" applyBorder="1" applyAlignment="1">
      <alignment vertical="center" wrapText="1"/>
    </xf>
    <xf numFmtId="0" fontId="26" fillId="10" borderId="0" xfId="0" applyFont="1" applyFill="1" applyBorder="1"/>
    <xf numFmtId="0" fontId="26" fillId="10" borderId="0" xfId="0" applyFont="1" applyFill="1" applyBorder="1" applyAlignment="1"/>
    <xf numFmtId="0" fontId="26" fillId="10" borderId="0" xfId="0" applyFont="1" applyFill="1"/>
    <xf numFmtId="0" fontId="26" fillId="10" borderId="0" xfId="0" applyFont="1" applyFill="1" applyAlignment="1"/>
    <xf numFmtId="0" fontId="7" fillId="10" borderId="0" xfId="0" applyFont="1" applyFill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8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/>
    <xf numFmtId="0" fontId="29" fillId="3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28" fillId="0" borderId="9" xfId="0" applyFont="1" applyFill="1" applyBorder="1" applyAlignment="1">
      <alignment horizontal="center"/>
    </xf>
    <xf numFmtId="0" fontId="28" fillId="0" borderId="9" xfId="0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/>
    <xf numFmtId="49" fontId="28" fillId="0" borderId="0" xfId="0" applyNumberFormat="1" applyFont="1" applyFill="1" applyAlignment="1">
      <alignment horizontal="center"/>
    </xf>
    <xf numFmtId="0" fontId="28" fillId="0" borderId="0" xfId="0" applyFont="1" applyFill="1" applyAlignment="1">
      <alignment horizontal="center"/>
    </xf>
    <xf numFmtId="0" fontId="28" fillId="0" borderId="17" xfId="0" applyFont="1" applyFill="1" applyBorder="1" applyAlignment="1"/>
    <xf numFmtId="49" fontId="28" fillId="0" borderId="0" xfId="0" applyNumberFormat="1" applyFont="1" applyFill="1" applyAlignment="1">
      <alignment horizontal="center" vertical="center"/>
    </xf>
    <xf numFmtId="0" fontId="22" fillId="0" borderId="9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wrapText="1"/>
    </xf>
    <xf numFmtId="0" fontId="25" fillId="0" borderId="0" xfId="2" applyFont="1">
      <alignment vertical="center"/>
    </xf>
    <xf numFmtId="0" fontId="28" fillId="11" borderId="0" xfId="0" applyFont="1" applyFill="1"/>
    <xf numFmtId="0" fontId="28" fillId="11" borderId="17" xfId="0" applyFont="1" applyFill="1" applyBorder="1" applyAlignment="1"/>
    <xf numFmtId="0" fontId="28" fillId="11" borderId="1" xfId="0" applyFont="1" applyFill="1" applyBorder="1" applyAlignment="1">
      <alignment horizontal="center"/>
    </xf>
    <xf numFmtId="0" fontId="28" fillId="11" borderId="9" xfId="0" applyFont="1" applyFill="1" applyBorder="1" applyAlignment="1">
      <alignment horizontal="center"/>
    </xf>
    <xf numFmtId="0" fontId="22" fillId="11" borderId="1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/>
    </xf>
    <xf numFmtId="0" fontId="28" fillId="11" borderId="1" xfId="0" applyFont="1" applyFill="1" applyBorder="1" applyAlignment="1">
      <alignment horizontal="center" vertical="center"/>
    </xf>
    <xf numFmtId="0" fontId="28" fillId="11" borderId="0" xfId="0" applyFont="1" applyFill="1" applyAlignment="1">
      <alignment horizontal="center" wrapText="1"/>
    </xf>
    <xf numFmtId="0" fontId="28" fillId="11" borderId="0" xfId="0" applyFont="1" applyFill="1" applyBorder="1"/>
    <xf numFmtId="0" fontId="28" fillId="11" borderId="9" xfId="0" applyFont="1" applyFill="1" applyBorder="1" applyAlignment="1">
      <alignment horizontal="center" wrapText="1"/>
    </xf>
    <xf numFmtId="0" fontId="0" fillId="11" borderId="0" xfId="0" applyFill="1"/>
    <xf numFmtId="0" fontId="28" fillId="12" borderId="0" xfId="0" applyFont="1" applyFill="1" applyAlignment="1">
      <alignment horizontal="center"/>
    </xf>
    <xf numFmtId="0" fontId="28" fillId="12" borderId="1" xfId="0" applyFont="1" applyFill="1" applyBorder="1" applyAlignment="1">
      <alignment horizontal="center"/>
    </xf>
    <xf numFmtId="0" fontId="22" fillId="12" borderId="1" xfId="0" applyFont="1" applyFill="1" applyBorder="1" applyAlignment="1">
      <alignment horizontal="center" vertical="center" wrapText="1"/>
    </xf>
    <xf numFmtId="0" fontId="28" fillId="12" borderId="9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31" fillId="0" borderId="0" xfId="0" applyFont="1" applyFill="1"/>
    <xf numFmtId="0" fontId="26" fillId="12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27" fillId="0" borderId="18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8" fillId="0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>
      <alignment vertical="center"/>
    </xf>
    <xf numFmtId="0" fontId="0" fillId="0" borderId="1" xfId="0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</cellXfs>
  <cellStyles count="4">
    <cellStyle name="常规" xfId="0" builtinId="0"/>
    <cellStyle name="常规 2" xfId="3"/>
    <cellStyle name="常规 5" xfId="2"/>
    <cellStyle name="常规_0036顶侧封最新BOM清单-工程11-29" xfId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workbookViewId="0">
      <selection activeCell="F16" sqref="F16:F17"/>
    </sheetView>
  </sheetViews>
  <sheetFormatPr defaultRowHeight="14.25"/>
  <cols>
    <col min="5" max="5" width="26.125" bestFit="1" customWidth="1"/>
    <col min="9" max="9" width="27.25" bestFit="1" customWidth="1"/>
    <col min="11" max="11" width="18.375" bestFit="1" customWidth="1"/>
  </cols>
  <sheetData/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H856"/>
  <sheetViews>
    <sheetView topLeftCell="C127" workbookViewId="0">
      <selection activeCell="H133" sqref="H133:H147"/>
    </sheetView>
  </sheetViews>
  <sheetFormatPr defaultRowHeight="14.25"/>
  <cols>
    <col min="4" max="4" width="51.625" bestFit="1" customWidth="1"/>
    <col min="7" max="7" width="53.875" bestFit="1" customWidth="1"/>
    <col min="8" max="8" width="19.375" bestFit="1" customWidth="1"/>
  </cols>
  <sheetData>
    <row r="7" spans="3:7">
      <c r="C7" s="61" t="s">
        <v>6501</v>
      </c>
      <c r="D7" t="s">
        <v>5977</v>
      </c>
      <c r="F7" t="s">
        <v>11502</v>
      </c>
      <c r="G7" t="s">
        <v>11503</v>
      </c>
    </row>
    <row r="8" spans="3:7">
      <c r="C8" s="61" t="s">
        <v>6502</v>
      </c>
      <c r="D8" t="s">
        <v>5978</v>
      </c>
      <c r="F8" t="s">
        <v>11504</v>
      </c>
      <c r="G8" t="s">
        <v>11505</v>
      </c>
    </row>
    <row r="9" spans="3:7">
      <c r="C9" s="61" t="s">
        <v>6503</v>
      </c>
      <c r="D9" t="s">
        <v>5979</v>
      </c>
      <c r="F9" t="s">
        <v>11506</v>
      </c>
      <c r="G9" t="s">
        <v>11507</v>
      </c>
    </row>
    <row r="10" spans="3:7">
      <c r="C10" s="61" t="s">
        <v>6504</v>
      </c>
      <c r="D10" t="s">
        <v>5980</v>
      </c>
      <c r="F10" t="s">
        <v>11508</v>
      </c>
      <c r="G10" t="s">
        <v>11509</v>
      </c>
    </row>
    <row r="11" spans="3:7">
      <c r="C11" s="61" t="s">
        <v>6505</v>
      </c>
      <c r="D11" t="s">
        <v>5981</v>
      </c>
      <c r="F11" t="s">
        <v>11510</v>
      </c>
      <c r="G11" t="s">
        <v>11511</v>
      </c>
    </row>
    <row r="12" spans="3:7">
      <c r="C12" s="61" t="s">
        <v>6506</v>
      </c>
      <c r="D12" t="s">
        <v>5982</v>
      </c>
      <c r="F12" t="s">
        <v>11512</v>
      </c>
      <c r="G12" t="s">
        <v>11513</v>
      </c>
    </row>
    <row r="13" spans="3:7">
      <c r="C13" s="61" t="s">
        <v>6507</v>
      </c>
      <c r="D13" t="s">
        <v>5983</v>
      </c>
      <c r="F13" t="s">
        <v>11514</v>
      </c>
      <c r="G13" t="s">
        <v>11515</v>
      </c>
    </row>
    <row r="14" spans="3:7">
      <c r="C14" s="61" t="s">
        <v>6508</v>
      </c>
      <c r="D14" t="s">
        <v>5984</v>
      </c>
      <c r="F14" t="s">
        <v>11516</v>
      </c>
      <c r="G14" t="s">
        <v>11517</v>
      </c>
    </row>
    <row r="15" spans="3:7">
      <c r="C15" s="61" t="s">
        <v>6509</v>
      </c>
      <c r="D15" t="s">
        <v>5985</v>
      </c>
      <c r="F15" t="s">
        <v>11518</v>
      </c>
      <c r="G15" t="s">
        <v>11519</v>
      </c>
    </row>
    <row r="16" spans="3:7">
      <c r="C16" s="61" t="s">
        <v>6510</v>
      </c>
      <c r="D16" t="s">
        <v>5986</v>
      </c>
      <c r="F16" t="s">
        <v>11520</v>
      </c>
      <c r="G16" t="s">
        <v>11521</v>
      </c>
    </row>
    <row r="17" spans="3:7">
      <c r="C17" s="61" t="s">
        <v>6511</v>
      </c>
      <c r="D17" t="s">
        <v>5987</v>
      </c>
      <c r="F17" t="s">
        <v>11522</v>
      </c>
      <c r="G17" t="s">
        <v>11523</v>
      </c>
    </row>
    <row r="18" spans="3:7">
      <c r="C18" s="61" t="s">
        <v>6512</v>
      </c>
      <c r="D18" t="s">
        <v>5988</v>
      </c>
      <c r="F18" t="s">
        <v>11524</v>
      </c>
      <c r="G18" t="s">
        <v>11525</v>
      </c>
    </row>
    <row r="19" spans="3:7">
      <c r="C19" s="61" t="s">
        <v>6513</v>
      </c>
      <c r="D19" t="s">
        <v>5989</v>
      </c>
      <c r="F19" t="s">
        <v>11526</v>
      </c>
      <c r="G19" t="s">
        <v>11527</v>
      </c>
    </row>
    <row r="20" spans="3:7">
      <c r="C20" s="61" t="s">
        <v>6514</v>
      </c>
      <c r="D20" t="s">
        <v>5990</v>
      </c>
      <c r="F20" t="s">
        <v>11528</v>
      </c>
      <c r="G20" t="s">
        <v>11529</v>
      </c>
    </row>
    <row r="21" spans="3:7">
      <c r="C21" s="61" t="s">
        <v>6515</v>
      </c>
      <c r="F21" t="s">
        <v>11530</v>
      </c>
      <c r="G21" t="s">
        <v>11531</v>
      </c>
    </row>
    <row r="22" spans="3:7">
      <c r="C22" s="61" t="s">
        <v>6516</v>
      </c>
      <c r="F22" t="s">
        <v>11532</v>
      </c>
      <c r="G22" t="s">
        <v>11533</v>
      </c>
    </row>
    <row r="23" spans="3:7">
      <c r="C23" s="61" t="s">
        <v>6517</v>
      </c>
      <c r="D23" t="s">
        <v>5991</v>
      </c>
      <c r="F23" t="s">
        <v>11534</v>
      </c>
      <c r="G23" t="s">
        <v>11535</v>
      </c>
    </row>
    <row r="24" spans="3:7">
      <c r="C24" s="61" t="s">
        <v>5746</v>
      </c>
      <c r="D24" t="s">
        <v>5992</v>
      </c>
      <c r="F24" t="s">
        <v>11536</v>
      </c>
      <c r="G24" t="s">
        <v>11537</v>
      </c>
    </row>
    <row r="25" spans="3:7">
      <c r="C25" s="61" t="s">
        <v>5747</v>
      </c>
      <c r="D25" t="s">
        <v>5993</v>
      </c>
      <c r="F25" t="s">
        <v>11538</v>
      </c>
      <c r="G25" t="s">
        <v>11539</v>
      </c>
    </row>
    <row r="26" spans="3:7">
      <c r="C26" s="61" t="s">
        <v>5748</v>
      </c>
      <c r="D26" t="s">
        <v>5994</v>
      </c>
      <c r="F26" t="s">
        <v>11540</v>
      </c>
      <c r="G26" t="s">
        <v>11541</v>
      </c>
    </row>
    <row r="27" spans="3:7">
      <c r="C27" s="61" t="s">
        <v>5749</v>
      </c>
      <c r="D27" t="s">
        <v>5995</v>
      </c>
      <c r="F27" t="s">
        <v>11542</v>
      </c>
      <c r="G27" t="s">
        <v>11543</v>
      </c>
    </row>
    <row r="28" spans="3:7">
      <c r="C28" s="61" t="s">
        <v>5750</v>
      </c>
      <c r="D28" t="s">
        <v>5996</v>
      </c>
      <c r="F28" t="s">
        <v>11544</v>
      </c>
      <c r="G28" t="s">
        <v>11545</v>
      </c>
    </row>
    <row r="29" spans="3:7">
      <c r="C29" s="61" t="s">
        <v>5751</v>
      </c>
      <c r="D29" t="s">
        <v>5997</v>
      </c>
      <c r="F29" t="s">
        <v>11546</v>
      </c>
      <c r="G29" t="s">
        <v>11547</v>
      </c>
    </row>
    <row r="30" spans="3:7">
      <c r="C30" s="61" t="s">
        <v>5752</v>
      </c>
      <c r="D30" t="s">
        <v>5998</v>
      </c>
      <c r="F30" t="s">
        <v>11548</v>
      </c>
      <c r="G30" t="s">
        <v>11549</v>
      </c>
    </row>
    <row r="31" spans="3:7">
      <c r="C31" s="61" t="s">
        <v>5753</v>
      </c>
      <c r="D31" t="s">
        <v>5999</v>
      </c>
      <c r="F31" t="s">
        <v>11550</v>
      </c>
      <c r="G31" t="s">
        <v>11551</v>
      </c>
    </row>
    <row r="32" spans="3:7">
      <c r="C32" s="61" t="s">
        <v>5754</v>
      </c>
      <c r="D32" t="s">
        <v>6000</v>
      </c>
      <c r="F32" t="s">
        <v>11552</v>
      </c>
      <c r="G32" t="s">
        <v>11553</v>
      </c>
    </row>
    <row r="33" spans="3:7">
      <c r="C33" s="61" t="s">
        <v>5755</v>
      </c>
      <c r="D33" t="s">
        <v>6001</v>
      </c>
      <c r="F33" t="s">
        <v>11554</v>
      </c>
      <c r="G33" t="s">
        <v>11555</v>
      </c>
    </row>
    <row r="34" spans="3:7">
      <c r="C34" s="61" t="s">
        <v>5756</v>
      </c>
      <c r="D34" t="s">
        <v>6002</v>
      </c>
      <c r="F34" t="s">
        <v>11556</v>
      </c>
      <c r="G34" t="s">
        <v>11557</v>
      </c>
    </row>
    <row r="35" spans="3:7">
      <c r="C35" s="61" t="s">
        <v>5757</v>
      </c>
      <c r="D35" t="s">
        <v>6003</v>
      </c>
      <c r="F35" t="s">
        <v>11558</v>
      </c>
      <c r="G35" t="s">
        <v>11559</v>
      </c>
    </row>
    <row r="36" spans="3:7">
      <c r="C36" s="61" t="s">
        <v>5758</v>
      </c>
      <c r="D36" t="s">
        <v>6004</v>
      </c>
      <c r="F36" t="s">
        <v>11560</v>
      </c>
      <c r="G36" t="s">
        <v>11561</v>
      </c>
    </row>
    <row r="37" spans="3:7">
      <c r="C37" s="61" t="s">
        <v>5759</v>
      </c>
      <c r="D37" t="s">
        <v>6005</v>
      </c>
      <c r="F37" t="s">
        <v>11562</v>
      </c>
      <c r="G37" t="s">
        <v>11563</v>
      </c>
    </row>
    <row r="38" spans="3:7">
      <c r="C38" s="61" t="s">
        <v>5760</v>
      </c>
      <c r="D38" t="s">
        <v>6006</v>
      </c>
      <c r="F38" t="s">
        <v>11564</v>
      </c>
      <c r="G38" t="s">
        <v>11565</v>
      </c>
    </row>
    <row r="39" spans="3:7">
      <c r="C39" s="61" t="s">
        <v>6518</v>
      </c>
      <c r="D39" t="s">
        <v>6007</v>
      </c>
    </row>
    <row r="40" spans="3:7">
      <c r="C40" s="61" t="s">
        <v>6519</v>
      </c>
      <c r="D40" t="s">
        <v>6008</v>
      </c>
    </row>
    <row r="41" spans="3:7">
      <c r="C41" s="61" t="s">
        <v>6520</v>
      </c>
      <c r="D41" t="s">
        <v>6009</v>
      </c>
    </row>
    <row r="42" spans="3:7">
      <c r="C42" s="61" t="s">
        <v>6521</v>
      </c>
      <c r="D42" t="s">
        <v>6010</v>
      </c>
    </row>
    <row r="43" spans="3:7">
      <c r="C43" s="61" t="s">
        <v>6522</v>
      </c>
      <c r="D43" t="s">
        <v>6011</v>
      </c>
    </row>
    <row r="44" spans="3:7">
      <c r="C44" s="61" t="s">
        <v>6523</v>
      </c>
      <c r="D44" t="s">
        <v>6012</v>
      </c>
    </row>
    <row r="45" spans="3:7">
      <c r="C45" s="61" t="s">
        <v>6524</v>
      </c>
      <c r="D45" t="s">
        <v>6013</v>
      </c>
    </row>
    <row r="46" spans="3:7">
      <c r="C46" s="61" t="s">
        <v>6525</v>
      </c>
      <c r="D46" t="s">
        <v>6014</v>
      </c>
    </row>
    <row r="47" spans="3:7">
      <c r="C47" s="61" t="s">
        <v>6526</v>
      </c>
      <c r="D47" t="s">
        <v>6015</v>
      </c>
    </row>
    <row r="48" spans="3:7">
      <c r="C48" s="61" t="s">
        <v>6527</v>
      </c>
      <c r="D48" t="s">
        <v>6016</v>
      </c>
    </row>
    <row r="49" spans="3:7">
      <c r="C49" s="61" t="s">
        <v>6528</v>
      </c>
      <c r="D49" t="s">
        <v>6017</v>
      </c>
    </row>
    <row r="50" spans="3:7">
      <c r="C50" s="61" t="s">
        <v>6529</v>
      </c>
      <c r="D50" t="s">
        <v>6018</v>
      </c>
    </row>
    <row r="51" spans="3:7">
      <c r="C51" s="61" t="s">
        <v>6530</v>
      </c>
      <c r="D51" t="s">
        <v>6019</v>
      </c>
    </row>
    <row r="52" spans="3:7">
      <c r="C52" s="61" t="s">
        <v>6531</v>
      </c>
      <c r="D52" t="s">
        <v>6020</v>
      </c>
    </row>
    <row r="53" spans="3:7">
      <c r="C53" s="61" t="s">
        <v>6532</v>
      </c>
      <c r="D53" t="s">
        <v>6021</v>
      </c>
    </row>
    <row r="54" spans="3:7">
      <c r="C54" s="61" t="s">
        <v>6533</v>
      </c>
      <c r="D54" t="s">
        <v>6022</v>
      </c>
    </row>
    <row r="55" spans="3:7">
      <c r="C55" s="61" t="s">
        <v>6534</v>
      </c>
      <c r="D55" t="s">
        <v>6023</v>
      </c>
      <c r="F55" t="s">
        <v>11566</v>
      </c>
      <c r="G55" t="s">
        <v>11567</v>
      </c>
    </row>
    <row r="56" spans="3:7">
      <c r="C56" s="61" t="s">
        <v>5761</v>
      </c>
      <c r="D56" t="s">
        <v>6024</v>
      </c>
      <c r="F56" t="s">
        <v>727</v>
      </c>
      <c r="G56" t="s">
        <v>11568</v>
      </c>
    </row>
    <row r="57" spans="3:7">
      <c r="C57" s="61" t="s">
        <v>5762</v>
      </c>
      <c r="D57" t="s">
        <v>6025</v>
      </c>
      <c r="F57" t="s">
        <v>728</v>
      </c>
      <c r="G57" t="s">
        <v>11569</v>
      </c>
    </row>
    <row r="58" spans="3:7">
      <c r="C58" s="61" t="s">
        <v>5763</v>
      </c>
      <c r="D58" t="s">
        <v>11459</v>
      </c>
      <c r="F58" t="s">
        <v>729</v>
      </c>
      <c r="G58" t="s">
        <v>11570</v>
      </c>
    </row>
    <row r="59" spans="3:7">
      <c r="C59" s="61" t="s">
        <v>5764</v>
      </c>
      <c r="D59" t="s">
        <v>11460</v>
      </c>
      <c r="F59" t="s">
        <v>730</v>
      </c>
      <c r="G59" t="s">
        <v>11571</v>
      </c>
    </row>
    <row r="60" spans="3:7">
      <c r="C60" s="61" t="s">
        <v>5765</v>
      </c>
      <c r="D60" t="s">
        <v>11461</v>
      </c>
      <c r="F60" t="s">
        <v>731</v>
      </c>
      <c r="G60" t="s">
        <v>11572</v>
      </c>
    </row>
    <row r="61" spans="3:7">
      <c r="C61" s="61" t="s">
        <v>5766</v>
      </c>
      <c r="D61" t="s">
        <v>11462</v>
      </c>
      <c r="F61" t="s">
        <v>732</v>
      </c>
      <c r="G61" t="s">
        <v>11573</v>
      </c>
    </row>
    <row r="62" spans="3:7">
      <c r="C62" s="61" t="s">
        <v>5767</v>
      </c>
      <c r="D62" t="s">
        <v>11463</v>
      </c>
      <c r="F62" t="s">
        <v>733</v>
      </c>
      <c r="G62" t="s">
        <v>11574</v>
      </c>
    </row>
    <row r="63" spans="3:7">
      <c r="C63" s="61" t="s">
        <v>5768</v>
      </c>
      <c r="D63" t="s">
        <v>6026</v>
      </c>
      <c r="F63" t="s">
        <v>734</v>
      </c>
      <c r="G63" t="s">
        <v>11575</v>
      </c>
    </row>
    <row r="64" spans="3:7">
      <c r="C64" s="61" t="s">
        <v>5769</v>
      </c>
      <c r="D64" t="s">
        <v>6027</v>
      </c>
      <c r="F64" t="s">
        <v>735</v>
      </c>
      <c r="G64" t="s">
        <v>11576</v>
      </c>
    </row>
    <row r="65" spans="3:7">
      <c r="C65" s="61" t="s">
        <v>5770</v>
      </c>
      <c r="D65" t="s">
        <v>11464</v>
      </c>
      <c r="F65" t="s">
        <v>736</v>
      </c>
      <c r="G65" t="s">
        <v>11577</v>
      </c>
    </row>
    <row r="66" spans="3:7">
      <c r="C66" s="61" t="s">
        <v>5771</v>
      </c>
      <c r="D66" t="s">
        <v>6028</v>
      </c>
      <c r="F66" t="s">
        <v>737</v>
      </c>
      <c r="G66" t="s">
        <v>11578</v>
      </c>
    </row>
    <row r="67" spans="3:7">
      <c r="C67" s="61" t="s">
        <v>5772</v>
      </c>
      <c r="D67" t="s">
        <v>6029</v>
      </c>
      <c r="F67" t="s">
        <v>738</v>
      </c>
      <c r="G67" t="s">
        <v>11579</v>
      </c>
    </row>
    <row r="68" spans="3:7">
      <c r="C68" s="61" t="s">
        <v>5773</v>
      </c>
      <c r="D68" t="s">
        <v>6030</v>
      </c>
      <c r="F68" t="s">
        <v>739</v>
      </c>
      <c r="G68" t="s">
        <v>11580</v>
      </c>
    </row>
    <row r="69" spans="3:7">
      <c r="C69" s="61" t="s">
        <v>5774</v>
      </c>
      <c r="D69" t="s">
        <v>6031</v>
      </c>
      <c r="F69" t="s">
        <v>740</v>
      </c>
      <c r="G69" t="s">
        <v>11581</v>
      </c>
    </row>
    <row r="70" spans="3:7">
      <c r="C70" s="61" t="s">
        <v>5775</v>
      </c>
      <c r="D70" t="s">
        <v>6032</v>
      </c>
      <c r="F70" t="s">
        <v>741</v>
      </c>
      <c r="G70" t="s">
        <v>11582</v>
      </c>
    </row>
    <row r="71" spans="3:7">
      <c r="C71" s="61" t="s">
        <v>6535</v>
      </c>
      <c r="D71" t="s">
        <v>6033</v>
      </c>
      <c r="F71" t="s">
        <v>11583</v>
      </c>
      <c r="G71" t="s">
        <v>11584</v>
      </c>
    </row>
    <row r="72" spans="3:7">
      <c r="C72" s="61" t="s">
        <v>5776</v>
      </c>
      <c r="D72" t="s">
        <v>6034</v>
      </c>
      <c r="F72" t="s">
        <v>743</v>
      </c>
      <c r="G72" t="s">
        <v>11585</v>
      </c>
    </row>
    <row r="73" spans="3:7">
      <c r="C73" s="61" t="s">
        <v>5777</v>
      </c>
      <c r="D73" t="s">
        <v>6035</v>
      </c>
      <c r="F73" t="s">
        <v>744</v>
      </c>
      <c r="G73" t="s">
        <v>11586</v>
      </c>
    </row>
    <row r="74" spans="3:7">
      <c r="C74" s="61" t="s">
        <v>5778</v>
      </c>
      <c r="D74" t="s">
        <v>6036</v>
      </c>
      <c r="F74" t="s">
        <v>745</v>
      </c>
      <c r="G74" t="s">
        <v>11587</v>
      </c>
    </row>
    <row r="75" spans="3:7">
      <c r="C75" s="61" t="s">
        <v>5779</v>
      </c>
      <c r="F75" t="s">
        <v>746</v>
      </c>
      <c r="G75" t="s">
        <v>11588</v>
      </c>
    </row>
    <row r="76" spans="3:7">
      <c r="C76" s="61" t="s">
        <v>5780</v>
      </c>
      <c r="F76" t="s">
        <v>747</v>
      </c>
      <c r="G76" t="s">
        <v>11589</v>
      </c>
    </row>
    <row r="77" spans="3:7">
      <c r="C77" s="61" t="s">
        <v>5781</v>
      </c>
      <c r="F77" t="s">
        <v>748</v>
      </c>
      <c r="G77" t="s">
        <v>11590</v>
      </c>
    </row>
    <row r="78" spans="3:7">
      <c r="C78" s="61" t="s">
        <v>5782</v>
      </c>
      <c r="F78" t="s">
        <v>749</v>
      </c>
      <c r="G78" t="s">
        <v>11591</v>
      </c>
    </row>
    <row r="79" spans="3:7">
      <c r="C79" s="61" t="s">
        <v>5783</v>
      </c>
      <c r="F79" t="s">
        <v>750</v>
      </c>
      <c r="G79" t="s">
        <v>11592</v>
      </c>
    </row>
    <row r="80" spans="3:7">
      <c r="C80" s="61" t="s">
        <v>5784</v>
      </c>
      <c r="F80" t="s">
        <v>751</v>
      </c>
      <c r="G80" t="s">
        <v>11593</v>
      </c>
    </row>
    <row r="81" spans="3:7">
      <c r="C81" s="61" t="s">
        <v>6536</v>
      </c>
    </row>
    <row r="82" spans="3:7">
      <c r="C82" s="61" t="s">
        <v>6537</v>
      </c>
    </row>
    <row r="83" spans="3:7">
      <c r="C83" s="61" t="s">
        <v>6538</v>
      </c>
    </row>
    <row r="84" spans="3:7">
      <c r="C84" s="61" t="s">
        <v>6539</v>
      </c>
    </row>
    <row r="85" spans="3:7">
      <c r="C85" s="61" t="s">
        <v>6540</v>
      </c>
    </row>
    <row r="86" spans="3:7">
      <c r="C86" s="61" t="s">
        <v>6541</v>
      </c>
    </row>
    <row r="87" spans="3:7">
      <c r="C87" s="61" t="s">
        <v>6542</v>
      </c>
      <c r="D87" t="s">
        <v>6037</v>
      </c>
      <c r="F87" t="s">
        <v>11594</v>
      </c>
      <c r="G87" t="s">
        <v>11595</v>
      </c>
    </row>
    <row r="88" spans="3:7">
      <c r="C88" s="61" t="s">
        <v>5785</v>
      </c>
      <c r="D88" t="s">
        <v>6038</v>
      </c>
      <c r="F88" t="s">
        <v>753</v>
      </c>
      <c r="G88" t="s">
        <v>11596</v>
      </c>
    </row>
    <row r="89" spans="3:7">
      <c r="C89" s="61" t="s">
        <v>5786</v>
      </c>
      <c r="D89" t="s">
        <v>6039</v>
      </c>
      <c r="F89" t="s">
        <v>754</v>
      </c>
      <c r="G89" t="s">
        <v>11597</v>
      </c>
    </row>
    <row r="90" spans="3:7">
      <c r="C90" s="61" t="s">
        <v>5787</v>
      </c>
      <c r="D90" t="s">
        <v>6040</v>
      </c>
      <c r="F90" t="s">
        <v>755</v>
      </c>
      <c r="G90" t="s">
        <v>11598</v>
      </c>
    </row>
    <row r="91" spans="3:7">
      <c r="C91" s="61" t="s">
        <v>5788</v>
      </c>
      <c r="D91" t="s">
        <v>6041</v>
      </c>
      <c r="F91" t="s">
        <v>756</v>
      </c>
      <c r="G91" t="s">
        <v>11599</v>
      </c>
    </row>
    <row r="92" spans="3:7">
      <c r="C92" s="61" t="s">
        <v>5789</v>
      </c>
      <c r="D92" t="s">
        <v>6042</v>
      </c>
      <c r="F92" t="s">
        <v>757</v>
      </c>
      <c r="G92" t="s">
        <v>11600</v>
      </c>
    </row>
    <row r="93" spans="3:7">
      <c r="C93" s="61" t="s">
        <v>5790</v>
      </c>
      <c r="D93" t="s">
        <v>6043</v>
      </c>
      <c r="F93" t="s">
        <v>758</v>
      </c>
      <c r="G93" t="s">
        <v>11601</v>
      </c>
    </row>
    <row r="94" spans="3:7">
      <c r="C94" s="61" t="s">
        <v>5791</v>
      </c>
      <c r="D94" t="s">
        <v>6044</v>
      </c>
      <c r="F94" t="s">
        <v>759</v>
      </c>
      <c r="G94" t="s">
        <v>11602</v>
      </c>
    </row>
    <row r="95" spans="3:7">
      <c r="C95" s="61" t="s">
        <v>5792</v>
      </c>
      <c r="D95" t="s">
        <v>6045</v>
      </c>
      <c r="F95" t="s">
        <v>760</v>
      </c>
      <c r="G95" t="s">
        <v>11603</v>
      </c>
    </row>
    <row r="96" spans="3:7">
      <c r="C96" s="61" t="s">
        <v>5793</v>
      </c>
      <c r="D96" t="s">
        <v>6046</v>
      </c>
      <c r="F96" t="s">
        <v>761</v>
      </c>
      <c r="G96" t="s">
        <v>11604</v>
      </c>
    </row>
    <row r="97" spans="3:7">
      <c r="C97" s="61" t="s">
        <v>5794</v>
      </c>
      <c r="D97" t="s">
        <v>6047</v>
      </c>
      <c r="F97" t="s">
        <v>762</v>
      </c>
      <c r="G97" t="s">
        <v>11605</v>
      </c>
    </row>
    <row r="98" spans="3:7">
      <c r="C98" s="61" t="s">
        <v>5795</v>
      </c>
      <c r="D98" t="s">
        <v>6048</v>
      </c>
      <c r="F98" t="s">
        <v>763</v>
      </c>
      <c r="G98" t="s">
        <v>11606</v>
      </c>
    </row>
    <row r="99" spans="3:7">
      <c r="C99" s="61" t="s">
        <v>5796</v>
      </c>
      <c r="D99" t="s">
        <v>6049</v>
      </c>
      <c r="F99" t="s">
        <v>764</v>
      </c>
      <c r="G99" t="s">
        <v>11607</v>
      </c>
    </row>
    <row r="100" spans="3:7">
      <c r="C100" s="61" t="s">
        <v>5797</v>
      </c>
      <c r="D100" t="s">
        <v>6050</v>
      </c>
      <c r="F100" t="s">
        <v>765</v>
      </c>
      <c r="G100" t="s">
        <v>11608</v>
      </c>
    </row>
    <row r="101" spans="3:7">
      <c r="C101" s="61" t="s">
        <v>5798</v>
      </c>
      <c r="D101" t="s">
        <v>6051</v>
      </c>
      <c r="F101" t="s">
        <v>766</v>
      </c>
      <c r="G101" t="s">
        <v>11609</v>
      </c>
    </row>
    <row r="102" spans="3:7">
      <c r="C102" s="61" t="s">
        <v>5799</v>
      </c>
      <c r="D102" t="s">
        <v>6052</v>
      </c>
      <c r="F102" t="s">
        <v>767</v>
      </c>
      <c r="G102" t="s">
        <v>11610</v>
      </c>
    </row>
    <row r="103" spans="3:7">
      <c r="C103" s="61" t="s">
        <v>6543</v>
      </c>
      <c r="D103" t="s">
        <v>6053</v>
      </c>
      <c r="F103" t="s">
        <v>11611</v>
      </c>
      <c r="G103" t="s">
        <v>11612</v>
      </c>
    </row>
    <row r="104" spans="3:7">
      <c r="C104" s="61" t="s">
        <v>5800</v>
      </c>
      <c r="D104" t="s">
        <v>6054</v>
      </c>
      <c r="F104" t="s">
        <v>11613</v>
      </c>
      <c r="G104" t="s">
        <v>11614</v>
      </c>
    </row>
    <row r="105" spans="3:7">
      <c r="C105" s="61" t="s">
        <v>5801</v>
      </c>
      <c r="D105" t="s">
        <v>6055</v>
      </c>
      <c r="F105" t="s">
        <v>11615</v>
      </c>
      <c r="G105" t="s">
        <v>11616</v>
      </c>
    </row>
    <row r="106" spans="3:7">
      <c r="C106" s="61" t="s">
        <v>5802</v>
      </c>
      <c r="D106" t="s">
        <v>6056</v>
      </c>
      <c r="F106" t="s">
        <v>11617</v>
      </c>
      <c r="G106" t="s">
        <v>11618</v>
      </c>
    </row>
    <row r="107" spans="3:7">
      <c r="C107" s="61" t="s">
        <v>5803</v>
      </c>
      <c r="D107" t="s">
        <v>6057</v>
      </c>
      <c r="F107" t="s">
        <v>11619</v>
      </c>
      <c r="G107" t="s">
        <v>11620</v>
      </c>
    </row>
    <row r="108" spans="3:7">
      <c r="C108" s="61" t="s">
        <v>5804</v>
      </c>
      <c r="D108" t="s">
        <v>6058</v>
      </c>
      <c r="F108" t="s">
        <v>11621</v>
      </c>
      <c r="G108" t="s">
        <v>11622</v>
      </c>
    </row>
    <row r="109" spans="3:7">
      <c r="C109" s="61" t="s">
        <v>5805</v>
      </c>
      <c r="D109" t="s">
        <v>6059</v>
      </c>
      <c r="F109" t="s">
        <v>11623</v>
      </c>
      <c r="G109" t="s">
        <v>11624</v>
      </c>
    </row>
    <row r="110" spans="3:7">
      <c r="C110" s="61" t="s">
        <v>5806</v>
      </c>
      <c r="D110" t="s">
        <v>6060</v>
      </c>
      <c r="F110" t="s">
        <v>11625</v>
      </c>
      <c r="G110" t="s">
        <v>11626</v>
      </c>
    </row>
    <row r="111" spans="3:7">
      <c r="C111" s="61" t="s">
        <v>5807</v>
      </c>
      <c r="D111" t="s">
        <v>6061</v>
      </c>
      <c r="F111" t="s">
        <v>11627</v>
      </c>
      <c r="G111" t="s">
        <v>11628</v>
      </c>
    </row>
    <row r="112" spans="3:7">
      <c r="C112" s="61" t="s">
        <v>5808</v>
      </c>
      <c r="D112" t="s">
        <v>6062</v>
      </c>
      <c r="F112" t="s">
        <v>11629</v>
      </c>
      <c r="G112" t="s">
        <v>11630</v>
      </c>
    </row>
    <row r="113" spans="3:7">
      <c r="C113" s="61" t="s">
        <v>5809</v>
      </c>
      <c r="D113" t="s">
        <v>6063</v>
      </c>
      <c r="F113" t="s">
        <v>11631</v>
      </c>
      <c r="G113" t="s">
        <v>11632</v>
      </c>
    </row>
    <row r="114" spans="3:7">
      <c r="C114" s="61" t="s">
        <v>5810</v>
      </c>
      <c r="D114" t="s">
        <v>6064</v>
      </c>
      <c r="F114" t="s">
        <v>11633</v>
      </c>
      <c r="G114" t="s">
        <v>11634</v>
      </c>
    </row>
    <row r="115" spans="3:7">
      <c r="C115" s="61" t="s">
        <v>5811</v>
      </c>
      <c r="F115" t="s">
        <v>11635</v>
      </c>
      <c r="G115" t="s">
        <v>11636</v>
      </c>
    </row>
    <row r="116" spans="3:7">
      <c r="C116" s="61" t="s">
        <v>6544</v>
      </c>
    </row>
    <row r="117" spans="3:7">
      <c r="C117" s="61" t="s">
        <v>6545</v>
      </c>
    </row>
    <row r="118" spans="3:7">
      <c r="C118" s="61" t="s">
        <v>6546</v>
      </c>
    </row>
    <row r="119" spans="3:7">
      <c r="C119" s="61" t="s">
        <v>6547</v>
      </c>
      <c r="D119" t="s">
        <v>6065</v>
      </c>
      <c r="F119" t="s">
        <v>11637</v>
      </c>
      <c r="G119" t="s">
        <v>11638</v>
      </c>
    </row>
    <row r="120" spans="3:7">
      <c r="C120" s="61" t="s">
        <v>5812</v>
      </c>
      <c r="D120" t="s">
        <v>6066</v>
      </c>
      <c r="F120" t="s">
        <v>11639</v>
      </c>
      <c r="G120" t="s">
        <v>11640</v>
      </c>
    </row>
    <row r="121" spans="3:7">
      <c r="C121" s="61" t="s">
        <v>5813</v>
      </c>
      <c r="D121" t="s">
        <v>6067</v>
      </c>
      <c r="F121" t="s">
        <v>11641</v>
      </c>
      <c r="G121" t="s">
        <v>11642</v>
      </c>
    </row>
    <row r="122" spans="3:7">
      <c r="C122" s="61" t="s">
        <v>5814</v>
      </c>
      <c r="D122" t="s">
        <v>6068</v>
      </c>
      <c r="F122" t="s">
        <v>11643</v>
      </c>
      <c r="G122" t="s">
        <v>11644</v>
      </c>
    </row>
    <row r="123" spans="3:7">
      <c r="C123" s="61" t="s">
        <v>5815</v>
      </c>
      <c r="D123" t="s">
        <v>6069</v>
      </c>
      <c r="F123" t="s">
        <v>11645</v>
      </c>
      <c r="G123" t="s">
        <v>11646</v>
      </c>
    </row>
    <row r="124" spans="3:7">
      <c r="C124" s="61" t="s">
        <v>5816</v>
      </c>
      <c r="D124" t="s">
        <v>6070</v>
      </c>
      <c r="F124" t="s">
        <v>11647</v>
      </c>
      <c r="G124" t="s">
        <v>11648</v>
      </c>
    </row>
    <row r="125" spans="3:7">
      <c r="C125" s="61" t="s">
        <v>5817</v>
      </c>
      <c r="D125" t="s">
        <v>6071</v>
      </c>
      <c r="F125" t="s">
        <v>11649</v>
      </c>
      <c r="G125" t="s">
        <v>11650</v>
      </c>
    </row>
    <row r="126" spans="3:7">
      <c r="C126" s="61" t="s">
        <v>5818</v>
      </c>
      <c r="D126" t="s">
        <v>6072</v>
      </c>
      <c r="F126" t="s">
        <v>11651</v>
      </c>
      <c r="G126" t="s">
        <v>11652</v>
      </c>
    </row>
    <row r="127" spans="3:7">
      <c r="C127" s="61" t="s">
        <v>5819</v>
      </c>
      <c r="D127" t="s">
        <v>6073</v>
      </c>
      <c r="F127" t="s">
        <v>11653</v>
      </c>
      <c r="G127" t="s">
        <v>11654</v>
      </c>
    </row>
    <row r="128" spans="3:7">
      <c r="C128" s="61" t="s">
        <v>5820</v>
      </c>
      <c r="D128" t="s">
        <v>6074</v>
      </c>
      <c r="F128" t="s">
        <v>11655</v>
      </c>
      <c r="G128" t="s">
        <v>11656</v>
      </c>
    </row>
    <row r="129" spans="3:8">
      <c r="C129" s="61" t="s">
        <v>5821</v>
      </c>
      <c r="D129" t="s">
        <v>6075</v>
      </c>
      <c r="F129" t="s">
        <v>11657</v>
      </c>
      <c r="G129" t="s">
        <v>11658</v>
      </c>
    </row>
    <row r="130" spans="3:8">
      <c r="C130" s="61" t="s">
        <v>5822</v>
      </c>
      <c r="D130" t="s">
        <v>6076</v>
      </c>
      <c r="F130" t="s">
        <v>11659</v>
      </c>
      <c r="G130" t="s">
        <v>11660</v>
      </c>
    </row>
    <row r="131" spans="3:8">
      <c r="C131" s="61" t="s">
        <v>5823</v>
      </c>
      <c r="D131" t="s">
        <v>6077</v>
      </c>
      <c r="F131" t="s">
        <v>11661</v>
      </c>
      <c r="G131" t="s">
        <v>11662</v>
      </c>
    </row>
    <row r="132" spans="3:8">
      <c r="C132" s="61" t="s">
        <v>5824</v>
      </c>
      <c r="D132" t="s">
        <v>6078</v>
      </c>
      <c r="F132" t="s">
        <v>11663</v>
      </c>
      <c r="G132" t="s">
        <v>11664</v>
      </c>
    </row>
    <row r="133" spans="3:8">
      <c r="C133" s="61" t="s">
        <v>5825</v>
      </c>
      <c r="D133" t="s">
        <v>6079</v>
      </c>
      <c r="F133" t="s">
        <v>11665</v>
      </c>
      <c r="G133" t="s">
        <v>11666</v>
      </c>
      <c r="H133" s="61" t="s">
        <v>14374</v>
      </c>
    </row>
    <row r="134" spans="3:8">
      <c r="C134" s="61" t="s">
        <v>5826</v>
      </c>
      <c r="D134" t="s">
        <v>6080</v>
      </c>
      <c r="F134" t="s">
        <v>11667</v>
      </c>
      <c r="G134" t="s">
        <v>11668</v>
      </c>
      <c r="H134" s="61" t="s">
        <v>14375</v>
      </c>
    </row>
    <row r="135" spans="3:8">
      <c r="C135" s="61" t="s">
        <v>6548</v>
      </c>
      <c r="D135" t="s">
        <v>6081</v>
      </c>
      <c r="F135" t="s">
        <v>11669</v>
      </c>
      <c r="G135" t="s">
        <v>11670</v>
      </c>
      <c r="H135" s="61" t="s">
        <v>14376</v>
      </c>
    </row>
    <row r="136" spans="3:8">
      <c r="C136" s="61" t="s">
        <v>5827</v>
      </c>
      <c r="D136" t="s">
        <v>6082</v>
      </c>
      <c r="F136" t="s">
        <v>11671</v>
      </c>
      <c r="G136" t="s">
        <v>11672</v>
      </c>
      <c r="H136" s="61" t="s">
        <v>14377</v>
      </c>
    </row>
    <row r="137" spans="3:8">
      <c r="C137" s="61" t="s">
        <v>5828</v>
      </c>
      <c r="D137" t="s">
        <v>6083</v>
      </c>
      <c r="F137" t="s">
        <v>11673</v>
      </c>
      <c r="G137" t="s">
        <v>11674</v>
      </c>
      <c r="H137" s="61" t="s">
        <v>14378</v>
      </c>
    </row>
    <row r="138" spans="3:8">
      <c r="C138" s="61" t="s">
        <v>5829</v>
      </c>
      <c r="D138" t="s">
        <v>6084</v>
      </c>
      <c r="F138" t="s">
        <v>11675</v>
      </c>
      <c r="G138" t="s">
        <v>11676</v>
      </c>
      <c r="H138" s="61" t="s">
        <v>14379</v>
      </c>
    </row>
    <row r="139" spans="3:8">
      <c r="C139" s="61" t="s">
        <v>5830</v>
      </c>
      <c r="D139" t="s">
        <v>6085</v>
      </c>
      <c r="F139" t="s">
        <v>11677</v>
      </c>
      <c r="G139" t="s">
        <v>11678</v>
      </c>
      <c r="H139" s="61" t="s">
        <v>14380</v>
      </c>
    </row>
    <row r="140" spans="3:8">
      <c r="C140" s="61" t="s">
        <v>5831</v>
      </c>
      <c r="D140" t="s">
        <v>6086</v>
      </c>
      <c r="F140" t="s">
        <v>11679</v>
      </c>
      <c r="G140" t="s">
        <v>11680</v>
      </c>
      <c r="H140" s="61" t="s">
        <v>14381</v>
      </c>
    </row>
    <row r="141" spans="3:8">
      <c r="C141" s="61" t="s">
        <v>5832</v>
      </c>
      <c r="D141" t="s">
        <v>6087</v>
      </c>
      <c r="F141" t="s">
        <v>11681</v>
      </c>
      <c r="G141" t="s">
        <v>11682</v>
      </c>
      <c r="H141" s="61" t="s">
        <v>14382</v>
      </c>
    </row>
    <row r="142" spans="3:8">
      <c r="C142" s="61" t="s">
        <v>5833</v>
      </c>
      <c r="D142" t="s">
        <v>6088</v>
      </c>
      <c r="F142" t="s">
        <v>11683</v>
      </c>
      <c r="G142" t="s">
        <v>11684</v>
      </c>
      <c r="H142" s="61" t="s">
        <v>14383</v>
      </c>
    </row>
    <row r="143" spans="3:8">
      <c r="C143" s="61" t="s">
        <v>5834</v>
      </c>
      <c r="D143" t="s">
        <v>6089</v>
      </c>
      <c r="F143" t="s">
        <v>11685</v>
      </c>
      <c r="G143" t="s">
        <v>11686</v>
      </c>
      <c r="H143" s="61" t="s">
        <v>14384</v>
      </c>
    </row>
    <row r="144" spans="3:8">
      <c r="C144" s="61" t="s">
        <v>5835</v>
      </c>
      <c r="D144" t="s">
        <v>6090</v>
      </c>
      <c r="F144" t="s">
        <v>11687</v>
      </c>
      <c r="G144" t="s">
        <v>11688</v>
      </c>
      <c r="H144" s="61" t="s">
        <v>14385</v>
      </c>
    </row>
    <row r="145" spans="3:8">
      <c r="C145" s="61" t="s">
        <v>5836</v>
      </c>
      <c r="D145" t="s">
        <v>6091</v>
      </c>
      <c r="F145" t="s">
        <v>11689</v>
      </c>
      <c r="G145" t="s">
        <v>11690</v>
      </c>
      <c r="H145" s="61" t="s">
        <v>14386</v>
      </c>
    </row>
    <row r="146" spans="3:8">
      <c r="C146" s="61" t="s">
        <v>5837</v>
      </c>
      <c r="D146" t="s">
        <v>6092</v>
      </c>
      <c r="F146" t="s">
        <v>11691</v>
      </c>
      <c r="G146" t="s">
        <v>11692</v>
      </c>
      <c r="H146" s="61" t="s">
        <v>14387</v>
      </c>
    </row>
    <row r="147" spans="3:8">
      <c r="C147" s="61" t="s">
        <v>5838</v>
      </c>
      <c r="F147" t="s">
        <v>11693</v>
      </c>
      <c r="G147" t="s">
        <v>11694</v>
      </c>
      <c r="H147" s="61" t="s">
        <v>14388</v>
      </c>
    </row>
    <row r="148" spans="3:8">
      <c r="C148" s="61" t="s">
        <v>6549</v>
      </c>
    </row>
    <row r="149" spans="3:8">
      <c r="C149" s="61" t="s">
        <v>6550</v>
      </c>
    </row>
    <row r="150" spans="3:8">
      <c r="C150" s="61" t="s">
        <v>6551</v>
      </c>
    </row>
    <row r="151" spans="3:8">
      <c r="C151" s="61" t="s">
        <v>6552</v>
      </c>
      <c r="D151" t="s">
        <v>6093</v>
      </c>
    </row>
    <row r="152" spans="3:8">
      <c r="C152" s="61" t="s">
        <v>6553</v>
      </c>
      <c r="D152" t="s">
        <v>6094</v>
      </c>
    </row>
    <row r="153" spans="3:8">
      <c r="C153" s="61" t="s">
        <v>6554</v>
      </c>
      <c r="D153" t="s">
        <v>6095</v>
      </c>
    </row>
    <row r="154" spans="3:8">
      <c r="C154" s="61" t="s">
        <v>6555</v>
      </c>
      <c r="D154" t="s">
        <v>6096</v>
      </c>
    </row>
    <row r="155" spans="3:8">
      <c r="C155" s="61" t="s">
        <v>6556</v>
      </c>
      <c r="D155" t="s">
        <v>6097</v>
      </c>
    </row>
    <row r="156" spans="3:8">
      <c r="C156" s="61" t="s">
        <v>6557</v>
      </c>
      <c r="D156" t="s">
        <v>6098</v>
      </c>
    </row>
    <row r="157" spans="3:8">
      <c r="C157" s="61" t="s">
        <v>6558</v>
      </c>
      <c r="D157" t="s">
        <v>6099</v>
      </c>
    </row>
    <row r="158" spans="3:8">
      <c r="C158" s="61" t="s">
        <v>6559</v>
      </c>
      <c r="D158" t="s">
        <v>6100</v>
      </c>
    </row>
    <row r="159" spans="3:8">
      <c r="C159" s="61" t="s">
        <v>6560</v>
      </c>
      <c r="D159" t="s">
        <v>6101</v>
      </c>
    </row>
    <row r="160" spans="3:8">
      <c r="C160" s="61" t="s">
        <v>6561</v>
      </c>
      <c r="D160" t="s">
        <v>6102</v>
      </c>
    </row>
    <row r="161" spans="3:7">
      <c r="C161" s="61" t="s">
        <v>6562</v>
      </c>
      <c r="D161" t="s">
        <v>6103</v>
      </c>
    </row>
    <row r="162" spans="3:7">
      <c r="C162" s="61" t="s">
        <v>6563</v>
      </c>
      <c r="D162" t="s">
        <v>6104</v>
      </c>
    </row>
    <row r="163" spans="3:7">
      <c r="C163" s="61" t="s">
        <v>6564</v>
      </c>
      <c r="D163" t="s">
        <v>6105</v>
      </c>
    </row>
    <row r="164" spans="3:7">
      <c r="C164" s="61" t="s">
        <v>6565</v>
      </c>
      <c r="D164" t="s">
        <v>6106</v>
      </c>
    </row>
    <row r="165" spans="3:7">
      <c r="C165" s="61" t="s">
        <v>6566</v>
      </c>
      <c r="D165" t="s">
        <v>6107</v>
      </c>
    </row>
    <row r="166" spans="3:7">
      <c r="C166" s="61" t="s">
        <v>6567</v>
      </c>
      <c r="D166" t="s">
        <v>6108</v>
      </c>
    </row>
    <row r="167" spans="3:7">
      <c r="C167" s="61" t="s">
        <v>6568</v>
      </c>
      <c r="D167" t="s">
        <v>6109</v>
      </c>
      <c r="F167" t="s">
        <v>11695</v>
      </c>
      <c r="G167" t="s">
        <v>11696</v>
      </c>
    </row>
    <row r="168" spans="3:7">
      <c r="C168" s="61" t="s">
        <v>5839</v>
      </c>
      <c r="D168" t="s">
        <v>6110</v>
      </c>
      <c r="F168" t="s">
        <v>11697</v>
      </c>
      <c r="G168" t="s">
        <v>11698</v>
      </c>
    </row>
    <row r="169" spans="3:7">
      <c r="C169" s="61" t="s">
        <v>5840</v>
      </c>
      <c r="D169" t="s">
        <v>6111</v>
      </c>
      <c r="F169" t="s">
        <v>11699</v>
      </c>
      <c r="G169" t="s">
        <v>11700</v>
      </c>
    </row>
    <row r="170" spans="3:7">
      <c r="C170" s="61" t="s">
        <v>5841</v>
      </c>
      <c r="D170" t="s">
        <v>6112</v>
      </c>
      <c r="F170" t="s">
        <v>11701</v>
      </c>
      <c r="G170" t="s">
        <v>11702</v>
      </c>
    </row>
    <row r="171" spans="3:7">
      <c r="C171" s="61" t="s">
        <v>5842</v>
      </c>
      <c r="D171" t="s">
        <v>6113</v>
      </c>
      <c r="F171" t="s">
        <v>11703</v>
      </c>
      <c r="G171" t="s">
        <v>11704</v>
      </c>
    </row>
    <row r="172" spans="3:7">
      <c r="C172" s="61" t="s">
        <v>5843</v>
      </c>
      <c r="D172" t="s">
        <v>6114</v>
      </c>
      <c r="F172" t="s">
        <v>11705</v>
      </c>
      <c r="G172" t="s">
        <v>11706</v>
      </c>
    </row>
    <row r="173" spans="3:7">
      <c r="C173" s="61" t="s">
        <v>5844</v>
      </c>
      <c r="D173" t="s">
        <v>6115</v>
      </c>
      <c r="F173" t="s">
        <v>11707</v>
      </c>
      <c r="G173" t="s">
        <v>11708</v>
      </c>
    </row>
    <row r="174" spans="3:7">
      <c r="C174" s="61" t="s">
        <v>5845</v>
      </c>
      <c r="D174" t="s">
        <v>6116</v>
      </c>
      <c r="F174" t="s">
        <v>11709</v>
      </c>
      <c r="G174" t="s">
        <v>11710</v>
      </c>
    </row>
    <row r="175" spans="3:7">
      <c r="C175" s="61" t="s">
        <v>5846</v>
      </c>
      <c r="D175" t="s">
        <v>6117</v>
      </c>
      <c r="F175" t="s">
        <v>11711</v>
      </c>
      <c r="G175" t="s">
        <v>11712</v>
      </c>
    </row>
    <row r="176" spans="3:7">
      <c r="C176" s="61" t="s">
        <v>5847</v>
      </c>
      <c r="D176" t="s">
        <v>6118</v>
      </c>
      <c r="F176" t="s">
        <v>11713</v>
      </c>
      <c r="G176" t="s">
        <v>11714</v>
      </c>
    </row>
    <row r="177" spans="3:7">
      <c r="C177" s="61" t="s">
        <v>5848</v>
      </c>
      <c r="D177" t="s">
        <v>6119</v>
      </c>
      <c r="F177" t="s">
        <v>11715</v>
      </c>
      <c r="G177" t="s">
        <v>11716</v>
      </c>
    </row>
    <row r="178" spans="3:7">
      <c r="C178" s="61" t="s">
        <v>5849</v>
      </c>
      <c r="D178" t="s">
        <v>6120</v>
      </c>
      <c r="F178" t="s">
        <v>11717</v>
      </c>
      <c r="G178" t="s">
        <v>11718</v>
      </c>
    </row>
    <row r="179" spans="3:7">
      <c r="C179" s="61" t="s">
        <v>5850</v>
      </c>
      <c r="D179" t="s">
        <v>6121</v>
      </c>
      <c r="F179" t="s">
        <v>11719</v>
      </c>
      <c r="G179" t="s">
        <v>11720</v>
      </c>
    </row>
    <row r="180" spans="3:7">
      <c r="C180" s="61" t="s">
        <v>5851</v>
      </c>
      <c r="D180" t="s">
        <v>6122</v>
      </c>
      <c r="F180" t="s">
        <v>11721</v>
      </c>
      <c r="G180" t="s">
        <v>11722</v>
      </c>
    </row>
    <row r="181" spans="3:7">
      <c r="C181" s="61" t="s">
        <v>5852</v>
      </c>
      <c r="D181" t="s">
        <v>6123</v>
      </c>
      <c r="F181" t="s">
        <v>11723</v>
      </c>
      <c r="G181" t="s">
        <v>11724</v>
      </c>
    </row>
    <row r="182" spans="3:7">
      <c r="C182" s="61" t="s">
        <v>5853</v>
      </c>
      <c r="D182" t="s">
        <v>6124</v>
      </c>
      <c r="F182" t="s">
        <v>11725</v>
      </c>
      <c r="G182" t="s">
        <v>11726</v>
      </c>
    </row>
    <row r="183" spans="3:7">
      <c r="C183" s="61" t="s">
        <v>6569</v>
      </c>
      <c r="D183" t="s">
        <v>6125</v>
      </c>
      <c r="F183" t="s">
        <v>11727</v>
      </c>
      <c r="G183" t="s">
        <v>11728</v>
      </c>
    </row>
    <row r="184" spans="3:7">
      <c r="C184" s="61" t="s">
        <v>5854</v>
      </c>
      <c r="D184" t="s">
        <v>6126</v>
      </c>
      <c r="F184" t="s">
        <v>11729</v>
      </c>
      <c r="G184" t="s">
        <v>11730</v>
      </c>
    </row>
    <row r="185" spans="3:7">
      <c r="C185" s="61" t="s">
        <v>5855</v>
      </c>
      <c r="D185" t="s">
        <v>6127</v>
      </c>
      <c r="F185" t="s">
        <v>11731</v>
      </c>
      <c r="G185" t="s">
        <v>11732</v>
      </c>
    </row>
    <row r="186" spans="3:7">
      <c r="C186" s="61" t="s">
        <v>5856</v>
      </c>
      <c r="D186" t="s">
        <v>6128</v>
      </c>
      <c r="F186" t="s">
        <v>11733</v>
      </c>
      <c r="G186" t="s">
        <v>11734</v>
      </c>
    </row>
    <row r="187" spans="3:7">
      <c r="C187" s="61" t="s">
        <v>5857</v>
      </c>
      <c r="D187" t="s">
        <v>6129</v>
      </c>
      <c r="F187" t="s">
        <v>11735</v>
      </c>
      <c r="G187" t="s">
        <v>11736</v>
      </c>
    </row>
    <row r="188" spans="3:7">
      <c r="C188" s="61" t="s">
        <v>5858</v>
      </c>
      <c r="D188" t="s">
        <v>6130</v>
      </c>
      <c r="F188" t="s">
        <v>11737</v>
      </c>
      <c r="G188" t="s">
        <v>11738</v>
      </c>
    </row>
    <row r="189" spans="3:7">
      <c r="C189" s="61" t="s">
        <v>5859</v>
      </c>
      <c r="D189" t="s">
        <v>6131</v>
      </c>
      <c r="F189" t="s">
        <v>11739</v>
      </c>
      <c r="G189" t="s">
        <v>11740</v>
      </c>
    </row>
    <row r="190" spans="3:7">
      <c r="C190" s="61" t="s">
        <v>5860</v>
      </c>
      <c r="D190" t="s">
        <v>6132</v>
      </c>
      <c r="F190" t="s">
        <v>11741</v>
      </c>
      <c r="G190" t="s">
        <v>11742</v>
      </c>
    </row>
    <row r="191" spans="3:7">
      <c r="C191" s="61" t="s">
        <v>5861</v>
      </c>
      <c r="D191" t="s">
        <v>6133</v>
      </c>
      <c r="F191" t="s">
        <v>11743</v>
      </c>
      <c r="G191" t="s">
        <v>11744</v>
      </c>
    </row>
    <row r="192" spans="3:7">
      <c r="C192" s="61" t="s">
        <v>5862</v>
      </c>
      <c r="D192" t="s">
        <v>6134</v>
      </c>
      <c r="F192" t="s">
        <v>11745</v>
      </c>
      <c r="G192" t="s">
        <v>11746</v>
      </c>
    </row>
    <row r="193" spans="3:7">
      <c r="C193" s="61" t="s">
        <v>5863</v>
      </c>
      <c r="D193" t="s">
        <v>6135</v>
      </c>
      <c r="F193" t="s">
        <v>11747</v>
      </c>
      <c r="G193" t="s">
        <v>11748</v>
      </c>
    </row>
    <row r="194" spans="3:7">
      <c r="C194" s="61" t="s">
        <v>5864</v>
      </c>
      <c r="D194" t="s">
        <v>6136</v>
      </c>
      <c r="F194" t="s">
        <v>11749</v>
      </c>
      <c r="G194" t="s">
        <v>11750</v>
      </c>
    </row>
    <row r="195" spans="3:7">
      <c r="C195" s="61" t="s">
        <v>5865</v>
      </c>
      <c r="D195" t="s">
        <v>6137</v>
      </c>
      <c r="F195" t="s">
        <v>11751</v>
      </c>
      <c r="G195" t="s">
        <v>11752</v>
      </c>
    </row>
    <row r="196" spans="3:7">
      <c r="C196" s="61" t="s">
        <v>5866</v>
      </c>
      <c r="D196" t="s">
        <v>6138</v>
      </c>
      <c r="F196" t="s">
        <v>11753</v>
      </c>
      <c r="G196" t="s">
        <v>11754</v>
      </c>
    </row>
    <row r="197" spans="3:7">
      <c r="C197" s="61" t="s">
        <v>5867</v>
      </c>
      <c r="D197" t="s">
        <v>6139</v>
      </c>
      <c r="F197" t="s">
        <v>11755</v>
      </c>
      <c r="G197" t="s">
        <v>11756</v>
      </c>
    </row>
    <row r="198" spans="3:7">
      <c r="C198" s="61" t="s">
        <v>5868</v>
      </c>
      <c r="D198" t="s">
        <v>6140</v>
      </c>
      <c r="F198" t="s">
        <v>11757</v>
      </c>
      <c r="G198" t="s">
        <v>11758</v>
      </c>
    </row>
    <row r="199" spans="3:7">
      <c r="C199" s="61" t="s">
        <v>6570</v>
      </c>
      <c r="D199" t="s">
        <v>6141</v>
      </c>
      <c r="F199" t="s">
        <v>11759</v>
      </c>
      <c r="G199" t="s">
        <v>11760</v>
      </c>
    </row>
    <row r="200" spans="3:7">
      <c r="C200" s="61" t="s">
        <v>5869</v>
      </c>
      <c r="D200" t="s">
        <v>6142</v>
      </c>
      <c r="F200" t="s">
        <v>11761</v>
      </c>
      <c r="G200" t="s">
        <v>11762</v>
      </c>
    </row>
    <row r="201" spans="3:7">
      <c r="C201" s="61" t="s">
        <v>5870</v>
      </c>
      <c r="D201" t="s">
        <v>6143</v>
      </c>
      <c r="F201" t="s">
        <v>11763</v>
      </c>
      <c r="G201" t="s">
        <v>11764</v>
      </c>
    </row>
    <row r="202" spans="3:7">
      <c r="C202" s="61" t="s">
        <v>5871</v>
      </c>
      <c r="D202" t="s">
        <v>6144</v>
      </c>
      <c r="F202" t="s">
        <v>11765</v>
      </c>
      <c r="G202" t="s">
        <v>11766</v>
      </c>
    </row>
    <row r="203" spans="3:7">
      <c r="C203" s="61" t="s">
        <v>5872</v>
      </c>
      <c r="D203" t="s">
        <v>6145</v>
      </c>
      <c r="F203" t="s">
        <v>11767</v>
      </c>
      <c r="G203" t="s">
        <v>11768</v>
      </c>
    </row>
    <row r="204" spans="3:7">
      <c r="C204" s="61" t="s">
        <v>6571</v>
      </c>
      <c r="D204" t="s">
        <v>6146</v>
      </c>
    </row>
    <row r="205" spans="3:7">
      <c r="C205" s="61" t="s">
        <v>6572</v>
      </c>
      <c r="D205" t="s">
        <v>6147</v>
      </c>
    </row>
    <row r="206" spans="3:7">
      <c r="C206" s="61" t="s">
        <v>6573</v>
      </c>
      <c r="D206" t="s">
        <v>6148</v>
      </c>
    </row>
    <row r="207" spans="3:7">
      <c r="C207" s="61" t="s">
        <v>6574</v>
      </c>
      <c r="D207" t="s">
        <v>6149</v>
      </c>
    </row>
    <row r="208" spans="3:7">
      <c r="C208" s="61" t="s">
        <v>6575</v>
      </c>
      <c r="D208" t="s">
        <v>6150</v>
      </c>
    </row>
    <row r="209" spans="3:7">
      <c r="C209" s="61" t="s">
        <v>6576</v>
      </c>
      <c r="D209" t="s">
        <v>6151</v>
      </c>
    </row>
    <row r="210" spans="3:7">
      <c r="C210" s="61" t="s">
        <v>6577</v>
      </c>
      <c r="D210" t="s">
        <v>6152</v>
      </c>
    </row>
    <row r="211" spans="3:7">
      <c r="C211" s="61" t="s">
        <v>6578</v>
      </c>
      <c r="D211" t="s">
        <v>6153</v>
      </c>
    </row>
    <row r="212" spans="3:7">
      <c r="C212" s="61" t="s">
        <v>6579</v>
      </c>
      <c r="D212" t="s">
        <v>6154</v>
      </c>
    </row>
    <row r="213" spans="3:7">
      <c r="C213" s="61" t="s">
        <v>6580</v>
      </c>
      <c r="D213" t="s">
        <v>6155</v>
      </c>
    </row>
    <row r="214" spans="3:7">
      <c r="C214" s="61" t="s">
        <v>6581</v>
      </c>
      <c r="D214" t="s">
        <v>6156</v>
      </c>
    </row>
    <row r="215" spans="3:7">
      <c r="C215" s="61" t="s">
        <v>6582</v>
      </c>
      <c r="D215" t="s">
        <v>6157</v>
      </c>
      <c r="F215" t="s">
        <v>11769</v>
      </c>
      <c r="G215" t="s">
        <v>11770</v>
      </c>
    </row>
    <row r="216" spans="3:7">
      <c r="C216" s="61" t="s">
        <v>5873</v>
      </c>
      <c r="D216" t="s">
        <v>6158</v>
      </c>
      <c r="F216" t="s">
        <v>11771</v>
      </c>
      <c r="G216" t="s">
        <v>11772</v>
      </c>
    </row>
    <row r="217" spans="3:7">
      <c r="C217" s="61" t="s">
        <v>5874</v>
      </c>
      <c r="D217" t="s">
        <v>6159</v>
      </c>
      <c r="F217" t="s">
        <v>11773</v>
      </c>
      <c r="G217" t="s">
        <v>11774</v>
      </c>
    </row>
    <row r="218" spans="3:7">
      <c r="C218" s="61" t="s">
        <v>5875</v>
      </c>
      <c r="D218" t="s">
        <v>6160</v>
      </c>
      <c r="F218" t="s">
        <v>11775</v>
      </c>
      <c r="G218" t="s">
        <v>11776</v>
      </c>
    </row>
    <row r="219" spans="3:7">
      <c r="C219" s="61" t="s">
        <v>5876</v>
      </c>
      <c r="D219" t="s">
        <v>6161</v>
      </c>
      <c r="F219" t="s">
        <v>11777</v>
      </c>
      <c r="G219" t="s">
        <v>11778</v>
      </c>
    </row>
    <row r="220" spans="3:7">
      <c r="C220" s="61" t="s">
        <v>5877</v>
      </c>
      <c r="D220" t="s">
        <v>6162</v>
      </c>
      <c r="F220" t="s">
        <v>11779</v>
      </c>
      <c r="G220" t="s">
        <v>11780</v>
      </c>
    </row>
    <row r="221" spans="3:7">
      <c r="C221" s="61" t="s">
        <v>5878</v>
      </c>
      <c r="D221" t="s">
        <v>6163</v>
      </c>
      <c r="F221" t="s">
        <v>11781</v>
      </c>
      <c r="G221" t="s">
        <v>11782</v>
      </c>
    </row>
    <row r="222" spans="3:7">
      <c r="C222" s="61" t="s">
        <v>5879</v>
      </c>
      <c r="D222" t="s">
        <v>6164</v>
      </c>
      <c r="F222" t="s">
        <v>11783</v>
      </c>
      <c r="G222" t="s">
        <v>11784</v>
      </c>
    </row>
    <row r="223" spans="3:7">
      <c r="C223" s="61" t="s">
        <v>5880</v>
      </c>
      <c r="D223" t="s">
        <v>6165</v>
      </c>
      <c r="F223" t="s">
        <v>11785</v>
      </c>
      <c r="G223" t="s">
        <v>11786</v>
      </c>
    </row>
    <row r="224" spans="3:7">
      <c r="C224" s="61" t="s">
        <v>5881</v>
      </c>
      <c r="F224" t="s">
        <v>11787</v>
      </c>
      <c r="G224" t="s">
        <v>11788</v>
      </c>
    </row>
    <row r="225" spans="3:7">
      <c r="C225" s="61" t="s">
        <v>5882</v>
      </c>
      <c r="F225" t="s">
        <v>11789</v>
      </c>
      <c r="G225" t="s">
        <v>11790</v>
      </c>
    </row>
    <row r="226" spans="3:7">
      <c r="C226" s="61" t="s">
        <v>5883</v>
      </c>
      <c r="F226" t="s">
        <v>11791</v>
      </c>
      <c r="G226" t="s">
        <v>11792</v>
      </c>
    </row>
    <row r="227" spans="3:7">
      <c r="C227" s="61" t="s">
        <v>5884</v>
      </c>
      <c r="F227" t="s">
        <v>11793</v>
      </c>
      <c r="G227" t="s">
        <v>11794</v>
      </c>
    </row>
    <row r="228" spans="3:7">
      <c r="C228" s="61" t="s">
        <v>5885</v>
      </c>
      <c r="F228" t="s">
        <v>11795</v>
      </c>
      <c r="G228" t="s">
        <v>11796</v>
      </c>
    </row>
    <row r="229" spans="3:7">
      <c r="C229" s="61" t="s">
        <v>5886</v>
      </c>
      <c r="F229" t="s">
        <v>11797</v>
      </c>
      <c r="G229" t="s">
        <v>11798</v>
      </c>
    </row>
    <row r="230" spans="3:7">
      <c r="C230" s="61" t="s">
        <v>5887</v>
      </c>
      <c r="F230" t="s">
        <v>11799</v>
      </c>
      <c r="G230" t="s">
        <v>11800</v>
      </c>
    </row>
    <row r="231" spans="3:7">
      <c r="C231" s="61" t="s">
        <v>6583</v>
      </c>
      <c r="D231" t="s">
        <v>6166</v>
      </c>
      <c r="F231" t="s">
        <v>11801</v>
      </c>
      <c r="G231" t="s">
        <v>11802</v>
      </c>
    </row>
    <row r="232" spans="3:7">
      <c r="C232" s="61" t="s">
        <v>5888</v>
      </c>
      <c r="D232" t="s">
        <v>6167</v>
      </c>
      <c r="F232" t="s">
        <v>11803</v>
      </c>
      <c r="G232" t="s">
        <v>11804</v>
      </c>
    </row>
    <row r="233" spans="3:7">
      <c r="C233" s="61" t="s">
        <v>5889</v>
      </c>
      <c r="D233" t="s">
        <v>6168</v>
      </c>
      <c r="F233" t="s">
        <v>11805</v>
      </c>
      <c r="G233" t="s">
        <v>11806</v>
      </c>
    </row>
    <row r="234" spans="3:7">
      <c r="C234" s="61" t="s">
        <v>5890</v>
      </c>
      <c r="D234" t="s">
        <v>6169</v>
      </c>
      <c r="F234" t="s">
        <v>11807</v>
      </c>
      <c r="G234" t="s">
        <v>11808</v>
      </c>
    </row>
    <row r="235" spans="3:7">
      <c r="C235" s="61" t="s">
        <v>5891</v>
      </c>
      <c r="D235" t="s">
        <v>6170</v>
      </c>
      <c r="F235" t="s">
        <v>11809</v>
      </c>
      <c r="G235" t="s">
        <v>11810</v>
      </c>
    </row>
    <row r="236" spans="3:7">
      <c r="C236" s="61" t="s">
        <v>5892</v>
      </c>
      <c r="D236" t="s">
        <v>6171</v>
      </c>
      <c r="F236" t="s">
        <v>11811</v>
      </c>
      <c r="G236" t="s">
        <v>11812</v>
      </c>
    </row>
    <row r="237" spans="3:7">
      <c r="C237" s="61" t="s">
        <v>5893</v>
      </c>
      <c r="D237" t="s">
        <v>6172</v>
      </c>
      <c r="F237" t="s">
        <v>11813</v>
      </c>
      <c r="G237" t="s">
        <v>11814</v>
      </c>
    </row>
    <row r="238" spans="3:7">
      <c r="C238" s="61" t="s">
        <v>5894</v>
      </c>
      <c r="D238" t="s">
        <v>6173</v>
      </c>
      <c r="F238" t="s">
        <v>11815</v>
      </c>
      <c r="G238" t="s">
        <v>11816</v>
      </c>
    </row>
    <row r="239" spans="3:7">
      <c r="C239" s="61" t="s">
        <v>5895</v>
      </c>
      <c r="D239" t="s">
        <v>6174</v>
      </c>
      <c r="F239" t="s">
        <v>11817</v>
      </c>
      <c r="G239" t="s">
        <v>11818</v>
      </c>
    </row>
    <row r="240" spans="3:7">
      <c r="C240" s="61" t="s">
        <v>5896</v>
      </c>
      <c r="D240" t="s">
        <v>6175</v>
      </c>
      <c r="F240" t="s">
        <v>11819</v>
      </c>
      <c r="G240" t="s">
        <v>11820</v>
      </c>
    </row>
    <row r="241" spans="3:7">
      <c r="C241" s="61" t="s">
        <v>5897</v>
      </c>
      <c r="D241" t="s">
        <v>6176</v>
      </c>
      <c r="F241" t="s">
        <v>11821</v>
      </c>
      <c r="G241" t="s">
        <v>11822</v>
      </c>
    </row>
    <row r="242" spans="3:7">
      <c r="C242" s="61" t="s">
        <v>5898</v>
      </c>
      <c r="D242" t="s">
        <v>6177</v>
      </c>
      <c r="F242" t="s">
        <v>11823</v>
      </c>
      <c r="G242" t="s">
        <v>11824</v>
      </c>
    </row>
    <row r="243" spans="3:7">
      <c r="C243" s="61" t="s">
        <v>5899</v>
      </c>
      <c r="D243" t="s">
        <v>6178</v>
      </c>
      <c r="F243" t="s">
        <v>11825</v>
      </c>
      <c r="G243" t="s">
        <v>11826</v>
      </c>
    </row>
    <row r="244" spans="3:7">
      <c r="C244" s="61" t="s">
        <v>5900</v>
      </c>
      <c r="D244" t="s">
        <v>6179</v>
      </c>
      <c r="F244" t="s">
        <v>11827</v>
      </c>
      <c r="G244" t="s">
        <v>11828</v>
      </c>
    </row>
    <row r="245" spans="3:7">
      <c r="C245" s="61" t="s">
        <v>5901</v>
      </c>
      <c r="D245" t="s">
        <v>6180</v>
      </c>
      <c r="F245" t="s">
        <v>11829</v>
      </c>
      <c r="G245" t="s">
        <v>11830</v>
      </c>
    </row>
    <row r="246" spans="3:7">
      <c r="C246" s="61" t="s">
        <v>5902</v>
      </c>
      <c r="D246" t="s">
        <v>6181</v>
      </c>
      <c r="F246" t="s">
        <v>11831</v>
      </c>
      <c r="G246" t="s">
        <v>11832</v>
      </c>
    </row>
    <row r="247" spans="3:7">
      <c r="C247" s="61" t="s">
        <v>6584</v>
      </c>
      <c r="D247" t="s">
        <v>6182</v>
      </c>
      <c r="F247" t="s">
        <v>11833</v>
      </c>
      <c r="G247" t="s">
        <v>11834</v>
      </c>
    </row>
    <row r="248" spans="3:7">
      <c r="C248" s="61" t="s">
        <v>5903</v>
      </c>
      <c r="D248" t="s">
        <v>6183</v>
      </c>
      <c r="F248" t="s">
        <v>11835</v>
      </c>
      <c r="G248" t="s">
        <v>11836</v>
      </c>
    </row>
    <row r="249" spans="3:7">
      <c r="C249" s="61" t="s">
        <v>5904</v>
      </c>
      <c r="D249" t="s">
        <v>6184</v>
      </c>
      <c r="F249" t="s">
        <v>11837</v>
      </c>
      <c r="G249" t="s">
        <v>11838</v>
      </c>
    </row>
    <row r="250" spans="3:7">
      <c r="C250" s="61" t="s">
        <v>5905</v>
      </c>
      <c r="D250" t="s">
        <v>6185</v>
      </c>
      <c r="F250" t="s">
        <v>11839</v>
      </c>
      <c r="G250" t="s">
        <v>11840</v>
      </c>
    </row>
    <row r="251" spans="3:7">
      <c r="C251" s="61" t="s">
        <v>5906</v>
      </c>
      <c r="D251" t="s">
        <v>6186</v>
      </c>
      <c r="F251" t="s">
        <v>11841</v>
      </c>
      <c r="G251" t="s">
        <v>11842</v>
      </c>
    </row>
    <row r="252" spans="3:7">
      <c r="C252" s="61" t="s">
        <v>6585</v>
      </c>
      <c r="D252" t="s">
        <v>6187</v>
      </c>
    </row>
    <row r="253" spans="3:7">
      <c r="C253" s="61" t="s">
        <v>6586</v>
      </c>
      <c r="D253" t="s">
        <v>6188</v>
      </c>
    </row>
    <row r="254" spans="3:7">
      <c r="C254" s="61" t="s">
        <v>6587</v>
      </c>
      <c r="D254" t="s">
        <v>6189</v>
      </c>
    </row>
    <row r="255" spans="3:7">
      <c r="C255" s="61" t="s">
        <v>6588</v>
      </c>
      <c r="D255" t="s">
        <v>6190</v>
      </c>
    </row>
    <row r="256" spans="3:7">
      <c r="C256" s="61" t="s">
        <v>6589</v>
      </c>
      <c r="D256" t="s">
        <v>6191</v>
      </c>
    </row>
    <row r="257" spans="3:7">
      <c r="C257" s="61" t="s">
        <v>6590</v>
      </c>
      <c r="D257" t="s">
        <v>6192</v>
      </c>
    </row>
    <row r="258" spans="3:7">
      <c r="C258" s="61" t="s">
        <v>6591</v>
      </c>
      <c r="D258" t="s">
        <v>6193</v>
      </c>
    </row>
    <row r="259" spans="3:7">
      <c r="C259" s="61" t="s">
        <v>6592</v>
      </c>
      <c r="D259" t="s">
        <v>6194</v>
      </c>
    </row>
    <row r="260" spans="3:7">
      <c r="C260" s="61" t="s">
        <v>6593</v>
      </c>
      <c r="D260" t="s">
        <v>6195</v>
      </c>
    </row>
    <row r="261" spans="3:7">
      <c r="C261" s="61" t="s">
        <v>6594</v>
      </c>
      <c r="D261" t="s">
        <v>6196</v>
      </c>
    </row>
    <row r="262" spans="3:7">
      <c r="C262" s="61" t="s">
        <v>6595</v>
      </c>
      <c r="D262" t="s">
        <v>6197</v>
      </c>
    </row>
    <row r="263" spans="3:7">
      <c r="C263" s="61" t="s">
        <v>6596</v>
      </c>
      <c r="D263" t="s">
        <v>6198</v>
      </c>
      <c r="F263" t="s">
        <v>11843</v>
      </c>
      <c r="G263" t="s">
        <v>11844</v>
      </c>
    </row>
    <row r="264" spans="3:7">
      <c r="C264" s="61" t="s">
        <v>5907</v>
      </c>
      <c r="D264" t="s">
        <v>6199</v>
      </c>
      <c r="F264" t="s">
        <v>11845</v>
      </c>
      <c r="G264" t="s">
        <v>11846</v>
      </c>
    </row>
    <row r="265" spans="3:7">
      <c r="C265" s="61" t="s">
        <v>5908</v>
      </c>
      <c r="D265" t="s">
        <v>6200</v>
      </c>
      <c r="F265" t="s">
        <v>11847</v>
      </c>
      <c r="G265" t="s">
        <v>11848</v>
      </c>
    </row>
    <row r="266" spans="3:7">
      <c r="C266" s="61" t="s">
        <v>5909</v>
      </c>
      <c r="D266" t="s">
        <v>6201</v>
      </c>
      <c r="F266" t="s">
        <v>11849</v>
      </c>
      <c r="G266" t="s">
        <v>11850</v>
      </c>
    </row>
    <row r="267" spans="3:7">
      <c r="C267" s="61" t="s">
        <v>5910</v>
      </c>
      <c r="D267" t="s">
        <v>6202</v>
      </c>
      <c r="F267" t="s">
        <v>11851</v>
      </c>
      <c r="G267" t="s">
        <v>11852</v>
      </c>
    </row>
    <row r="268" spans="3:7">
      <c r="C268" s="61" t="s">
        <v>5911</v>
      </c>
      <c r="D268" t="s">
        <v>6203</v>
      </c>
      <c r="F268" t="s">
        <v>11853</v>
      </c>
      <c r="G268" t="s">
        <v>11854</v>
      </c>
    </row>
    <row r="269" spans="3:7">
      <c r="C269" s="61" t="s">
        <v>5912</v>
      </c>
      <c r="D269" t="s">
        <v>6204</v>
      </c>
      <c r="F269" t="s">
        <v>11855</v>
      </c>
      <c r="G269" t="s">
        <v>11856</v>
      </c>
    </row>
    <row r="270" spans="3:7">
      <c r="C270" s="61" t="s">
        <v>5913</v>
      </c>
      <c r="D270" t="s">
        <v>6205</v>
      </c>
      <c r="F270" t="s">
        <v>11857</v>
      </c>
      <c r="G270" t="s">
        <v>11858</v>
      </c>
    </row>
    <row r="271" spans="3:7">
      <c r="C271" s="61" t="s">
        <v>5914</v>
      </c>
      <c r="D271" t="s">
        <v>6206</v>
      </c>
      <c r="F271" t="s">
        <v>11859</v>
      </c>
      <c r="G271" t="s">
        <v>11860</v>
      </c>
    </row>
    <row r="272" spans="3:7">
      <c r="C272" s="61" t="s">
        <v>5915</v>
      </c>
      <c r="D272" t="s">
        <v>6207</v>
      </c>
      <c r="F272" t="s">
        <v>11861</v>
      </c>
      <c r="G272" t="s">
        <v>11862</v>
      </c>
    </row>
    <row r="273" spans="3:8">
      <c r="C273" s="61" t="s">
        <v>5916</v>
      </c>
      <c r="D273" t="s">
        <v>6208</v>
      </c>
      <c r="F273" t="s">
        <v>11863</v>
      </c>
      <c r="G273" t="s">
        <v>11864</v>
      </c>
    </row>
    <row r="274" spans="3:8">
      <c r="C274" s="61" t="s">
        <v>5917</v>
      </c>
      <c r="D274" t="s">
        <v>6209</v>
      </c>
      <c r="F274" t="s">
        <v>11865</v>
      </c>
      <c r="G274" t="s">
        <v>11866</v>
      </c>
    </row>
    <row r="275" spans="3:8">
      <c r="C275" s="61" t="s">
        <v>5918</v>
      </c>
      <c r="D275" t="s">
        <v>6210</v>
      </c>
      <c r="F275" t="s">
        <v>11867</v>
      </c>
      <c r="G275" t="s">
        <v>11868</v>
      </c>
    </row>
    <row r="276" spans="3:8">
      <c r="C276" s="61" t="s">
        <v>5919</v>
      </c>
      <c r="D276" t="s">
        <v>6211</v>
      </c>
      <c r="F276" t="s">
        <v>11869</v>
      </c>
      <c r="G276" t="s">
        <v>11870</v>
      </c>
    </row>
    <row r="277" spans="3:8">
      <c r="C277" s="61" t="s">
        <v>5920</v>
      </c>
      <c r="D277" t="s">
        <v>6212</v>
      </c>
      <c r="F277" t="s">
        <v>11871</v>
      </c>
      <c r="G277" t="s">
        <v>11872</v>
      </c>
      <c r="H277" s="56" t="s">
        <v>10321</v>
      </c>
    </row>
    <row r="278" spans="3:8">
      <c r="C278" s="61" t="s">
        <v>5921</v>
      </c>
      <c r="D278" t="s">
        <v>6213</v>
      </c>
      <c r="F278" t="s">
        <v>11873</v>
      </c>
      <c r="G278" t="s">
        <v>11874</v>
      </c>
      <c r="H278" s="56" t="s">
        <v>10322</v>
      </c>
    </row>
    <row r="279" spans="3:8">
      <c r="C279" s="61" t="s">
        <v>6597</v>
      </c>
      <c r="D279" t="s">
        <v>6214</v>
      </c>
      <c r="F279" t="s">
        <v>11875</v>
      </c>
      <c r="G279" t="s">
        <v>11876</v>
      </c>
      <c r="H279" s="56" t="s">
        <v>10323</v>
      </c>
    </row>
    <row r="280" spans="3:8">
      <c r="C280" s="61" t="s">
        <v>5922</v>
      </c>
      <c r="D280" t="s">
        <v>6215</v>
      </c>
      <c r="F280" t="s">
        <v>11877</v>
      </c>
      <c r="G280" t="s">
        <v>11878</v>
      </c>
      <c r="H280" s="56" t="s">
        <v>10324</v>
      </c>
    </row>
    <row r="281" spans="3:8">
      <c r="C281" s="61" t="s">
        <v>5923</v>
      </c>
      <c r="D281" t="s">
        <v>6216</v>
      </c>
      <c r="F281" t="s">
        <v>11879</v>
      </c>
      <c r="G281" t="s">
        <v>11880</v>
      </c>
      <c r="H281" s="56" t="s">
        <v>10325</v>
      </c>
    </row>
    <row r="282" spans="3:8">
      <c r="C282" s="61" t="s">
        <v>5924</v>
      </c>
      <c r="D282" t="s">
        <v>6217</v>
      </c>
      <c r="F282" t="s">
        <v>11881</v>
      </c>
      <c r="G282" t="s">
        <v>11882</v>
      </c>
      <c r="H282" s="56" t="s">
        <v>10326</v>
      </c>
    </row>
    <row r="283" spans="3:8">
      <c r="C283" s="61" t="s">
        <v>5925</v>
      </c>
      <c r="D283" t="s">
        <v>6218</v>
      </c>
      <c r="F283" t="s">
        <v>11883</v>
      </c>
      <c r="G283" t="s">
        <v>11884</v>
      </c>
      <c r="H283" s="56" t="s">
        <v>10324</v>
      </c>
    </row>
    <row r="284" spans="3:8">
      <c r="C284" s="61" t="s">
        <v>5926</v>
      </c>
      <c r="D284" t="s">
        <v>6219</v>
      </c>
      <c r="F284" t="s">
        <v>11885</v>
      </c>
      <c r="G284" t="s">
        <v>11886</v>
      </c>
      <c r="H284" s="56" t="s">
        <v>10325</v>
      </c>
    </row>
    <row r="285" spans="3:8">
      <c r="C285" s="61" t="s">
        <v>5927</v>
      </c>
      <c r="D285" t="s">
        <v>6220</v>
      </c>
      <c r="F285" t="s">
        <v>11887</v>
      </c>
      <c r="G285" t="s">
        <v>11888</v>
      </c>
      <c r="H285" s="56" t="s">
        <v>10326</v>
      </c>
    </row>
    <row r="286" spans="3:8">
      <c r="C286" s="61" t="s">
        <v>5928</v>
      </c>
      <c r="D286" t="s">
        <v>6221</v>
      </c>
      <c r="F286" t="s">
        <v>11889</v>
      </c>
      <c r="G286" t="s">
        <v>11890</v>
      </c>
      <c r="H286" s="56" t="s">
        <v>10327</v>
      </c>
    </row>
    <row r="287" spans="3:8">
      <c r="C287" s="61" t="s">
        <v>5929</v>
      </c>
      <c r="D287" t="s">
        <v>6222</v>
      </c>
      <c r="F287" t="s">
        <v>11891</v>
      </c>
      <c r="G287" t="s">
        <v>11892</v>
      </c>
      <c r="H287" s="56" t="s">
        <v>10328</v>
      </c>
    </row>
    <row r="288" spans="3:8">
      <c r="C288" s="61" t="s">
        <v>5930</v>
      </c>
      <c r="D288" t="s">
        <v>6223</v>
      </c>
      <c r="F288" t="s">
        <v>11893</v>
      </c>
      <c r="G288" t="s">
        <v>11894</v>
      </c>
      <c r="H288" s="67"/>
    </row>
    <row r="289" spans="3:8">
      <c r="C289" s="61" t="s">
        <v>5931</v>
      </c>
      <c r="D289" t="s">
        <v>6224</v>
      </c>
      <c r="F289" t="s">
        <v>11895</v>
      </c>
      <c r="G289" t="s">
        <v>11896</v>
      </c>
      <c r="H289" s="7"/>
    </row>
    <row r="290" spans="3:8">
      <c r="C290" s="61" t="s">
        <v>5932</v>
      </c>
      <c r="D290" t="s">
        <v>6225</v>
      </c>
      <c r="F290" t="s">
        <v>11897</v>
      </c>
      <c r="G290" t="s">
        <v>11898</v>
      </c>
      <c r="H290" s="7"/>
    </row>
    <row r="291" spans="3:8">
      <c r="C291" s="61" t="s">
        <v>5933</v>
      </c>
      <c r="D291" t="s">
        <v>6226</v>
      </c>
      <c r="F291" t="s">
        <v>11899</v>
      </c>
      <c r="G291" t="s">
        <v>11900</v>
      </c>
      <c r="H291" s="7"/>
    </row>
    <row r="292" spans="3:8">
      <c r="C292" s="61" t="s">
        <v>5934</v>
      </c>
      <c r="D292" t="s">
        <v>6227</v>
      </c>
      <c r="F292" t="s">
        <v>11901</v>
      </c>
      <c r="G292" t="s">
        <v>11902</v>
      </c>
      <c r="H292" s="7"/>
    </row>
    <row r="293" spans="3:8">
      <c r="C293" s="61" t="s">
        <v>5935</v>
      </c>
      <c r="D293" t="s">
        <v>6228</v>
      </c>
      <c r="F293" t="s">
        <v>11903</v>
      </c>
      <c r="G293" t="s">
        <v>11904</v>
      </c>
      <c r="H293" s="56" t="s">
        <v>10329</v>
      </c>
    </row>
    <row r="294" spans="3:8">
      <c r="C294" s="61" t="s">
        <v>5936</v>
      </c>
      <c r="D294" t="s">
        <v>6229</v>
      </c>
      <c r="F294" t="s">
        <v>11905</v>
      </c>
      <c r="G294" t="s">
        <v>11906</v>
      </c>
      <c r="H294" s="56" t="s">
        <v>10330</v>
      </c>
    </row>
    <row r="295" spans="3:8">
      <c r="C295" s="61" t="s">
        <v>6598</v>
      </c>
      <c r="D295" t="s">
        <v>6230</v>
      </c>
      <c r="F295" t="s">
        <v>11907</v>
      </c>
      <c r="G295" t="s">
        <v>11908</v>
      </c>
      <c r="H295" s="56" t="s">
        <v>10331</v>
      </c>
    </row>
    <row r="296" spans="3:8">
      <c r="C296" s="61" t="s">
        <v>5937</v>
      </c>
      <c r="D296" t="s">
        <v>6231</v>
      </c>
      <c r="F296" t="s">
        <v>11909</v>
      </c>
      <c r="G296" t="s">
        <v>11910</v>
      </c>
      <c r="H296" s="56" t="s">
        <v>10332</v>
      </c>
    </row>
    <row r="297" spans="3:8">
      <c r="C297" s="61" t="s">
        <v>5938</v>
      </c>
      <c r="D297" t="s">
        <v>6232</v>
      </c>
      <c r="F297" t="s">
        <v>11911</v>
      </c>
      <c r="G297" t="s">
        <v>11912</v>
      </c>
      <c r="H297" s="56" t="s">
        <v>10333</v>
      </c>
    </row>
    <row r="298" spans="3:8">
      <c r="C298" s="61" t="s">
        <v>5939</v>
      </c>
      <c r="D298" t="s">
        <v>6233</v>
      </c>
      <c r="F298" t="s">
        <v>11913</v>
      </c>
      <c r="G298" t="s">
        <v>11914</v>
      </c>
      <c r="H298" s="56" t="s">
        <v>10334</v>
      </c>
    </row>
    <row r="299" spans="3:8">
      <c r="C299" s="61" t="s">
        <v>6599</v>
      </c>
      <c r="D299" t="s">
        <v>6234</v>
      </c>
      <c r="F299" t="s">
        <v>11915</v>
      </c>
      <c r="G299" t="s">
        <v>11916</v>
      </c>
      <c r="H299" s="56" t="s">
        <v>10332</v>
      </c>
    </row>
    <row r="300" spans="3:8">
      <c r="C300" s="61" t="s">
        <v>6600</v>
      </c>
      <c r="D300" t="s">
        <v>6235</v>
      </c>
      <c r="F300" t="s">
        <v>11917</v>
      </c>
      <c r="G300" t="s">
        <v>11918</v>
      </c>
      <c r="H300" s="56" t="s">
        <v>10333</v>
      </c>
    </row>
    <row r="301" spans="3:8">
      <c r="C301" s="61" t="s">
        <v>6601</v>
      </c>
      <c r="D301" t="s">
        <v>6236</v>
      </c>
      <c r="F301" t="s">
        <v>11919</v>
      </c>
      <c r="G301" t="s">
        <v>11920</v>
      </c>
      <c r="H301" s="56" t="s">
        <v>10334</v>
      </c>
    </row>
    <row r="302" spans="3:8">
      <c r="C302" s="61" t="s">
        <v>6602</v>
      </c>
      <c r="D302" t="s">
        <v>6237</v>
      </c>
      <c r="F302" t="s">
        <v>11921</v>
      </c>
      <c r="G302" t="s">
        <v>11922</v>
      </c>
      <c r="H302" s="56" t="s">
        <v>10335</v>
      </c>
    </row>
    <row r="303" spans="3:8">
      <c r="C303" s="61" t="s">
        <v>6603</v>
      </c>
      <c r="D303" t="s">
        <v>6238</v>
      </c>
      <c r="F303" t="s">
        <v>11923</v>
      </c>
      <c r="G303" t="s">
        <v>11924</v>
      </c>
      <c r="H303" s="56" t="s">
        <v>10336</v>
      </c>
    </row>
    <row r="304" spans="3:8">
      <c r="C304" s="61" t="s">
        <v>6604</v>
      </c>
      <c r="F304" t="s">
        <v>11925</v>
      </c>
      <c r="G304" t="s">
        <v>11926</v>
      </c>
      <c r="H304" s="67"/>
    </row>
    <row r="305" spans="3:8">
      <c r="C305" s="61" t="s">
        <v>6605</v>
      </c>
      <c r="F305" t="s">
        <v>11927</v>
      </c>
      <c r="G305" t="s">
        <v>11928</v>
      </c>
      <c r="H305" s="7"/>
    </row>
    <row r="306" spans="3:8">
      <c r="C306" s="61" t="s">
        <v>6606</v>
      </c>
      <c r="F306" t="s">
        <v>11929</v>
      </c>
      <c r="G306" t="s">
        <v>11930</v>
      </c>
      <c r="H306" s="7"/>
    </row>
    <row r="307" spans="3:8">
      <c r="C307" s="61" t="s">
        <v>6607</v>
      </c>
      <c r="F307" t="s">
        <v>11931</v>
      </c>
      <c r="G307" t="s">
        <v>11900</v>
      </c>
      <c r="H307" s="7"/>
    </row>
    <row r="308" spans="3:8">
      <c r="C308" s="61" t="s">
        <v>6608</v>
      </c>
      <c r="F308" t="s">
        <v>11932</v>
      </c>
      <c r="G308" t="s">
        <v>11902</v>
      </c>
      <c r="H308" s="7"/>
    </row>
    <row r="309" spans="3:8">
      <c r="C309" s="61" t="s">
        <v>6609</v>
      </c>
      <c r="F309" t="s">
        <v>11933</v>
      </c>
      <c r="G309" t="s">
        <v>11904</v>
      </c>
      <c r="H309" s="56" t="s">
        <v>10337</v>
      </c>
    </row>
    <row r="310" spans="3:8">
      <c r="C310" s="61" t="s">
        <v>6610</v>
      </c>
      <c r="F310" t="s">
        <v>11934</v>
      </c>
      <c r="G310" t="s">
        <v>11906</v>
      </c>
      <c r="H310" s="56" t="s">
        <v>10338</v>
      </c>
    </row>
    <row r="311" spans="3:8">
      <c r="C311" s="61" t="s">
        <v>6611</v>
      </c>
      <c r="D311" t="s">
        <v>6239</v>
      </c>
      <c r="F311" t="s">
        <v>11935</v>
      </c>
      <c r="G311" t="s">
        <v>11908</v>
      </c>
      <c r="H311" s="56" t="s">
        <v>10339</v>
      </c>
    </row>
    <row r="312" spans="3:8">
      <c r="C312" s="61" t="s">
        <v>5940</v>
      </c>
      <c r="D312" t="s">
        <v>6240</v>
      </c>
      <c r="F312" t="s">
        <v>11936</v>
      </c>
      <c r="G312" t="s">
        <v>11910</v>
      </c>
      <c r="H312" s="56" t="s">
        <v>10340</v>
      </c>
    </row>
    <row r="313" spans="3:8">
      <c r="C313" s="61" t="s">
        <v>5941</v>
      </c>
      <c r="D313" t="s">
        <v>6241</v>
      </c>
      <c r="F313" t="s">
        <v>11937</v>
      </c>
      <c r="G313" t="s">
        <v>11912</v>
      </c>
      <c r="H313" s="56" t="s">
        <v>10341</v>
      </c>
    </row>
    <row r="314" spans="3:8">
      <c r="C314" s="61" t="s">
        <v>5942</v>
      </c>
      <c r="D314" t="s">
        <v>6242</v>
      </c>
      <c r="F314" t="s">
        <v>11938</v>
      </c>
      <c r="G314" t="s">
        <v>11914</v>
      </c>
      <c r="H314" s="56" t="s">
        <v>10342</v>
      </c>
    </row>
    <row r="315" spans="3:8">
      <c r="C315" s="61" t="s">
        <v>5943</v>
      </c>
      <c r="D315" t="s">
        <v>6243</v>
      </c>
      <c r="F315" t="s">
        <v>11939</v>
      </c>
      <c r="G315" t="s">
        <v>11916</v>
      </c>
      <c r="H315" s="56" t="s">
        <v>10340</v>
      </c>
    </row>
    <row r="316" spans="3:8">
      <c r="C316" s="61" t="s">
        <v>5944</v>
      </c>
      <c r="D316" t="s">
        <v>6244</v>
      </c>
      <c r="F316" t="s">
        <v>11940</v>
      </c>
      <c r="G316" t="s">
        <v>11918</v>
      </c>
      <c r="H316" s="56" t="s">
        <v>10341</v>
      </c>
    </row>
    <row r="317" spans="3:8">
      <c r="C317" s="61" t="s">
        <v>5945</v>
      </c>
      <c r="D317" t="s">
        <v>6245</v>
      </c>
      <c r="F317" t="s">
        <v>11941</v>
      </c>
      <c r="G317" t="s">
        <v>11942</v>
      </c>
      <c r="H317" s="56" t="s">
        <v>10342</v>
      </c>
    </row>
    <row r="318" spans="3:8">
      <c r="C318" s="61" t="s">
        <v>5946</v>
      </c>
      <c r="D318" t="s">
        <v>6246</v>
      </c>
      <c r="F318" t="s">
        <v>11943</v>
      </c>
      <c r="G318" t="s">
        <v>11920</v>
      </c>
      <c r="H318" s="56" t="s">
        <v>10343</v>
      </c>
    </row>
    <row r="319" spans="3:8">
      <c r="C319" s="61" t="s">
        <v>5947</v>
      </c>
      <c r="D319" t="s">
        <v>6247</v>
      </c>
      <c r="F319" t="s">
        <v>11944</v>
      </c>
      <c r="G319" t="s">
        <v>11922</v>
      </c>
      <c r="H319" s="56" t="s">
        <v>10344</v>
      </c>
    </row>
    <row r="320" spans="3:8">
      <c r="C320" s="61" t="s">
        <v>5948</v>
      </c>
      <c r="D320" t="s">
        <v>6248</v>
      </c>
      <c r="F320" t="s">
        <v>11945</v>
      </c>
      <c r="G320" t="s">
        <v>11924</v>
      </c>
      <c r="H320" s="7"/>
    </row>
    <row r="321" spans="3:8">
      <c r="C321" s="61" t="s">
        <v>5949</v>
      </c>
      <c r="D321" t="s">
        <v>6249</v>
      </c>
      <c r="F321" t="s">
        <v>11946</v>
      </c>
      <c r="G321" t="s">
        <v>11926</v>
      </c>
      <c r="H321" s="7"/>
    </row>
    <row r="322" spans="3:8">
      <c r="C322" s="61" t="s">
        <v>5950</v>
      </c>
      <c r="D322" t="s">
        <v>6250</v>
      </c>
      <c r="F322" t="s">
        <v>11947</v>
      </c>
      <c r="G322" t="s">
        <v>11928</v>
      </c>
      <c r="H322" s="7"/>
    </row>
    <row r="323" spans="3:8">
      <c r="C323" s="61" t="s">
        <v>5951</v>
      </c>
      <c r="D323" t="s">
        <v>6251</v>
      </c>
      <c r="F323" t="s">
        <v>11948</v>
      </c>
      <c r="G323" t="s">
        <v>11949</v>
      </c>
      <c r="H323" s="7"/>
    </row>
    <row r="324" spans="3:8">
      <c r="C324" s="61" t="s">
        <v>5952</v>
      </c>
      <c r="D324" t="s">
        <v>6252</v>
      </c>
      <c r="F324" t="s">
        <v>11950</v>
      </c>
      <c r="G324" t="s">
        <v>11930</v>
      </c>
      <c r="H324" s="7"/>
    </row>
    <row r="325" spans="3:8">
      <c r="C325" s="61" t="s">
        <v>5953</v>
      </c>
      <c r="D325" t="s">
        <v>6253</v>
      </c>
      <c r="F325" t="s">
        <v>11951</v>
      </c>
      <c r="H325" s="56" t="s">
        <v>10345</v>
      </c>
    </row>
    <row r="326" spans="3:8">
      <c r="C326" s="61" t="s">
        <v>5954</v>
      </c>
      <c r="D326" t="s">
        <v>6254</v>
      </c>
      <c r="F326" t="s">
        <v>11952</v>
      </c>
      <c r="H326" s="56" t="s">
        <v>10346</v>
      </c>
    </row>
    <row r="327" spans="3:8">
      <c r="C327" s="61" t="s">
        <v>6612</v>
      </c>
      <c r="D327" t="s">
        <v>6255</v>
      </c>
      <c r="F327" t="s">
        <v>11953</v>
      </c>
      <c r="H327" s="56" t="s">
        <v>10347</v>
      </c>
    </row>
    <row r="328" spans="3:8">
      <c r="C328" s="61" t="s">
        <v>5955</v>
      </c>
      <c r="D328" t="s">
        <v>6256</v>
      </c>
      <c r="F328" t="s">
        <v>11954</v>
      </c>
      <c r="H328" s="56" t="s">
        <v>10348</v>
      </c>
    </row>
    <row r="329" spans="3:8">
      <c r="C329" s="61" t="s">
        <v>5956</v>
      </c>
      <c r="D329" t="s">
        <v>6257</v>
      </c>
      <c r="F329" t="s">
        <v>11955</v>
      </c>
      <c r="H329" s="56" t="s">
        <v>10349</v>
      </c>
    </row>
    <row r="330" spans="3:8">
      <c r="C330" s="61" t="s">
        <v>5957</v>
      </c>
      <c r="D330" t="s">
        <v>6258</v>
      </c>
      <c r="F330" t="s">
        <v>11956</v>
      </c>
      <c r="H330" s="56" t="s">
        <v>10350</v>
      </c>
    </row>
    <row r="331" spans="3:8">
      <c r="C331" s="61" t="s">
        <v>5958</v>
      </c>
      <c r="D331" t="s">
        <v>6259</v>
      </c>
      <c r="F331" t="s">
        <v>11957</v>
      </c>
      <c r="H331" s="56" t="s">
        <v>10348</v>
      </c>
    </row>
    <row r="332" spans="3:8">
      <c r="C332" s="61" t="s">
        <v>5959</v>
      </c>
      <c r="D332" t="s">
        <v>6260</v>
      </c>
      <c r="F332" t="s">
        <v>11958</v>
      </c>
      <c r="H332" s="56" t="s">
        <v>10349</v>
      </c>
    </row>
    <row r="333" spans="3:8">
      <c r="C333" s="61" t="s">
        <v>5960</v>
      </c>
      <c r="D333" t="s">
        <v>6261</v>
      </c>
      <c r="F333" t="s">
        <v>11959</v>
      </c>
      <c r="H333" s="56" t="s">
        <v>10350</v>
      </c>
    </row>
    <row r="334" spans="3:8">
      <c r="C334" s="61" t="s">
        <v>5961</v>
      </c>
      <c r="D334" t="s">
        <v>6262</v>
      </c>
      <c r="F334" t="s">
        <v>11960</v>
      </c>
      <c r="H334" s="56" t="s">
        <v>10351</v>
      </c>
    </row>
    <row r="335" spans="3:8">
      <c r="C335" s="61" t="s">
        <v>5962</v>
      </c>
      <c r="D335" t="s">
        <v>6263</v>
      </c>
      <c r="F335" t="s">
        <v>11961</v>
      </c>
      <c r="H335" s="56" t="s">
        <v>10352</v>
      </c>
    </row>
    <row r="336" spans="3:8">
      <c r="C336" s="61" t="s">
        <v>5963</v>
      </c>
      <c r="D336" t="s">
        <v>6264</v>
      </c>
      <c r="F336" t="s">
        <v>11962</v>
      </c>
      <c r="H336" s="7"/>
    </row>
    <row r="337" spans="3:8">
      <c r="C337" s="61" t="s">
        <v>5964</v>
      </c>
      <c r="D337" t="s">
        <v>6265</v>
      </c>
      <c r="F337" t="s">
        <v>11963</v>
      </c>
      <c r="H337" s="7"/>
    </row>
    <row r="338" spans="3:8">
      <c r="C338" s="61" t="s">
        <v>5965</v>
      </c>
      <c r="D338" t="s">
        <v>6266</v>
      </c>
      <c r="F338" t="s">
        <v>11964</v>
      </c>
      <c r="H338" s="7"/>
    </row>
    <row r="339" spans="3:8">
      <c r="C339" s="61" t="s">
        <v>5966</v>
      </c>
      <c r="D339" t="s">
        <v>6267</v>
      </c>
      <c r="F339" t="s">
        <v>11965</v>
      </c>
      <c r="H339" s="7"/>
    </row>
    <row r="340" spans="3:8">
      <c r="C340" s="61" t="s">
        <v>5967</v>
      </c>
      <c r="D340" t="s">
        <v>6268</v>
      </c>
      <c r="F340" t="s">
        <v>11966</v>
      </c>
      <c r="H340" s="7"/>
    </row>
    <row r="341" spans="3:8">
      <c r="C341" s="61" t="s">
        <v>5968</v>
      </c>
      <c r="D341" t="s">
        <v>6269</v>
      </c>
      <c r="F341" t="s">
        <v>11967</v>
      </c>
      <c r="H341" s="56" t="s">
        <v>10353</v>
      </c>
    </row>
    <row r="342" spans="3:8">
      <c r="C342" s="61" t="s">
        <v>5969</v>
      </c>
      <c r="D342" t="s">
        <v>6270</v>
      </c>
      <c r="F342" t="s">
        <v>11968</v>
      </c>
      <c r="H342" s="56" t="s">
        <v>10354</v>
      </c>
    </row>
    <row r="343" spans="3:8">
      <c r="C343" s="61" t="s">
        <v>6613</v>
      </c>
      <c r="D343" t="s">
        <v>6271</v>
      </c>
      <c r="F343" t="s">
        <v>11969</v>
      </c>
      <c r="H343" s="56" t="s">
        <v>10355</v>
      </c>
    </row>
    <row r="344" spans="3:8">
      <c r="C344" s="61" t="s">
        <v>5970</v>
      </c>
      <c r="D344" t="s">
        <v>6272</v>
      </c>
      <c r="F344" t="s">
        <v>11970</v>
      </c>
      <c r="H344" s="56" t="s">
        <v>10356</v>
      </c>
    </row>
    <row r="345" spans="3:8">
      <c r="C345" s="61" t="s">
        <v>5971</v>
      </c>
      <c r="D345" t="s">
        <v>6273</v>
      </c>
      <c r="F345" t="s">
        <v>11971</v>
      </c>
      <c r="H345" s="56" t="s">
        <v>10357</v>
      </c>
    </row>
    <row r="346" spans="3:8">
      <c r="C346" s="61" t="s">
        <v>5972</v>
      </c>
      <c r="D346" t="s">
        <v>6274</v>
      </c>
      <c r="F346" t="s">
        <v>11972</v>
      </c>
      <c r="H346" s="56" t="s">
        <v>10358</v>
      </c>
    </row>
    <row r="347" spans="3:8">
      <c r="C347" s="61" t="s">
        <v>5973</v>
      </c>
      <c r="D347" t="s">
        <v>6275</v>
      </c>
      <c r="H347" s="56" t="s">
        <v>10356</v>
      </c>
    </row>
    <row r="348" spans="3:8">
      <c r="C348" s="61" t="s">
        <v>5974</v>
      </c>
      <c r="D348" t="s">
        <v>6276</v>
      </c>
      <c r="G348" s="56" t="s">
        <v>10321</v>
      </c>
      <c r="H348" s="56" t="s">
        <v>10357</v>
      </c>
    </row>
    <row r="349" spans="3:8">
      <c r="C349" s="61" t="s">
        <v>5975</v>
      </c>
      <c r="D349" t="s">
        <v>6277</v>
      </c>
      <c r="G349" s="56" t="s">
        <v>10322</v>
      </c>
      <c r="H349" s="56" t="s">
        <v>10358</v>
      </c>
    </row>
    <row r="350" spans="3:8">
      <c r="C350" s="61" t="s">
        <v>5976</v>
      </c>
      <c r="D350" t="s">
        <v>6278</v>
      </c>
      <c r="G350" s="56" t="s">
        <v>10323</v>
      </c>
      <c r="H350" s="56" t="s">
        <v>10359</v>
      </c>
    </row>
    <row r="351" spans="3:8">
      <c r="C351" s="61" t="s">
        <v>6614</v>
      </c>
      <c r="D351" t="s">
        <v>6279</v>
      </c>
      <c r="G351" s="56" t="s">
        <v>12152</v>
      </c>
      <c r="H351" s="56" t="s">
        <v>10360</v>
      </c>
    </row>
    <row r="352" spans="3:8">
      <c r="C352" s="61" t="s">
        <v>6615</v>
      </c>
      <c r="D352" t="s">
        <v>6280</v>
      </c>
      <c r="G352" s="56" t="s">
        <v>12153</v>
      </c>
    </row>
    <row r="353" spans="3:7">
      <c r="C353" s="61" t="s">
        <v>6616</v>
      </c>
      <c r="D353" t="s">
        <v>6281</v>
      </c>
      <c r="G353" s="56" t="s">
        <v>12154</v>
      </c>
    </row>
    <row r="354" spans="3:7">
      <c r="C354" s="61" t="s">
        <v>6617</v>
      </c>
      <c r="D354" t="s">
        <v>6282</v>
      </c>
      <c r="G354" s="56" t="s">
        <v>10324</v>
      </c>
    </row>
    <row r="355" spans="3:7">
      <c r="C355" s="61" t="s">
        <v>6618</v>
      </c>
      <c r="D355" t="s">
        <v>6283</v>
      </c>
      <c r="G355" s="56" t="s">
        <v>10325</v>
      </c>
    </row>
    <row r="356" spans="3:7">
      <c r="C356" s="61" t="s">
        <v>6619</v>
      </c>
      <c r="D356" t="s">
        <v>6284</v>
      </c>
    </row>
    <row r="357" spans="3:7">
      <c r="C357" s="61" t="s">
        <v>6620</v>
      </c>
      <c r="D357" t="s">
        <v>6285</v>
      </c>
    </row>
    <row r="358" spans="3:7">
      <c r="C358" s="61" t="s">
        <v>6621</v>
      </c>
      <c r="D358" t="s">
        <v>6286</v>
      </c>
    </row>
    <row r="359" spans="3:7">
      <c r="C359" s="61" t="s">
        <v>6622</v>
      </c>
      <c r="D359" t="s">
        <v>6287</v>
      </c>
    </row>
    <row r="360" spans="3:7">
      <c r="C360" s="61" t="s">
        <v>6623</v>
      </c>
      <c r="D360" t="s">
        <v>6288</v>
      </c>
    </row>
    <row r="361" spans="3:7">
      <c r="C361" s="61" t="s">
        <v>6624</v>
      </c>
      <c r="D361" t="s">
        <v>6289</v>
      </c>
    </row>
    <row r="362" spans="3:7">
      <c r="C362" s="61" t="s">
        <v>6625</v>
      </c>
      <c r="D362" t="s">
        <v>6290</v>
      </c>
    </row>
    <row r="363" spans="3:7">
      <c r="C363" s="61" t="s">
        <v>6626</v>
      </c>
      <c r="D363" t="s">
        <v>6291</v>
      </c>
    </row>
    <row r="364" spans="3:7">
      <c r="C364" s="61" t="s">
        <v>6627</v>
      </c>
      <c r="D364" t="s">
        <v>6292</v>
      </c>
      <c r="G364" s="56" t="s">
        <v>10326</v>
      </c>
    </row>
    <row r="365" spans="3:7">
      <c r="C365" s="61" t="s">
        <v>6628</v>
      </c>
      <c r="G365" s="56" t="s">
        <v>10327</v>
      </c>
    </row>
    <row r="366" spans="3:7">
      <c r="C366" s="61" t="s">
        <v>6629</v>
      </c>
      <c r="G366" s="56" t="s">
        <v>10328</v>
      </c>
    </row>
    <row r="367" spans="3:7">
      <c r="C367" s="61" t="s">
        <v>6630</v>
      </c>
      <c r="G367" s="67"/>
    </row>
    <row r="368" spans="3:7">
      <c r="C368" s="61" t="s">
        <v>6631</v>
      </c>
      <c r="G368" s="56" t="s">
        <v>10329</v>
      </c>
    </row>
    <row r="369" spans="3:7">
      <c r="C369" s="61" t="s">
        <v>6632</v>
      </c>
      <c r="G369" s="56" t="s">
        <v>10330</v>
      </c>
    </row>
    <row r="370" spans="3:7">
      <c r="C370" s="61" t="s">
        <v>6633</v>
      </c>
      <c r="G370" s="56" t="s">
        <v>10331</v>
      </c>
    </row>
    <row r="371" spans="3:7">
      <c r="C371" s="61" t="s">
        <v>6634</v>
      </c>
      <c r="G371" s="56" t="s">
        <v>12155</v>
      </c>
    </row>
    <row r="372" spans="3:7">
      <c r="C372" s="61" t="s">
        <v>6635</v>
      </c>
    </row>
    <row r="373" spans="3:7">
      <c r="C373" s="61" t="s">
        <v>6636</v>
      </c>
    </row>
    <row r="374" spans="3:7">
      <c r="C374" s="61" t="s">
        <v>6637</v>
      </c>
    </row>
    <row r="375" spans="3:7">
      <c r="C375" s="61" t="s">
        <v>6638</v>
      </c>
      <c r="D375" t="s">
        <v>6293</v>
      </c>
    </row>
    <row r="376" spans="3:7">
      <c r="C376" s="61" t="s">
        <v>6639</v>
      </c>
      <c r="D376" t="s">
        <v>6294</v>
      </c>
    </row>
    <row r="377" spans="3:7">
      <c r="C377" s="61" t="s">
        <v>6640</v>
      </c>
      <c r="D377" t="s">
        <v>6295</v>
      </c>
    </row>
    <row r="378" spans="3:7">
      <c r="C378" s="61" t="s">
        <v>6641</v>
      </c>
      <c r="D378" t="s">
        <v>6296</v>
      </c>
    </row>
    <row r="379" spans="3:7">
      <c r="C379" s="61" t="s">
        <v>6642</v>
      </c>
      <c r="D379" t="s">
        <v>6297</v>
      </c>
    </row>
    <row r="380" spans="3:7">
      <c r="C380" s="61" t="s">
        <v>6643</v>
      </c>
      <c r="D380" t="s">
        <v>6298</v>
      </c>
      <c r="G380" s="56" t="s">
        <v>12156</v>
      </c>
    </row>
    <row r="381" spans="3:7">
      <c r="C381" s="61" t="s">
        <v>6644</v>
      </c>
      <c r="D381" t="s">
        <v>6299</v>
      </c>
      <c r="G381" s="56" t="s">
        <v>12157</v>
      </c>
    </row>
    <row r="382" spans="3:7">
      <c r="C382" s="61" t="s">
        <v>6645</v>
      </c>
      <c r="D382" t="s">
        <v>6300</v>
      </c>
      <c r="G382" s="56" t="s">
        <v>10332</v>
      </c>
    </row>
    <row r="383" spans="3:7">
      <c r="C383" s="61" t="s">
        <v>6646</v>
      </c>
      <c r="D383" t="s">
        <v>6301</v>
      </c>
      <c r="G383" s="56" t="s">
        <v>10333</v>
      </c>
    </row>
    <row r="384" spans="3:7">
      <c r="C384" s="61" t="s">
        <v>6647</v>
      </c>
      <c r="D384" t="s">
        <v>6302</v>
      </c>
      <c r="G384" s="56" t="s">
        <v>10334</v>
      </c>
    </row>
    <row r="385" spans="3:7">
      <c r="C385" s="61" t="s">
        <v>6648</v>
      </c>
      <c r="D385" t="s">
        <v>6303</v>
      </c>
      <c r="G385" s="56" t="s">
        <v>10335</v>
      </c>
    </row>
    <row r="386" spans="3:7">
      <c r="C386" s="61" t="s">
        <v>6649</v>
      </c>
      <c r="D386" t="s">
        <v>6304</v>
      </c>
      <c r="G386" s="56" t="s">
        <v>10336</v>
      </c>
    </row>
    <row r="387" spans="3:7">
      <c r="C387" s="61" t="s">
        <v>6650</v>
      </c>
      <c r="D387" t="s">
        <v>6305</v>
      </c>
      <c r="G387" s="67"/>
    </row>
    <row r="388" spans="3:7">
      <c r="C388" s="61" t="s">
        <v>6651</v>
      </c>
      <c r="D388" s="61" t="s">
        <v>6696</v>
      </c>
    </row>
    <row r="389" spans="3:7">
      <c r="C389" s="61" t="s">
        <v>6652</v>
      </c>
      <c r="D389" s="61" t="s">
        <v>6697</v>
      </c>
    </row>
    <row r="390" spans="3:7">
      <c r="C390" s="61" t="s">
        <v>6653</v>
      </c>
      <c r="D390" t="s">
        <v>6306</v>
      </c>
    </row>
    <row r="391" spans="3:7">
      <c r="C391" s="61" t="s">
        <v>6654</v>
      </c>
      <c r="D391" t="s">
        <v>6307</v>
      </c>
    </row>
    <row r="392" spans="3:7">
      <c r="C392" s="61" t="s">
        <v>6655</v>
      </c>
      <c r="D392" t="s">
        <v>6308</v>
      </c>
    </row>
    <row r="393" spans="3:7">
      <c r="C393" s="61" t="s">
        <v>6656</v>
      </c>
      <c r="D393" t="s">
        <v>6309</v>
      </c>
    </row>
    <row r="394" spans="3:7">
      <c r="C394" s="61" t="s">
        <v>6657</v>
      </c>
      <c r="D394" t="s">
        <v>6310</v>
      </c>
    </row>
    <row r="395" spans="3:7">
      <c r="C395" s="61" t="s">
        <v>6658</v>
      </c>
      <c r="D395" t="s">
        <v>6311</v>
      </c>
    </row>
    <row r="396" spans="3:7">
      <c r="C396" s="61" t="s">
        <v>6659</v>
      </c>
      <c r="D396" t="s">
        <v>6312</v>
      </c>
      <c r="G396" s="56" t="s">
        <v>10337</v>
      </c>
    </row>
    <row r="397" spans="3:7">
      <c r="C397" s="61" t="s">
        <v>6660</v>
      </c>
      <c r="D397" t="s">
        <v>6313</v>
      </c>
      <c r="G397" s="56" t="s">
        <v>10338</v>
      </c>
    </row>
    <row r="398" spans="3:7">
      <c r="C398" s="61" t="s">
        <v>6661</v>
      </c>
      <c r="D398" t="s">
        <v>6314</v>
      </c>
      <c r="G398" s="56" t="s">
        <v>10339</v>
      </c>
    </row>
    <row r="399" spans="3:7">
      <c r="C399" s="61" t="s">
        <v>6662</v>
      </c>
      <c r="D399" t="s">
        <v>6315</v>
      </c>
      <c r="G399" s="56" t="s">
        <v>12158</v>
      </c>
    </row>
    <row r="400" spans="3:7">
      <c r="C400" s="61" t="s">
        <v>6663</v>
      </c>
      <c r="D400" t="s">
        <v>6316</v>
      </c>
      <c r="G400" s="56" t="s">
        <v>12159</v>
      </c>
    </row>
    <row r="401" spans="3:7">
      <c r="C401" s="61" t="s">
        <v>6664</v>
      </c>
      <c r="D401" t="s">
        <v>6317</v>
      </c>
      <c r="G401" s="56" t="s">
        <v>12160</v>
      </c>
    </row>
    <row r="402" spans="3:7">
      <c r="C402" s="61" t="s">
        <v>6665</v>
      </c>
      <c r="D402" t="s">
        <v>6318</v>
      </c>
      <c r="G402" s="56" t="s">
        <v>10340</v>
      </c>
    </row>
    <row r="403" spans="3:7">
      <c r="C403" s="61" t="s">
        <v>6666</v>
      </c>
      <c r="D403" t="s">
        <v>6319</v>
      </c>
      <c r="G403" s="56" t="s">
        <v>10341</v>
      </c>
    </row>
    <row r="404" spans="3:7">
      <c r="C404" s="61" t="s">
        <v>6667</v>
      </c>
      <c r="D404" t="s">
        <v>6320</v>
      </c>
      <c r="G404" s="7"/>
    </row>
    <row r="405" spans="3:7">
      <c r="C405" s="61" t="s">
        <v>6668</v>
      </c>
      <c r="D405" t="s">
        <v>6321</v>
      </c>
      <c r="G405" s="7"/>
    </row>
    <row r="406" spans="3:7">
      <c r="C406" s="61" t="s">
        <v>6669</v>
      </c>
      <c r="D406" t="s">
        <v>6322</v>
      </c>
      <c r="G406" s="7"/>
    </row>
    <row r="407" spans="3:7">
      <c r="C407" s="61" t="s">
        <v>6670</v>
      </c>
      <c r="D407" t="s">
        <v>6323</v>
      </c>
    </row>
    <row r="408" spans="3:7">
      <c r="C408" s="61" t="s">
        <v>6671</v>
      </c>
      <c r="D408" t="s">
        <v>6324</v>
      </c>
    </row>
    <row r="409" spans="3:7">
      <c r="C409" s="61" t="s">
        <v>6672</v>
      </c>
      <c r="D409" t="s">
        <v>6325</v>
      </c>
    </row>
    <row r="410" spans="3:7">
      <c r="C410" s="61" t="s">
        <v>6673</v>
      </c>
      <c r="D410" t="s">
        <v>6326</v>
      </c>
    </row>
    <row r="411" spans="3:7">
      <c r="C411" s="61" t="s">
        <v>6674</v>
      </c>
      <c r="D411" t="s">
        <v>6327</v>
      </c>
    </row>
    <row r="412" spans="3:7">
      <c r="C412" s="61" t="s">
        <v>6675</v>
      </c>
      <c r="D412" t="s">
        <v>6328</v>
      </c>
      <c r="G412" s="56" t="s">
        <v>10342</v>
      </c>
    </row>
    <row r="413" spans="3:7">
      <c r="C413" s="61" t="s">
        <v>6676</v>
      </c>
      <c r="D413" t="s">
        <v>6329</v>
      </c>
      <c r="G413" s="56" t="s">
        <v>10343</v>
      </c>
    </row>
    <row r="414" spans="3:7">
      <c r="C414" s="61" t="s">
        <v>6677</v>
      </c>
      <c r="D414" t="s">
        <v>6330</v>
      </c>
      <c r="G414" s="56" t="s">
        <v>10344</v>
      </c>
    </row>
    <row r="415" spans="3:7">
      <c r="C415" s="61" t="s">
        <v>6678</v>
      </c>
      <c r="D415" t="s">
        <v>6331</v>
      </c>
      <c r="G415" s="7"/>
    </row>
    <row r="416" spans="3:7">
      <c r="C416" s="61" t="s">
        <v>6679</v>
      </c>
      <c r="D416" t="s">
        <v>6332</v>
      </c>
      <c r="G416" s="56" t="s">
        <v>10345</v>
      </c>
    </row>
    <row r="417" spans="3:7">
      <c r="C417" s="61" t="s">
        <v>6680</v>
      </c>
      <c r="D417" t="s">
        <v>6333</v>
      </c>
      <c r="G417" s="56" t="s">
        <v>10346</v>
      </c>
    </row>
    <row r="418" spans="3:7">
      <c r="C418" s="61" t="s">
        <v>6681</v>
      </c>
      <c r="D418" t="s">
        <v>6334</v>
      </c>
      <c r="G418" s="56" t="s">
        <v>10347</v>
      </c>
    </row>
    <row r="419" spans="3:7">
      <c r="C419" s="61" t="s">
        <v>6682</v>
      </c>
      <c r="D419" t="s">
        <v>6335</v>
      </c>
      <c r="G419" s="56" t="s">
        <v>12161</v>
      </c>
    </row>
    <row r="420" spans="3:7">
      <c r="C420" s="61" t="s">
        <v>6683</v>
      </c>
      <c r="D420" t="s">
        <v>6336</v>
      </c>
      <c r="G420" s="7"/>
    </row>
    <row r="421" spans="3:7">
      <c r="C421" s="61" t="s">
        <v>6684</v>
      </c>
      <c r="D421" t="s">
        <v>6337</v>
      </c>
      <c r="G421" s="7"/>
    </row>
    <row r="422" spans="3:7">
      <c r="C422" s="61" t="s">
        <v>6685</v>
      </c>
      <c r="D422" t="s">
        <v>6338</v>
      </c>
      <c r="G422" s="7"/>
    </row>
    <row r="423" spans="3:7">
      <c r="C423" s="61" t="s">
        <v>6686</v>
      </c>
      <c r="D423" t="s">
        <v>6339</v>
      </c>
    </row>
    <row r="424" spans="3:7">
      <c r="C424" s="61" t="s">
        <v>6687</v>
      </c>
      <c r="D424" t="s">
        <v>6340</v>
      </c>
    </row>
    <row r="425" spans="3:7">
      <c r="C425" s="61" t="s">
        <v>6688</v>
      </c>
      <c r="D425" t="s">
        <v>6341</v>
      </c>
    </row>
    <row r="426" spans="3:7">
      <c r="C426" s="61" t="s">
        <v>6689</v>
      </c>
      <c r="D426" t="s">
        <v>6342</v>
      </c>
    </row>
    <row r="427" spans="3:7">
      <c r="C427" s="61" t="s">
        <v>6690</v>
      </c>
      <c r="D427" t="s">
        <v>6343</v>
      </c>
    </row>
    <row r="428" spans="3:7">
      <c r="C428" s="61" t="s">
        <v>6691</v>
      </c>
      <c r="D428" t="s">
        <v>6344</v>
      </c>
      <c r="G428" s="56" t="s">
        <v>12162</v>
      </c>
    </row>
    <row r="429" spans="3:7">
      <c r="C429" s="61" t="s">
        <v>6692</v>
      </c>
      <c r="G429" s="56" t="s">
        <v>12163</v>
      </c>
    </row>
    <row r="430" spans="3:7">
      <c r="C430" s="61" t="s">
        <v>6693</v>
      </c>
      <c r="G430" s="56" t="s">
        <v>10348</v>
      </c>
    </row>
    <row r="431" spans="3:7">
      <c r="C431" s="61" t="s">
        <v>6694</v>
      </c>
      <c r="G431" s="56" t="s">
        <v>10349</v>
      </c>
    </row>
    <row r="432" spans="3:7">
      <c r="C432" s="61" t="s">
        <v>6695</v>
      </c>
      <c r="G432" s="56" t="s">
        <v>10350</v>
      </c>
    </row>
    <row r="433" spans="3:7">
      <c r="C433" s="61" t="s">
        <v>6699</v>
      </c>
      <c r="G433" s="56" t="s">
        <v>10351</v>
      </c>
    </row>
    <row r="434" spans="3:7">
      <c r="C434" s="61" t="s">
        <v>6700</v>
      </c>
      <c r="G434" s="56" t="s">
        <v>10352</v>
      </c>
    </row>
    <row r="435" spans="3:7">
      <c r="C435" s="61" t="s">
        <v>6701</v>
      </c>
      <c r="G435" s="7"/>
    </row>
    <row r="436" spans="3:7">
      <c r="C436" s="61" t="s">
        <v>6702</v>
      </c>
      <c r="G436" s="7"/>
    </row>
    <row r="437" spans="3:7">
      <c r="C437" s="61" t="s">
        <v>6703</v>
      </c>
      <c r="G437" s="7"/>
    </row>
    <row r="438" spans="3:7">
      <c r="C438" s="61" t="s">
        <v>6704</v>
      </c>
      <c r="G438" s="7"/>
    </row>
    <row r="439" spans="3:7">
      <c r="C439" s="61" t="s">
        <v>6698</v>
      </c>
      <c r="D439" t="s">
        <v>6345</v>
      </c>
    </row>
    <row r="440" spans="3:7">
      <c r="C440" s="61" t="s">
        <v>6705</v>
      </c>
      <c r="D440" t="s">
        <v>6346</v>
      </c>
    </row>
    <row r="441" spans="3:7">
      <c r="C441" s="61" t="s">
        <v>6706</v>
      </c>
      <c r="D441" t="s">
        <v>6347</v>
      </c>
    </row>
    <row r="442" spans="3:7">
      <c r="C442" s="61" t="s">
        <v>6707</v>
      </c>
      <c r="D442" t="s">
        <v>6348</v>
      </c>
    </row>
    <row r="443" spans="3:7">
      <c r="C443" s="61" t="s">
        <v>6708</v>
      </c>
      <c r="D443" t="s">
        <v>6349</v>
      </c>
    </row>
    <row r="444" spans="3:7">
      <c r="C444" s="61" t="s">
        <v>6709</v>
      </c>
      <c r="D444" t="s">
        <v>6350</v>
      </c>
      <c r="G444" s="56" t="s">
        <v>10353</v>
      </c>
    </row>
    <row r="445" spans="3:7">
      <c r="C445" s="61" t="s">
        <v>6710</v>
      </c>
      <c r="D445" t="s">
        <v>6351</v>
      </c>
      <c r="G445" s="56" t="s">
        <v>10354</v>
      </c>
    </row>
    <row r="446" spans="3:7">
      <c r="C446" s="61" t="s">
        <v>6711</v>
      </c>
      <c r="D446" t="s">
        <v>6352</v>
      </c>
      <c r="G446" s="56" t="s">
        <v>10355</v>
      </c>
    </row>
    <row r="447" spans="3:7">
      <c r="C447" s="61" t="s">
        <v>6712</v>
      </c>
      <c r="D447" t="s">
        <v>6353</v>
      </c>
      <c r="G447" s="56" t="s">
        <v>12164</v>
      </c>
    </row>
    <row r="448" spans="3:7">
      <c r="C448" s="61" t="s">
        <v>6713</v>
      </c>
      <c r="D448" t="s">
        <v>6354</v>
      </c>
      <c r="G448" s="56" t="s">
        <v>12165</v>
      </c>
    </row>
    <row r="449" spans="3:7">
      <c r="C449" s="61" t="s">
        <v>6714</v>
      </c>
      <c r="D449" t="s">
        <v>6355</v>
      </c>
      <c r="G449" s="56" t="s">
        <v>12166</v>
      </c>
    </row>
    <row r="450" spans="3:7">
      <c r="C450" s="61" t="s">
        <v>6715</v>
      </c>
      <c r="D450" t="s">
        <v>6356</v>
      </c>
      <c r="G450" s="56" t="s">
        <v>10356</v>
      </c>
    </row>
    <row r="451" spans="3:7">
      <c r="C451" s="61" t="s">
        <v>6716</v>
      </c>
      <c r="D451" t="s">
        <v>6357</v>
      </c>
      <c r="G451" s="56" t="s">
        <v>10357</v>
      </c>
    </row>
    <row r="452" spans="3:7">
      <c r="C452" s="61" t="s">
        <v>6717</v>
      </c>
      <c r="D452" t="s">
        <v>6358</v>
      </c>
      <c r="G452" s="7"/>
    </row>
    <row r="453" spans="3:7">
      <c r="C453" s="61" t="s">
        <v>6718</v>
      </c>
      <c r="D453" t="s">
        <v>6359</v>
      </c>
      <c r="G453" s="7"/>
    </row>
    <row r="454" spans="3:7">
      <c r="C454" s="61" t="s">
        <v>6719</v>
      </c>
      <c r="D454" t="s">
        <v>6360</v>
      </c>
      <c r="G454" s="7"/>
    </row>
    <row r="455" spans="3:7">
      <c r="C455" s="61" t="s">
        <v>6720</v>
      </c>
      <c r="D455" t="s">
        <v>6361</v>
      </c>
    </row>
    <row r="456" spans="3:7">
      <c r="C456" s="61" t="s">
        <v>6721</v>
      </c>
      <c r="D456" t="s">
        <v>6362</v>
      </c>
    </row>
    <row r="457" spans="3:7">
      <c r="C457" s="61" t="s">
        <v>6722</v>
      </c>
      <c r="D457" t="s">
        <v>6363</v>
      </c>
    </row>
    <row r="458" spans="3:7">
      <c r="C458" s="61" t="s">
        <v>6723</v>
      </c>
      <c r="D458" t="s">
        <v>6364</v>
      </c>
    </row>
    <row r="459" spans="3:7">
      <c r="C459" s="61" t="s">
        <v>6724</v>
      </c>
      <c r="D459" t="s">
        <v>6365</v>
      </c>
    </row>
    <row r="460" spans="3:7">
      <c r="C460" s="61" t="s">
        <v>6725</v>
      </c>
      <c r="D460" t="s">
        <v>6366</v>
      </c>
      <c r="G460" s="56" t="s">
        <v>10358</v>
      </c>
    </row>
    <row r="461" spans="3:7">
      <c r="C461" s="61" t="s">
        <v>6726</v>
      </c>
      <c r="D461" t="s">
        <v>6367</v>
      </c>
      <c r="G461" s="56" t="s">
        <v>10359</v>
      </c>
    </row>
    <row r="462" spans="3:7">
      <c r="C462" s="61" t="s">
        <v>6727</v>
      </c>
      <c r="D462" t="s">
        <v>6368</v>
      </c>
      <c r="G462" s="56" t="s">
        <v>10360</v>
      </c>
    </row>
    <row r="463" spans="3:7">
      <c r="C463" s="61" t="s">
        <v>6728</v>
      </c>
      <c r="D463" t="s">
        <v>6369</v>
      </c>
    </row>
    <row r="464" spans="3:7">
      <c r="C464" s="61" t="s">
        <v>6729</v>
      </c>
      <c r="D464" t="s">
        <v>6370</v>
      </c>
    </row>
    <row r="465" spans="3:7">
      <c r="C465" s="61" t="s">
        <v>6730</v>
      </c>
      <c r="D465" t="s">
        <v>6371</v>
      </c>
    </row>
    <row r="466" spans="3:7">
      <c r="C466" s="61" t="s">
        <v>6731</v>
      </c>
      <c r="D466" t="s">
        <v>6372</v>
      </c>
    </row>
    <row r="467" spans="3:7">
      <c r="C467" s="61" t="s">
        <v>6732</v>
      </c>
      <c r="D467" t="s">
        <v>6373</v>
      </c>
    </row>
    <row r="468" spans="3:7">
      <c r="C468" s="61" t="s">
        <v>6733</v>
      </c>
      <c r="D468" t="s">
        <v>6374</v>
      </c>
      <c r="G468" t="s">
        <v>13160</v>
      </c>
    </row>
    <row r="469" spans="3:7">
      <c r="C469" s="61" t="s">
        <v>6734</v>
      </c>
      <c r="D469" t="s">
        <v>6375</v>
      </c>
      <c r="G469" t="s">
        <v>13161</v>
      </c>
    </row>
    <row r="470" spans="3:7">
      <c r="C470" s="61" t="s">
        <v>6735</v>
      </c>
      <c r="D470" t="s">
        <v>6376</v>
      </c>
      <c r="G470" t="s">
        <v>13162</v>
      </c>
    </row>
    <row r="471" spans="3:7">
      <c r="C471" s="61" t="s">
        <v>6736</v>
      </c>
      <c r="D471" t="s">
        <v>6377</v>
      </c>
      <c r="G471" t="s">
        <v>13163</v>
      </c>
    </row>
    <row r="472" spans="3:7">
      <c r="C472" s="61" t="s">
        <v>6737</v>
      </c>
      <c r="D472" t="s">
        <v>6378</v>
      </c>
      <c r="G472" t="s">
        <v>13164</v>
      </c>
    </row>
    <row r="473" spans="3:7">
      <c r="C473" s="61" t="s">
        <v>6738</v>
      </c>
      <c r="D473" t="s">
        <v>6379</v>
      </c>
      <c r="G473" t="s">
        <v>13165</v>
      </c>
    </row>
    <row r="474" spans="3:7">
      <c r="C474" s="61" t="s">
        <v>6739</v>
      </c>
      <c r="D474" t="s">
        <v>6380</v>
      </c>
      <c r="G474" t="s">
        <v>13166</v>
      </c>
    </row>
    <row r="475" spans="3:7">
      <c r="C475" s="61" t="s">
        <v>6740</v>
      </c>
      <c r="D475" t="s">
        <v>6381</v>
      </c>
      <c r="G475" t="s">
        <v>13167</v>
      </c>
    </row>
    <row r="476" spans="3:7">
      <c r="C476" s="61" t="s">
        <v>6741</v>
      </c>
      <c r="D476" t="s">
        <v>6382</v>
      </c>
      <c r="G476" t="s">
        <v>13168</v>
      </c>
    </row>
    <row r="477" spans="3:7">
      <c r="C477" s="61" t="s">
        <v>6742</v>
      </c>
      <c r="D477" t="s">
        <v>6383</v>
      </c>
      <c r="G477" t="s">
        <v>13169</v>
      </c>
    </row>
    <row r="478" spans="3:7">
      <c r="C478" s="61" t="s">
        <v>6743</v>
      </c>
      <c r="D478" t="s">
        <v>6384</v>
      </c>
      <c r="G478" t="s">
        <v>13170</v>
      </c>
    </row>
    <row r="479" spans="3:7">
      <c r="C479" s="61" t="s">
        <v>6744</v>
      </c>
      <c r="D479" t="s">
        <v>6385</v>
      </c>
      <c r="G479" t="s">
        <v>13171</v>
      </c>
    </row>
    <row r="480" spans="3:7">
      <c r="C480" s="61" t="s">
        <v>6745</v>
      </c>
      <c r="D480" t="s">
        <v>6386</v>
      </c>
      <c r="G480" t="s">
        <v>13172</v>
      </c>
    </row>
    <row r="481" spans="3:7">
      <c r="C481" s="61" t="s">
        <v>6746</v>
      </c>
      <c r="D481" t="s">
        <v>6387</v>
      </c>
      <c r="G481" t="s">
        <v>13173</v>
      </c>
    </row>
    <row r="482" spans="3:7">
      <c r="C482" s="61" t="s">
        <v>6747</v>
      </c>
      <c r="D482" t="s">
        <v>6388</v>
      </c>
      <c r="G482" t="s">
        <v>13174</v>
      </c>
    </row>
    <row r="483" spans="3:7">
      <c r="C483" s="61" t="s">
        <v>6748</v>
      </c>
      <c r="D483" t="s">
        <v>6389</v>
      </c>
      <c r="G483" t="s">
        <v>13175</v>
      </c>
    </row>
    <row r="484" spans="3:7">
      <c r="C484" s="61" t="s">
        <v>6749</v>
      </c>
      <c r="D484" t="s">
        <v>6390</v>
      </c>
      <c r="G484" t="s">
        <v>13176</v>
      </c>
    </row>
    <row r="485" spans="3:7">
      <c r="C485" s="61" t="s">
        <v>6750</v>
      </c>
      <c r="D485" t="s">
        <v>6391</v>
      </c>
      <c r="G485" t="s">
        <v>13177</v>
      </c>
    </row>
    <row r="486" spans="3:7">
      <c r="C486" s="61" t="s">
        <v>6751</v>
      </c>
      <c r="D486" t="s">
        <v>6392</v>
      </c>
      <c r="G486" t="s">
        <v>13178</v>
      </c>
    </row>
    <row r="487" spans="3:7">
      <c r="C487" s="61" t="s">
        <v>6752</v>
      </c>
      <c r="D487" t="s">
        <v>6393</v>
      </c>
      <c r="G487" t="s">
        <v>13179</v>
      </c>
    </row>
    <row r="488" spans="3:7">
      <c r="C488" s="61" t="s">
        <v>6753</v>
      </c>
      <c r="D488" t="s">
        <v>6394</v>
      </c>
      <c r="G488" t="s">
        <v>13180</v>
      </c>
    </row>
    <row r="489" spans="3:7">
      <c r="C489" s="61" t="s">
        <v>6754</v>
      </c>
      <c r="D489" t="s">
        <v>6395</v>
      </c>
      <c r="G489" t="s">
        <v>13181</v>
      </c>
    </row>
    <row r="490" spans="3:7">
      <c r="C490" s="61" t="s">
        <v>6755</v>
      </c>
      <c r="D490" t="s">
        <v>6396</v>
      </c>
      <c r="G490" t="s">
        <v>13182</v>
      </c>
    </row>
    <row r="491" spans="3:7">
      <c r="C491" s="61" t="s">
        <v>6756</v>
      </c>
      <c r="D491" t="s">
        <v>6397</v>
      </c>
      <c r="G491" t="s">
        <v>13183</v>
      </c>
    </row>
    <row r="492" spans="3:7">
      <c r="C492" s="61" t="s">
        <v>6757</v>
      </c>
      <c r="D492" t="s">
        <v>6398</v>
      </c>
      <c r="G492" t="s">
        <v>13184</v>
      </c>
    </row>
    <row r="493" spans="3:7">
      <c r="C493" s="61" t="s">
        <v>6758</v>
      </c>
      <c r="D493" t="s">
        <v>6399</v>
      </c>
      <c r="G493" t="s">
        <v>13185</v>
      </c>
    </row>
    <row r="494" spans="3:7">
      <c r="C494" s="61" t="s">
        <v>6759</v>
      </c>
      <c r="D494" t="s">
        <v>6400</v>
      </c>
      <c r="G494" t="s">
        <v>13186</v>
      </c>
    </row>
    <row r="495" spans="3:7">
      <c r="C495" s="61" t="s">
        <v>6760</v>
      </c>
      <c r="D495" t="s">
        <v>6401</v>
      </c>
      <c r="G495" t="s">
        <v>13187</v>
      </c>
    </row>
    <row r="496" spans="3:7">
      <c r="C496" s="61" t="s">
        <v>6761</v>
      </c>
      <c r="D496" t="s">
        <v>6402</v>
      </c>
    </row>
    <row r="497" spans="3:7">
      <c r="C497" s="61" t="s">
        <v>6762</v>
      </c>
      <c r="D497" t="s">
        <v>6403</v>
      </c>
    </row>
    <row r="498" spans="3:7">
      <c r="C498" s="61" t="s">
        <v>6763</v>
      </c>
      <c r="D498" t="s">
        <v>6404</v>
      </c>
    </row>
    <row r="499" spans="3:7">
      <c r="C499" s="61" t="s">
        <v>6764</v>
      </c>
    </row>
    <row r="500" spans="3:7">
      <c r="C500" s="61" t="s">
        <v>6765</v>
      </c>
    </row>
    <row r="501" spans="3:7">
      <c r="C501" s="61" t="s">
        <v>6766</v>
      </c>
    </row>
    <row r="502" spans="3:7">
      <c r="C502" s="61" t="s">
        <v>6767</v>
      </c>
    </row>
    <row r="503" spans="3:7">
      <c r="C503" s="61" t="s">
        <v>6768</v>
      </c>
      <c r="D503" t="s">
        <v>6405</v>
      </c>
    </row>
    <row r="504" spans="3:7">
      <c r="C504" s="61" t="s">
        <v>6769</v>
      </c>
      <c r="D504" t="s">
        <v>6406</v>
      </c>
    </row>
    <row r="505" spans="3:7">
      <c r="C505" s="61" t="s">
        <v>6770</v>
      </c>
      <c r="D505" t="s">
        <v>6407</v>
      </c>
    </row>
    <row r="506" spans="3:7">
      <c r="C506" s="61" t="s">
        <v>6771</v>
      </c>
      <c r="D506" t="s">
        <v>6408</v>
      </c>
    </row>
    <row r="507" spans="3:7">
      <c r="C507" s="61" t="s">
        <v>6772</v>
      </c>
      <c r="D507" t="s">
        <v>6409</v>
      </c>
      <c r="G507" s="61" t="s">
        <v>13443</v>
      </c>
    </row>
    <row r="508" spans="3:7">
      <c r="C508" s="61" t="s">
        <v>6773</v>
      </c>
      <c r="D508" t="s">
        <v>6410</v>
      </c>
      <c r="G508" s="61" t="s">
        <v>13444</v>
      </c>
    </row>
    <row r="509" spans="3:7">
      <c r="C509" s="61" t="s">
        <v>6774</v>
      </c>
      <c r="D509" t="s">
        <v>6411</v>
      </c>
      <c r="G509" s="61" t="s">
        <v>13445</v>
      </c>
    </row>
    <row r="510" spans="3:7">
      <c r="C510" s="61" t="s">
        <v>6775</v>
      </c>
      <c r="D510" t="s">
        <v>6412</v>
      </c>
      <c r="G510" s="61" t="s">
        <v>13446</v>
      </c>
    </row>
    <row r="511" spans="3:7">
      <c r="C511" s="61" t="s">
        <v>6776</v>
      </c>
      <c r="D511" t="s">
        <v>6413</v>
      </c>
      <c r="G511" s="61" t="s">
        <v>13447</v>
      </c>
    </row>
    <row r="512" spans="3:7">
      <c r="C512" s="61" t="s">
        <v>6777</v>
      </c>
      <c r="D512" t="s">
        <v>6414</v>
      </c>
    </row>
    <row r="513" spans="3:7">
      <c r="C513" s="61" t="s">
        <v>6778</v>
      </c>
      <c r="D513" t="s">
        <v>6415</v>
      </c>
    </row>
    <row r="514" spans="3:7">
      <c r="C514" s="61" t="s">
        <v>6779</v>
      </c>
      <c r="D514" t="s">
        <v>6416</v>
      </c>
      <c r="G514" t="s">
        <v>13960</v>
      </c>
    </row>
    <row r="515" spans="3:7">
      <c r="C515" s="61" t="s">
        <v>6780</v>
      </c>
      <c r="D515" t="s">
        <v>6417</v>
      </c>
      <c r="G515" t="s">
        <v>13961</v>
      </c>
    </row>
    <row r="516" spans="3:7">
      <c r="C516" s="61" t="s">
        <v>6781</v>
      </c>
      <c r="D516" t="s">
        <v>6418</v>
      </c>
      <c r="G516" t="s">
        <v>13962</v>
      </c>
    </row>
    <row r="517" spans="3:7">
      <c r="C517" s="61" t="s">
        <v>6782</v>
      </c>
      <c r="D517" t="s">
        <v>6419</v>
      </c>
      <c r="G517" t="s">
        <v>13963</v>
      </c>
    </row>
    <row r="518" spans="3:7">
      <c r="C518" s="61" t="s">
        <v>6783</v>
      </c>
      <c r="D518" t="s">
        <v>6420</v>
      </c>
      <c r="G518" t="s">
        <v>13964</v>
      </c>
    </row>
    <row r="519" spans="3:7">
      <c r="C519" s="61" t="s">
        <v>6784</v>
      </c>
      <c r="D519" t="s">
        <v>6421</v>
      </c>
      <c r="G519" t="s">
        <v>13965</v>
      </c>
    </row>
    <row r="520" spans="3:7">
      <c r="C520" s="61" t="s">
        <v>6785</v>
      </c>
      <c r="D520" t="s">
        <v>6422</v>
      </c>
      <c r="G520" t="s">
        <v>13961</v>
      </c>
    </row>
    <row r="521" spans="3:7">
      <c r="C521" s="61" t="s">
        <v>6786</v>
      </c>
      <c r="D521" t="s">
        <v>6423</v>
      </c>
      <c r="G521" t="s">
        <v>13966</v>
      </c>
    </row>
    <row r="522" spans="3:7">
      <c r="C522" s="61" t="s">
        <v>6787</v>
      </c>
      <c r="D522" t="s">
        <v>6424</v>
      </c>
      <c r="G522" t="s">
        <v>13967</v>
      </c>
    </row>
    <row r="523" spans="3:7">
      <c r="C523" s="61" t="s">
        <v>6788</v>
      </c>
      <c r="D523" t="s">
        <v>6425</v>
      </c>
      <c r="G523" t="s">
        <v>13968</v>
      </c>
    </row>
    <row r="524" spans="3:7">
      <c r="C524" s="61" t="s">
        <v>6789</v>
      </c>
      <c r="D524" t="s">
        <v>6426</v>
      </c>
      <c r="G524" s="61" t="s">
        <v>13969</v>
      </c>
    </row>
    <row r="525" spans="3:7">
      <c r="C525" s="61" t="s">
        <v>6790</v>
      </c>
      <c r="D525" t="s">
        <v>6427</v>
      </c>
      <c r="G525" t="s">
        <v>13970</v>
      </c>
    </row>
    <row r="526" spans="3:7">
      <c r="C526" s="61" t="s">
        <v>6791</v>
      </c>
      <c r="D526" t="s">
        <v>6428</v>
      </c>
      <c r="G526" t="s">
        <v>13971</v>
      </c>
    </row>
    <row r="527" spans="3:7">
      <c r="C527" s="61" t="s">
        <v>6792</v>
      </c>
      <c r="D527" t="s">
        <v>6429</v>
      </c>
      <c r="G527" t="s">
        <v>13972</v>
      </c>
    </row>
    <row r="528" spans="3:7">
      <c r="C528" s="61" t="s">
        <v>6793</v>
      </c>
      <c r="D528" t="s">
        <v>6430</v>
      </c>
      <c r="G528" t="s">
        <v>13973</v>
      </c>
    </row>
    <row r="529" spans="3:7">
      <c r="C529" s="61" t="s">
        <v>6794</v>
      </c>
      <c r="D529" t="s">
        <v>6431</v>
      </c>
      <c r="G529" t="s">
        <v>13974</v>
      </c>
    </row>
    <row r="530" spans="3:7">
      <c r="C530" s="61" t="s">
        <v>6795</v>
      </c>
      <c r="D530" t="s">
        <v>6432</v>
      </c>
      <c r="G530" t="s">
        <v>13975</v>
      </c>
    </row>
    <row r="531" spans="3:7">
      <c r="C531" s="61" t="s">
        <v>6796</v>
      </c>
      <c r="D531" t="s">
        <v>6433</v>
      </c>
      <c r="G531" t="s">
        <v>13976</v>
      </c>
    </row>
    <row r="532" spans="3:7">
      <c r="C532" s="61" t="s">
        <v>6797</v>
      </c>
      <c r="D532" t="s">
        <v>6434</v>
      </c>
      <c r="G532" t="s">
        <v>13977</v>
      </c>
    </row>
    <row r="533" spans="3:7">
      <c r="C533" s="61" t="s">
        <v>6798</v>
      </c>
      <c r="D533" t="s">
        <v>6435</v>
      </c>
      <c r="G533" t="s">
        <v>13978</v>
      </c>
    </row>
    <row r="534" spans="3:7">
      <c r="C534" s="61" t="s">
        <v>6799</v>
      </c>
      <c r="D534" t="s">
        <v>6436</v>
      </c>
      <c r="G534" t="s">
        <v>13979</v>
      </c>
    </row>
    <row r="535" spans="3:7">
      <c r="C535" s="61" t="s">
        <v>6800</v>
      </c>
      <c r="D535" t="s">
        <v>6437</v>
      </c>
      <c r="G535" t="s">
        <v>13980</v>
      </c>
    </row>
    <row r="536" spans="3:7">
      <c r="C536" s="61" t="s">
        <v>6801</v>
      </c>
      <c r="D536" t="s">
        <v>6438</v>
      </c>
      <c r="G536" t="s">
        <v>13981</v>
      </c>
    </row>
    <row r="537" spans="3:7">
      <c r="C537" s="61" t="s">
        <v>6802</v>
      </c>
      <c r="D537" t="s">
        <v>6439</v>
      </c>
      <c r="G537" t="s">
        <v>13982</v>
      </c>
    </row>
    <row r="538" spans="3:7">
      <c r="C538" s="61" t="s">
        <v>6803</v>
      </c>
      <c r="D538" t="s">
        <v>11465</v>
      </c>
      <c r="G538" t="s">
        <v>13965</v>
      </c>
    </row>
    <row r="539" spans="3:7">
      <c r="C539" s="61" t="s">
        <v>6804</v>
      </c>
      <c r="D539" t="s">
        <v>11466</v>
      </c>
      <c r="G539" t="s">
        <v>13961</v>
      </c>
    </row>
    <row r="540" spans="3:7">
      <c r="C540" s="61" t="s">
        <v>6805</v>
      </c>
      <c r="D540" t="s">
        <v>11467</v>
      </c>
      <c r="G540" t="s">
        <v>13983</v>
      </c>
    </row>
    <row r="541" spans="3:7">
      <c r="C541" s="61" t="s">
        <v>6806</v>
      </c>
      <c r="D541" t="s">
        <v>11468</v>
      </c>
      <c r="G541" t="s">
        <v>11262</v>
      </c>
    </row>
    <row r="542" spans="3:7">
      <c r="C542" s="61" t="s">
        <v>6807</v>
      </c>
      <c r="D542" t="s">
        <v>11469</v>
      </c>
      <c r="G542" t="s">
        <v>11262</v>
      </c>
    </row>
    <row r="543" spans="3:7">
      <c r="C543" s="61" t="s">
        <v>6808</v>
      </c>
      <c r="D543" t="s">
        <v>6440</v>
      </c>
      <c r="G543" t="s">
        <v>11262</v>
      </c>
    </row>
    <row r="544" spans="3:7">
      <c r="C544" s="61" t="s">
        <v>6809</v>
      </c>
      <c r="D544" t="s">
        <v>6441</v>
      </c>
      <c r="G544" t="s">
        <v>11262</v>
      </c>
    </row>
    <row r="545" spans="3:7">
      <c r="C545" s="61" t="s">
        <v>6810</v>
      </c>
      <c r="D545" t="s">
        <v>11470</v>
      </c>
      <c r="G545" t="s">
        <v>11262</v>
      </c>
    </row>
    <row r="546" spans="3:7">
      <c r="C546" s="61" t="s">
        <v>6811</v>
      </c>
      <c r="D546" t="s">
        <v>6442</v>
      </c>
      <c r="G546" t="s">
        <v>11262</v>
      </c>
    </row>
    <row r="547" spans="3:7">
      <c r="C547" s="61" t="s">
        <v>6812</v>
      </c>
      <c r="D547" t="s">
        <v>6443</v>
      </c>
      <c r="G547" t="s">
        <v>11262</v>
      </c>
    </row>
    <row r="548" spans="3:7">
      <c r="C548" s="61" t="s">
        <v>6813</v>
      </c>
      <c r="D548" t="s">
        <v>6444</v>
      </c>
      <c r="G548" t="s">
        <v>11263</v>
      </c>
    </row>
    <row r="549" spans="3:7">
      <c r="C549" s="61" t="s">
        <v>6814</v>
      </c>
      <c r="D549" t="s">
        <v>6445</v>
      </c>
      <c r="G549" t="s">
        <v>11262</v>
      </c>
    </row>
    <row r="550" spans="3:7">
      <c r="C550" s="61" t="s">
        <v>6815</v>
      </c>
      <c r="D550" t="s">
        <v>6446</v>
      </c>
      <c r="G550" t="s">
        <v>11262</v>
      </c>
    </row>
    <row r="551" spans="3:7">
      <c r="C551" s="61" t="s">
        <v>6816</v>
      </c>
      <c r="D551" t="s">
        <v>6447</v>
      </c>
      <c r="G551" t="s">
        <v>11262</v>
      </c>
    </row>
    <row r="552" spans="3:7">
      <c r="C552" s="61" t="s">
        <v>6817</v>
      </c>
      <c r="D552" t="s">
        <v>6448</v>
      </c>
      <c r="G552" t="s">
        <v>11264</v>
      </c>
    </row>
    <row r="553" spans="3:7">
      <c r="C553" s="61" t="s">
        <v>6818</v>
      </c>
      <c r="D553" t="s">
        <v>6449</v>
      </c>
      <c r="G553" t="s">
        <v>11265</v>
      </c>
    </row>
    <row r="554" spans="3:7">
      <c r="C554" s="61" t="s">
        <v>6819</v>
      </c>
      <c r="D554" t="s">
        <v>6450</v>
      </c>
      <c r="G554" t="s">
        <v>11266</v>
      </c>
    </row>
    <row r="555" spans="3:7">
      <c r="C555" s="61" t="s">
        <v>6820</v>
      </c>
      <c r="G555" t="s">
        <v>11262</v>
      </c>
    </row>
    <row r="556" spans="3:7">
      <c r="C556" s="61" t="s">
        <v>6821</v>
      </c>
      <c r="G556" s="61" t="s">
        <v>11287</v>
      </c>
    </row>
    <row r="557" spans="3:7">
      <c r="C557" s="61" t="s">
        <v>6822</v>
      </c>
      <c r="G557" t="s">
        <v>11288</v>
      </c>
    </row>
    <row r="558" spans="3:7">
      <c r="C558" s="61" t="s">
        <v>6823</v>
      </c>
      <c r="G558" t="s">
        <v>11289</v>
      </c>
    </row>
    <row r="559" spans="3:7">
      <c r="C559" s="61" t="s">
        <v>6824</v>
      </c>
      <c r="G559" t="s">
        <v>11290</v>
      </c>
    </row>
    <row r="560" spans="3:7">
      <c r="C560" s="61" t="s">
        <v>6825</v>
      </c>
      <c r="G560" t="s">
        <v>11291</v>
      </c>
    </row>
    <row r="561" spans="3:7">
      <c r="C561" s="61" t="s">
        <v>6826</v>
      </c>
      <c r="G561" t="s">
        <v>11292</v>
      </c>
    </row>
    <row r="562" spans="3:7">
      <c r="C562" s="61" t="s">
        <v>6827</v>
      </c>
      <c r="G562" t="s">
        <v>11293</v>
      </c>
    </row>
    <row r="563" spans="3:7">
      <c r="C563" s="61" t="s">
        <v>6828</v>
      </c>
      <c r="G563" t="s">
        <v>11294</v>
      </c>
    </row>
    <row r="564" spans="3:7">
      <c r="C564" s="61" t="s">
        <v>6829</v>
      </c>
      <c r="G564" t="s">
        <v>11295</v>
      </c>
    </row>
    <row r="565" spans="3:7">
      <c r="C565" s="61" t="s">
        <v>6830</v>
      </c>
      <c r="G565" t="s">
        <v>11296</v>
      </c>
    </row>
    <row r="566" spans="3:7">
      <c r="C566" s="61" t="s">
        <v>6831</v>
      </c>
      <c r="G566" t="s">
        <v>11297</v>
      </c>
    </row>
    <row r="567" spans="3:7">
      <c r="C567" s="61" t="s">
        <v>6832</v>
      </c>
      <c r="D567" t="s">
        <v>6451</v>
      </c>
      <c r="G567" t="s">
        <v>11298</v>
      </c>
    </row>
    <row r="568" spans="3:7">
      <c r="C568" s="61" t="s">
        <v>6833</v>
      </c>
      <c r="D568" t="s">
        <v>6452</v>
      </c>
      <c r="G568" t="s">
        <v>11299</v>
      </c>
    </row>
    <row r="569" spans="3:7">
      <c r="C569" s="61" t="s">
        <v>6834</v>
      </c>
      <c r="D569" t="s">
        <v>6453</v>
      </c>
      <c r="G569" t="s">
        <v>11300</v>
      </c>
    </row>
    <row r="570" spans="3:7">
      <c r="C570" s="61" t="s">
        <v>6835</v>
      </c>
      <c r="D570" t="s">
        <v>6454</v>
      </c>
      <c r="G570" t="s">
        <v>11301</v>
      </c>
    </row>
    <row r="571" spans="3:7">
      <c r="C571" s="61" t="s">
        <v>6836</v>
      </c>
      <c r="D571" t="s">
        <v>6455</v>
      </c>
      <c r="G571" t="s">
        <v>11302</v>
      </c>
    </row>
    <row r="572" spans="3:7">
      <c r="C572" s="61" t="s">
        <v>6837</v>
      </c>
      <c r="D572" t="s">
        <v>6456</v>
      </c>
      <c r="G572" t="s">
        <v>11303</v>
      </c>
    </row>
    <row r="573" spans="3:7">
      <c r="C573" s="61" t="s">
        <v>6838</v>
      </c>
      <c r="D573" t="s">
        <v>6457</v>
      </c>
      <c r="G573" t="s">
        <v>11303</v>
      </c>
    </row>
    <row r="574" spans="3:7">
      <c r="C574" s="61" t="s">
        <v>6839</v>
      </c>
      <c r="D574" t="s">
        <v>6458</v>
      </c>
      <c r="G574" t="s">
        <v>11303</v>
      </c>
    </row>
    <row r="575" spans="3:7">
      <c r="C575" s="61" t="s">
        <v>6840</v>
      </c>
      <c r="G575" t="s">
        <v>11303</v>
      </c>
    </row>
    <row r="576" spans="3:7">
      <c r="C576" s="61" t="s">
        <v>6841</v>
      </c>
      <c r="G576" t="s">
        <v>11303</v>
      </c>
    </row>
    <row r="577" spans="3:7">
      <c r="C577" s="61" t="s">
        <v>6842</v>
      </c>
      <c r="G577" t="s">
        <v>11303</v>
      </c>
    </row>
    <row r="578" spans="3:7">
      <c r="C578" s="61" t="s">
        <v>6843</v>
      </c>
      <c r="G578" t="s">
        <v>11303</v>
      </c>
    </row>
    <row r="579" spans="3:7">
      <c r="C579" s="61" t="s">
        <v>6844</v>
      </c>
      <c r="G579" t="s">
        <v>11303</v>
      </c>
    </row>
    <row r="580" spans="3:7">
      <c r="C580" s="61" t="s">
        <v>6845</v>
      </c>
      <c r="G580" t="s">
        <v>11304</v>
      </c>
    </row>
    <row r="581" spans="3:7">
      <c r="C581" s="61" t="s">
        <v>6846</v>
      </c>
      <c r="G581" t="s">
        <v>11303</v>
      </c>
    </row>
    <row r="582" spans="3:7">
      <c r="C582" s="61" t="s">
        <v>6847</v>
      </c>
      <c r="G582" t="s">
        <v>11303</v>
      </c>
    </row>
    <row r="583" spans="3:7">
      <c r="C583" s="61" t="s">
        <v>6848</v>
      </c>
      <c r="D583" t="s">
        <v>6459</v>
      </c>
      <c r="G583" t="s">
        <v>11303</v>
      </c>
    </row>
    <row r="584" spans="3:7">
      <c r="C584" s="61" t="s">
        <v>6849</v>
      </c>
      <c r="D584" t="s">
        <v>6460</v>
      </c>
      <c r="G584" t="s">
        <v>11305</v>
      </c>
    </row>
    <row r="585" spans="3:7">
      <c r="C585" s="61" t="s">
        <v>6850</v>
      </c>
      <c r="D585" t="s">
        <v>6461</v>
      </c>
      <c r="G585" t="s">
        <v>11306</v>
      </c>
    </row>
    <row r="586" spans="3:7">
      <c r="C586" s="61" t="s">
        <v>6851</v>
      </c>
      <c r="D586" t="s">
        <v>6462</v>
      </c>
      <c r="G586" t="s">
        <v>11307</v>
      </c>
    </row>
    <row r="587" spans="3:7">
      <c r="C587" s="61" t="s">
        <v>6852</v>
      </c>
      <c r="D587" t="s">
        <v>6463</v>
      </c>
      <c r="G587" t="s">
        <v>11303</v>
      </c>
    </row>
    <row r="588" spans="3:7">
      <c r="C588" s="61" t="s">
        <v>6853</v>
      </c>
      <c r="D588" t="s">
        <v>6464</v>
      </c>
      <c r="G588" s="61" t="s">
        <v>11328</v>
      </c>
    </row>
    <row r="589" spans="3:7">
      <c r="C589" s="61" t="s">
        <v>6854</v>
      </c>
      <c r="D589" t="s">
        <v>6465</v>
      </c>
      <c r="G589" t="s">
        <v>11329</v>
      </c>
    </row>
    <row r="590" spans="3:7">
      <c r="C590" s="61" t="s">
        <v>6855</v>
      </c>
      <c r="D590" t="s">
        <v>6466</v>
      </c>
      <c r="G590" t="s">
        <v>11330</v>
      </c>
    </row>
    <row r="591" spans="3:7">
      <c r="C591" s="61" t="s">
        <v>6856</v>
      </c>
      <c r="G591" t="s">
        <v>11331</v>
      </c>
    </row>
    <row r="592" spans="3:7">
      <c r="C592" s="61" t="s">
        <v>6857</v>
      </c>
      <c r="G592" t="s">
        <v>11332</v>
      </c>
    </row>
    <row r="593" spans="3:7">
      <c r="C593" s="61" t="s">
        <v>6858</v>
      </c>
      <c r="G593" t="s">
        <v>11333</v>
      </c>
    </row>
    <row r="594" spans="3:7">
      <c r="C594" s="61" t="s">
        <v>6859</v>
      </c>
      <c r="G594" t="s">
        <v>11334</v>
      </c>
    </row>
    <row r="595" spans="3:7">
      <c r="C595" s="61" t="s">
        <v>6860</v>
      </c>
      <c r="G595" t="s">
        <v>11335</v>
      </c>
    </row>
    <row r="596" spans="3:7">
      <c r="C596" s="61" t="s">
        <v>6861</v>
      </c>
      <c r="G596" t="s">
        <v>11336</v>
      </c>
    </row>
    <row r="597" spans="3:7">
      <c r="C597" s="61" t="s">
        <v>6862</v>
      </c>
      <c r="G597" t="s">
        <v>11337</v>
      </c>
    </row>
    <row r="598" spans="3:7">
      <c r="C598" s="61" t="s">
        <v>6863</v>
      </c>
      <c r="G598" t="s">
        <v>11338</v>
      </c>
    </row>
    <row r="599" spans="3:7">
      <c r="C599" s="61" t="s">
        <v>6864</v>
      </c>
      <c r="D599" t="s">
        <v>6467</v>
      </c>
      <c r="G599" t="s">
        <v>11339</v>
      </c>
    </row>
    <row r="600" spans="3:7">
      <c r="C600" s="61" t="s">
        <v>6865</v>
      </c>
      <c r="D600" t="s">
        <v>6468</v>
      </c>
      <c r="G600" t="s">
        <v>11340</v>
      </c>
    </row>
    <row r="601" spans="3:7">
      <c r="C601" s="61" t="s">
        <v>6866</v>
      </c>
      <c r="D601" t="s">
        <v>6469</v>
      </c>
      <c r="G601" t="s">
        <v>11341</v>
      </c>
    </row>
    <row r="602" spans="3:7">
      <c r="C602" s="61" t="s">
        <v>6867</v>
      </c>
      <c r="D602" t="s">
        <v>6470</v>
      </c>
      <c r="G602" t="s">
        <v>11342</v>
      </c>
    </row>
    <row r="603" spans="3:7">
      <c r="C603" s="61" t="s">
        <v>6868</v>
      </c>
      <c r="D603" t="s">
        <v>6471</v>
      </c>
      <c r="G603" t="s">
        <v>11343</v>
      </c>
    </row>
    <row r="604" spans="3:7">
      <c r="C604" s="61" t="s">
        <v>6869</v>
      </c>
      <c r="D604" t="s">
        <v>6472</v>
      </c>
      <c r="G604" t="s">
        <v>11344</v>
      </c>
    </row>
    <row r="605" spans="3:7">
      <c r="C605" s="61" t="s">
        <v>6870</v>
      </c>
      <c r="D605" t="s">
        <v>6473</v>
      </c>
      <c r="G605" t="s">
        <v>11344</v>
      </c>
    </row>
    <row r="606" spans="3:7">
      <c r="C606" s="61" t="s">
        <v>6871</v>
      </c>
      <c r="D606" t="s">
        <v>6474</v>
      </c>
      <c r="G606" t="s">
        <v>11344</v>
      </c>
    </row>
    <row r="607" spans="3:7">
      <c r="C607" s="61" t="s">
        <v>6872</v>
      </c>
      <c r="D607" t="s">
        <v>6467</v>
      </c>
      <c r="G607" t="s">
        <v>11344</v>
      </c>
    </row>
    <row r="608" spans="3:7">
      <c r="C608" s="61" t="s">
        <v>6873</v>
      </c>
      <c r="G608" t="s">
        <v>11344</v>
      </c>
    </row>
    <row r="609" spans="3:7">
      <c r="C609" s="61" t="s">
        <v>6874</v>
      </c>
      <c r="G609" t="s">
        <v>11344</v>
      </c>
    </row>
    <row r="610" spans="3:7">
      <c r="C610" s="61" t="s">
        <v>6875</v>
      </c>
      <c r="G610" t="s">
        <v>11344</v>
      </c>
    </row>
    <row r="611" spans="3:7">
      <c r="C611" s="61" t="s">
        <v>6876</v>
      </c>
      <c r="G611" t="s">
        <v>11344</v>
      </c>
    </row>
    <row r="612" spans="3:7">
      <c r="C612" s="61" t="s">
        <v>6877</v>
      </c>
      <c r="G612" t="s">
        <v>11345</v>
      </c>
    </row>
    <row r="613" spans="3:7">
      <c r="C613" s="61" t="s">
        <v>6878</v>
      </c>
      <c r="G613" t="s">
        <v>11344</v>
      </c>
    </row>
    <row r="614" spans="3:7">
      <c r="C614" s="61" t="s">
        <v>6879</v>
      </c>
      <c r="G614" t="s">
        <v>11344</v>
      </c>
    </row>
    <row r="615" spans="3:7">
      <c r="C615" s="61" t="s">
        <v>6880</v>
      </c>
      <c r="D615" t="s">
        <v>6475</v>
      </c>
      <c r="G615" t="s">
        <v>11344</v>
      </c>
    </row>
    <row r="616" spans="3:7">
      <c r="C616" s="61" t="s">
        <v>6881</v>
      </c>
      <c r="D616" t="s">
        <v>6476</v>
      </c>
      <c r="G616" t="s">
        <v>11346</v>
      </c>
    </row>
    <row r="617" spans="3:7">
      <c r="C617" s="61" t="s">
        <v>6882</v>
      </c>
      <c r="D617" t="s">
        <v>6477</v>
      </c>
      <c r="G617" t="s">
        <v>11347</v>
      </c>
    </row>
    <row r="618" spans="3:7">
      <c r="C618" s="61" t="s">
        <v>6883</v>
      </c>
      <c r="D618" t="s">
        <v>6478</v>
      </c>
      <c r="G618" t="s">
        <v>11348</v>
      </c>
    </row>
    <row r="619" spans="3:7">
      <c r="C619" s="61" t="s">
        <v>6884</v>
      </c>
      <c r="D619" t="s">
        <v>6479</v>
      </c>
      <c r="G619" t="s">
        <v>11344</v>
      </c>
    </row>
    <row r="620" spans="3:7">
      <c r="C620" s="61" t="s">
        <v>6885</v>
      </c>
      <c r="D620" t="s">
        <v>6480</v>
      </c>
      <c r="G620" s="61" t="s">
        <v>11369</v>
      </c>
    </row>
    <row r="621" spans="3:7">
      <c r="C621" s="61" t="s">
        <v>6886</v>
      </c>
      <c r="D621" t="s">
        <v>6481</v>
      </c>
      <c r="G621" t="s">
        <v>11370</v>
      </c>
    </row>
    <row r="622" spans="3:7">
      <c r="C622" s="61" t="s">
        <v>6887</v>
      </c>
      <c r="G622" t="s">
        <v>11371</v>
      </c>
    </row>
    <row r="623" spans="3:7">
      <c r="C623" s="61" t="s">
        <v>6888</v>
      </c>
      <c r="G623" t="s">
        <v>11372</v>
      </c>
    </row>
    <row r="624" spans="3:7">
      <c r="C624" s="61" t="s">
        <v>6889</v>
      </c>
      <c r="G624" t="s">
        <v>11373</v>
      </c>
    </row>
    <row r="625" spans="3:7">
      <c r="C625" s="61" t="s">
        <v>6890</v>
      </c>
      <c r="G625" t="s">
        <v>11374</v>
      </c>
    </row>
    <row r="626" spans="3:7">
      <c r="C626" s="61" t="s">
        <v>6891</v>
      </c>
      <c r="G626" t="s">
        <v>11375</v>
      </c>
    </row>
    <row r="627" spans="3:7">
      <c r="C627" s="61" t="s">
        <v>6892</v>
      </c>
      <c r="G627" t="s">
        <v>11376</v>
      </c>
    </row>
    <row r="628" spans="3:7">
      <c r="C628" s="61" t="s">
        <v>6893</v>
      </c>
      <c r="G628" t="s">
        <v>11377</v>
      </c>
    </row>
    <row r="629" spans="3:7">
      <c r="C629" s="61" t="s">
        <v>6894</v>
      </c>
      <c r="G629" t="s">
        <v>11378</v>
      </c>
    </row>
    <row r="630" spans="3:7">
      <c r="C630" s="61" t="s">
        <v>6895</v>
      </c>
      <c r="G630" t="s">
        <v>11379</v>
      </c>
    </row>
    <row r="631" spans="3:7">
      <c r="C631" s="61" t="s">
        <v>6896</v>
      </c>
      <c r="D631" t="s">
        <v>6482</v>
      </c>
      <c r="G631" t="s">
        <v>11380</v>
      </c>
    </row>
    <row r="632" spans="3:7">
      <c r="C632" s="61" t="s">
        <v>6900</v>
      </c>
      <c r="D632" t="s">
        <v>6483</v>
      </c>
      <c r="G632" t="s">
        <v>11381</v>
      </c>
    </row>
    <row r="633" spans="3:7">
      <c r="C633" s="61" t="s">
        <v>6901</v>
      </c>
      <c r="D633" t="s">
        <v>6484</v>
      </c>
      <c r="G633" t="s">
        <v>11382</v>
      </c>
    </row>
    <row r="634" spans="3:7">
      <c r="C634" s="61" t="s">
        <v>6902</v>
      </c>
      <c r="D634" t="s">
        <v>6485</v>
      </c>
      <c r="G634" t="s">
        <v>11383</v>
      </c>
    </row>
    <row r="635" spans="3:7">
      <c r="C635" s="61" t="s">
        <v>6903</v>
      </c>
      <c r="D635" t="s">
        <v>6486</v>
      </c>
      <c r="G635" t="s">
        <v>11245</v>
      </c>
    </row>
    <row r="636" spans="3:7">
      <c r="C636" s="61" t="s">
        <v>6904</v>
      </c>
      <c r="G636" t="s">
        <v>11384</v>
      </c>
    </row>
    <row r="637" spans="3:7">
      <c r="C637" s="61" t="s">
        <v>6905</v>
      </c>
      <c r="G637" t="s">
        <v>11384</v>
      </c>
    </row>
    <row r="638" spans="3:7">
      <c r="C638" s="61" t="s">
        <v>6906</v>
      </c>
      <c r="G638" t="s">
        <v>11384</v>
      </c>
    </row>
    <row r="639" spans="3:7">
      <c r="C639" s="61" t="s">
        <v>6907</v>
      </c>
      <c r="G639" t="s">
        <v>11384</v>
      </c>
    </row>
    <row r="640" spans="3:7">
      <c r="C640" s="61" t="s">
        <v>6908</v>
      </c>
      <c r="G640" t="s">
        <v>11384</v>
      </c>
    </row>
    <row r="641" spans="3:7">
      <c r="C641" s="61" t="s">
        <v>6909</v>
      </c>
      <c r="G641" t="s">
        <v>11384</v>
      </c>
    </row>
    <row r="642" spans="3:7">
      <c r="C642" s="61" t="s">
        <v>6910</v>
      </c>
      <c r="G642" t="s">
        <v>11384</v>
      </c>
    </row>
    <row r="643" spans="3:7">
      <c r="C643" s="61" t="s">
        <v>6911</v>
      </c>
      <c r="G643" t="s">
        <v>11384</v>
      </c>
    </row>
    <row r="644" spans="3:7">
      <c r="C644" s="61" t="s">
        <v>6912</v>
      </c>
      <c r="G644" t="s">
        <v>11385</v>
      </c>
    </row>
    <row r="645" spans="3:7">
      <c r="C645" s="61" t="s">
        <v>6913</v>
      </c>
      <c r="G645" t="s">
        <v>11384</v>
      </c>
    </row>
    <row r="646" spans="3:7">
      <c r="C646" s="61" t="s">
        <v>6914</v>
      </c>
      <c r="G646" t="s">
        <v>11384</v>
      </c>
    </row>
    <row r="647" spans="3:7">
      <c r="C647" s="61" t="s">
        <v>6897</v>
      </c>
      <c r="D647" t="s">
        <v>6487</v>
      </c>
      <c r="G647" t="s">
        <v>11384</v>
      </c>
    </row>
    <row r="648" spans="3:7">
      <c r="C648" s="61" t="s">
        <v>6898</v>
      </c>
      <c r="D648" t="s">
        <v>6488</v>
      </c>
      <c r="G648" t="s">
        <v>11386</v>
      </c>
    </row>
    <row r="649" spans="3:7">
      <c r="C649" s="61" t="s">
        <v>6899</v>
      </c>
      <c r="D649" t="s">
        <v>6489</v>
      </c>
      <c r="G649" t="s">
        <v>11387</v>
      </c>
    </row>
    <row r="650" spans="3:7">
      <c r="C650" s="61" t="s">
        <v>6915</v>
      </c>
      <c r="D650" t="s">
        <v>6490</v>
      </c>
      <c r="G650" t="s">
        <v>11388</v>
      </c>
    </row>
    <row r="651" spans="3:7">
      <c r="C651" s="61" t="s">
        <v>6916</v>
      </c>
      <c r="D651" t="s">
        <v>6491</v>
      </c>
      <c r="G651" t="s">
        <v>11384</v>
      </c>
    </row>
    <row r="652" spans="3:7">
      <c r="C652" s="61" t="s">
        <v>6917</v>
      </c>
      <c r="D652" t="s">
        <v>6492</v>
      </c>
      <c r="G652" t="s">
        <v>11262</v>
      </c>
    </row>
    <row r="653" spans="3:7">
      <c r="C653" s="61" t="s">
        <v>6918</v>
      </c>
      <c r="D653" t="s">
        <v>6493</v>
      </c>
      <c r="G653" t="s">
        <v>11262</v>
      </c>
    </row>
    <row r="654" spans="3:7">
      <c r="C654" s="61" t="s">
        <v>6919</v>
      </c>
      <c r="D654" t="s">
        <v>6494</v>
      </c>
      <c r="G654" t="s">
        <v>11262</v>
      </c>
    </row>
    <row r="655" spans="3:7">
      <c r="C655" s="61" t="s">
        <v>6920</v>
      </c>
      <c r="G655" t="s">
        <v>11262</v>
      </c>
    </row>
    <row r="656" spans="3:7">
      <c r="C656" s="61" t="s">
        <v>6921</v>
      </c>
      <c r="G656" t="s">
        <v>11267</v>
      </c>
    </row>
    <row r="657" spans="3:7">
      <c r="C657" s="61" t="s">
        <v>6922</v>
      </c>
      <c r="G657" t="s">
        <v>11268</v>
      </c>
    </row>
    <row r="658" spans="3:7">
      <c r="C658" s="61" t="s">
        <v>6923</v>
      </c>
      <c r="G658" t="s">
        <v>11269</v>
      </c>
    </row>
    <row r="659" spans="3:7">
      <c r="C659" s="61" t="s">
        <v>6924</v>
      </c>
      <c r="G659" t="s">
        <v>11270</v>
      </c>
    </row>
    <row r="660" spans="3:7">
      <c r="C660" s="61" t="s">
        <v>6925</v>
      </c>
      <c r="G660" t="s">
        <v>11271</v>
      </c>
    </row>
    <row r="661" spans="3:7">
      <c r="C661" s="61" t="s">
        <v>6926</v>
      </c>
      <c r="G661" t="s">
        <v>11272</v>
      </c>
    </row>
    <row r="662" spans="3:7">
      <c r="C662" s="61" t="s">
        <v>6927</v>
      </c>
      <c r="G662" t="s">
        <v>11273</v>
      </c>
    </row>
    <row r="663" spans="3:7">
      <c r="C663" s="61" t="s">
        <v>6928</v>
      </c>
      <c r="D663" t="s">
        <v>6495</v>
      </c>
      <c r="G663" t="s">
        <v>11274</v>
      </c>
    </row>
    <row r="664" spans="3:7">
      <c r="C664" s="61" t="s">
        <v>6929</v>
      </c>
      <c r="D664" t="s">
        <v>6496</v>
      </c>
      <c r="G664" t="s">
        <v>11275</v>
      </c>
    </row>
    <row r="665" spans="3:7">
      <c r="C665" s="61" t="s">
        <v>6930</v>
      </c>
      <c r="D665" t="s">
        <v>6497</v>
      </c>
      <c r="G665" t="s">
        <v>11276</v>
      </c>
    </row>
    <row r="666" spans="3:7">
      <c r="C666" s="61" t="s">
        <v>6931</v>
      </c>
      <c r="D666" t="s">
        <v>6498</v>
      </c>
      <c r="G666" t="s">
        <v>11277</v>
      </c>
    </row>
    <row r="667" spans="3:7">
      <c r="C667" s="61" t="s">
        <v>6932</v>
      </c>
      <c r="D667" t="s">
        <v>6499</v>
      </c>
      <c r="G667" t="s">
        <v>11278</v>
      </c>
    </row>
    <row r="668" spans="3:7">
      <c r="C668" s="61" t="s">
        <v>6933</v>
      </c>
      <c r="G668" t="s">
        <v>11262</v>
      </c>
    </row>
    <row r="669" spans="3:7">
      <c r="C669" s="61" t="s">
        <v>6934</v>
      </c>
      <c r="G669" t="s">
        <v>11262</v>
      </c>
    </row>
    <row r="670" spans="3:7">
      <c r="C670" s="61" t="s">
        <v>6935</v>
      </c>
      <c r="G670" t="s">
        <v>11262</v>
      </c>
    </row>
    <row r="671" spans="3:7">
      <c r="C671" s="61" t="s">
        <v>6936</v>
      </c>
      <c r="G671" t="s">
        <v>11262</v>
      </c>
    </row>
    <row r="672" spans="3:7">
      <c r="C672" s="61" t="s">
        <v>6937</v>
      </c>
      <c r="G672" t="s">
        <v>11262</v>
      </c>
    </row>
    <row r="673" spans="3:7">
      <c r="C673" s="61" t="s">
        <v>6938</v>
      </c>
      <c r="G673" t="s">
        <v>11262</v>
      </c>
    </row>
    <row r="674" spans="3:7">
      <c r="C674" s="61" t="s">
        <v>6939</v>
      </c>
      <c r="G674" t="s">
        <v>11262</v>
      </c>
    </row>
    <row r="675" spans="3:7">
      <c r="C675" s="61" t="s">
        <v>6940</v>
      </c>
      <c r="G675" t="s">
        <v>11262</v>
      </c>
    </row>
    <row r="676" spans="3:7">
      <c r="C676" s="61" t="s">
        <v>6941</v>
      </c>
      <c r="G676" t="s">
        <v>11279</v>
      </c>
    </row>
    <row r="677" spans="3:7">
      <c r="C677" s="61" t="s">
        <v>6942</v>
      </c>
      <c r="G677" t="s">
        <v>11280</v>
      </c>
    </row>
    <row r="678" spans="3:7">
      <c r="C678" s="61" t="s">
        <v>6943</v>
      </c>
      <c r="G678" t="s">
        <v>11281</v>
      </c>
    </row>
    <row r="679" spans="3:7">
      <c r="C679" s="61" t="s">
        <v>6944</v>
      </c>
      <c r="D679" t="s">
        <v>11471</v>
      </c>
      <c r="G679" t="s">
        <v>11282</v>
      </c>
    </row>
    <row r="680" spans="3:7">
      <c r="C680" s="61" t="s">
        <v>6945</v>
      </c>
      <c r="D680" t="s">
        <v>11472</v>
      </c>
      <c r="G680" t="s">
        <v>11283</v>
      </c>
    </row>
    <row r="681" spans="3:7">
      <c r="C681" s="61" t="s">
        <v>6946</v>
      </c>
      <c r="D681" t="s">
        <v>11473</v>
      </c>
      <c r="G681" t="s">
        <v>11284</v>
      </c>
    </row>
    <row r="682" spans="3:7">
      <c r="C682" s="61" t="s">
        <v>6947</v>
      </c>
      <c r="D682" t="s">
        <v>11474</v>
      </c>
      <c r="G682" t="s">
        <v>11285</v>
      </c>
    </row>
    <row r="683" spans="3:7">
      <c r="C683" s="61" t="s">
        <v>6948</v>
      </c>
      <c r="D683" t="s">
        <v>11475</v>
      </c>
      <c r="G683" t="s">
        <v>11259</v>
      </c>
    </row>
    <row r="684" spans="3:7">
      <c r="C684" s="61" t="s">
        <v>6949</v>
      </c>
      <c r="D684" t="s">
        <v>11476</v>
      </c>
      <c r="G684" t="s">
        <v>11286</v>
      </c>
    </row>
    <row r="685" spans="3:7">
      <c r="C685" s="61" t="s">
        <v>6950</v>
      </c>
      <c r="D685" t="s">
        <v>11477</v>
      </c>
      <c r="G685" t="s">
        <v>11286</v>
      </c>
    </row>
    <row r="686" spans="3:7">
      <c r="C686" s="61" t="s">
        <v>6951</v>
      </c>
      <c r="D686" t="s">
        <v>11478</v>
      </c>
      <c r="G686" t="s">
        <v>11286</v>
      </c>
    </row>
    <row r="687" spans="3:7">
      <c r="C687" s="61" t="s">
        <v>6952</v>
      </c>
      <c r="D687" t="s">
        <v>11479</v>
      </c>
      <c r="G687" t="s">
        <v>11286</v>
      </c>
    </row>
    <row r="688" spans="3:7">
      <c r="C688" s="61" t="s">
        <v>6953</v>
      </c>
      <c r="D688" t="s">
        <v>11480</v>
      </c>
      <c r="G688" t="s">
        <v>11286</v>
      </c>
    </row>
    <row r="689" spans="3:7">
      <c r="C689" s="61" t="s">
        <v>6954</v>
      </c>
      <c r="D689" t="s">
        <v>11481</v>
      </c>
      <c r="G689" t="s">
        <v>11286</v>
      </c>
    </row>
    <row r="690" spans="3:7">
      <c r="C690" s="61" t="s">
        <v>6955</v>
      </c>
      <c r="D690" t="s">
        <v>11482</v>
      </c>
      <c r="G690" t="s">
        <v>11286</v>
      </c>
    </row>
    <row r="691" spans="3:7">
      <c r="C691" s="61" t="s">
        <v>6956</v>
      </c>
      <c r="D691" t="s">
        <v>11483</v>
      </c>
      <c r="G691" t="s">
        <v>11286</v>
      </c>
    </row>
    <row r="692" spans="3:7">
      <c r="C692" s="61" t="s">
        <v>6957</v>
      </c>
      <c r="D692" t="s">
        <v>11484</v>
      </c>
      <c r="G692" t="s">
        <v>11286</v>
      </c>
    </row>
    <row r="693" spans="3:7">
      <c r="C693" s="61" t="s">
        <v>6958</v>
      </c>
      <c r="D693" t="s">
        <v>11485</v>
      </c>
      <c r="G693" t="s">
        <v>11286</v>
      </c>
    </row>
    <row r="694" spans="3:7">
      <c r="C694" s="61" t="s">
        <v>6959</v>
      </c>
      <c r="D694" t="s">
        <v>11486</v>
      </c>
      <c r="G694" t="s">
        <v>11286</v>
      </c>
    </row>
    <row r="695" spans="3:7">
      <c r="C695" s="61" t="s">
        <v>6960</v>
      </c>
      <c r="D695" t="s">
        <v>11487</v>
      </c>
      <c r="G695" t="s">
        <v>11286</v>
      </c>
    </row>
    <row r="696" spans="3:7">
      <c r="C696" s="61" t="s">
        <v>6961</v>
      </c>
      <c r="D696" t="s">
        <v>11488</v>
      </c>
      <c r="G696" t="s">
        <v>11286</v>
      </c>
    </row>
    <row r="697" spans="3:7">
      <c r="C697" s="61" t="s">
        <v>6962</v>
      </c>
      <c r="D697" t="s">
        <v>11489</v>
      </c>
      <c r="G697" t="s">
        <v>11286</v>
      </c>
    </row>
    <row r="698" spans="3:7">
      <c r="C698" s="61" t="s">
        <v>6963</v>
      </c>
      <c r="D698" t="s">
        <v>11490</v>
      </c>
      <c r="G698" t="s">
        <v>11286</v>
      </c>
    </row>
    <row r="699" spans="3:7">
      <c r="C699" s="61" t="s">
        <v>6964</v>
      </c>
      <c r="D699" t="s">
        <v>11491</v>
      </c>
      <c r="G699" t="s">
        <v>11286</v>
      </c>
    </row>
    <row r="700" spans="3:7">
      <c r="C700" s="61" t="s">
        <v>6965</v>
      </c>
      <c r="D700" t="s">
        <v>11492</v>
      </c>
      <c r="G700" t="s">
        <v>11303</v>
      </c>
    </row>
    <row r="701" spans="3:7">
      <c r="C701" s="61" t="s">
        <v>6966</v>
      </c>
      <c r="D701" t="s">
        <v>11493</v>
      </c>
      <c r="G701" t="s">
        <v>11303</v>
      </c>
    </row>
    <row r="702" spans="3:7">
      <c r="C702" s="61" t="s">
        <v>6967</v>
      </c>
      <c r="D702" t="s">
        <v>11494</v>
      </c>
      <c r="G702" t="s">
        <v>11303</v>
      </c>
    </row>
    <row r="703" spans="3:7">
      <c r="C703" s="61" t="s">
        <v>6968</v>
      </c>
      <c r="D703" t="s">
        <v>11495</v>
      </c>
      <c r="G703" t="s">
        <v>11303</v>
      </c>
    </row>
    <row r="704" spans="3:7">
      <c r="C704" s="61" t="s">
        <v>6969</v>
      </c>
      <c r="D704" t="s">
        <v>11496</v>
      </c>
      <c r="G704" t="s">
        <v>11308</v>
      </c>
    </row>
    <row r="705" spans="3:7">
      <c r="C705" s="61" t="s">
        <v>6970</v>
      </c>
      <c r="D705" t="s">
        <v>11497</v>
      </c>
      <c r="G705" t="s">
        <v>11309</v>
      </c>
    </row>
    <row r="706" spans="3:7">
      <c r="C706" s="61" t="s">
        <v>6971</v>
      </c>
      <c r="D706" t="s">
        <v>11498</v>
      </c>
      <c r="G706" t="s">
        <v>11310</v>
      </c>
    </row>
    <row r="707" spans="3:7">
      <c r="C707" s="61" t="s">
        <v>6972</v>
      </c>
      <c r="D707" t="s">
        <v>11499</v>
      </c>
      <c r="G707" t="s">
        <v>11311</v>
      </c>
    </row>
    <row r="708" spans="3:7">
      <c r="C708" s="61" t="s">
        <v>6973</v>
      </c>
      <c r="D708" t="s">
        <v>11500</v>
      </c>
      <c r="G708" t="s">
        <v>11312</v>
      </c>
    </row>
    <row r="709" spans="3:7">
      <c r="C709" s="61" t="s">
        <v>6974</v>
      </c>
      <c r="D709" t="s">
        <v>6500</v>
      </c>
      <c r="G709" t="s">
        <v>11313</v>
      </c>
    </row>
    <row r="710" spans="3:7">
      <c r="C710" s="61" t="s">
        <v>6975</v>
      </c>
      <c r="D710" t="s">
        <v>11501</v>
      </c>
      <c r="G710" t="s">
        <v>11314</v>
      </c>
    </row>
    <row r="711" spans="3:7">
      <c r="G711" t="s">
        <v>11315</v>
      </c>
    </row>
    <row r="712" spans="3:7">
      <c r="G712" t="s">
        <v>11316</v>
      </c>
    </row>
    <row r="713" spans="3:7">
      <c r="G713" t="s">
        <v>11317</v>
      </c>
    </row>
    <row r="714" spans="3:7">
      <c r="G714" t="s">
        <v>11318</v>
      </c>
    </row>
    <row r="715" spans="3:7">
      <c r="G715" t="s">
        <v>11319</v>
      </c>
    </row>
    <row r="716" spans="3:7">
      <c r="G716" t="s">
        <v>11303</v>
      </c>
    </row>
    <row r="717" spans="3:7">
      <c r="G717" t="s">
        <v>11303</v>
      </c>
    </row>
    <row r="718" spans="3:7">
      <c r="G718" t="s">
        <v>11303</v>
      </c>
    </row>
    <row r="719" spans="3:7">
      <c r="G719" t="s">
        <v>11303</v>
      </c>
    </row>
    <row r="720" spans="3:7">
      <c r="G720" t="s">
        <v>11303</v>
      </c>
    </row>
    <row r="721" spans="7:7">
      <c r="G721" t="s">
        <v>11303</v>
      </c>
    </row>
    <row r="722" spans="7:7">
      <c r="G722" t="s">
        <v>11303</v>
      </c>
    </row>
    <row r="723" spans="7:7">
      <c r="G723" t="s">
        <v>11303</v>
      </c>
    </row>
    <row r="724" spans="7:7">
      <c r="G724" t="s">
        <v>11320</v>
      </c>
    </row>
    <row r="725" spans="7:7">
      <c r="G725" t="s">
        <v>11321</v>
      </c>
    </row>
    <row r="726" spans="7:7">
      <c r="G726" t="s">
        <v>11322</v>
      </c>
    </row>
    <row r="727" spans="7:7">
      <c r="G727" t="s">
        <v>11323</v>
      </c>
    </row>
    <row r="728" spans="7:7">
      <c r="G728" t="s">
        <v>11324</v>
      </c>
    </row>
    <row r="729" spans="7:7">
      <c r="G729" t="s">
        <v>11325</v>
      </c>
    </row>
    <row r="730" spans="7:7">
      <c r="G730" t="s">
        <v>11326</v>
      </c>
    </row>
    <row r="731" spans="7:7">
      <c r="G731" t="s">
        <v>11300</v>
      </c>
    </row>
    <row r="732" spans="7:7">
      <c r="G732" t="s">
        <v>11327</v>
      </c>
    </row>
    <row r="733" spans="7:7">
      <c r="G733" t="s">
        <v>11327</v>
      </c>
    </row>
    <row r="734" spans="7:7">
      <c r="G734" t="s">
        <v>11327</v>
      </c>
    </row>
    <row r="735" spans="7:7">
      <c r="G735" t="s">
        <v>11327</v>
      </c>
    </row>
    <row r="736" spans="7:7">
      <c r="G736" t="s">
        <v>11327</v>
      </c>
    </row>
    <row r="737" spans="7:7">
      <c r="G737" t="s">
        <v>11327</v>
      </c>
    </row>
    <row r="738" spans="7:7">
      <c r="G738" t="s">
        <v>11327</v>
      </c>
    </row>
    <row r="739" spans="7:7">
      <c r="G739" t="s">
        <v>11327</v>
      </c>
    </row>
    <row r="740" spans="7:7">
      <c r="G740" t="s">
        <v>11327</v>
      </c>
    </row>
    <row r="741" spans="7:7">
      <c r="G741" t="s">
        <v>11327</v>
      </c>
    </row>
    <row r="742" spans="7:7">
      <c r="G742" t="s">
        <v>11327</v>
      </c>
    </row>
    <row r="743" spans="7:7">
      <c r="G743" t="s">
        <v>11327</v>
      </c>
    </row>
    <row r="744" spans="7:7">
      <c r="G744" t="s">
        <v>11327</v>
      </c>
    </row>
    <row r="745" spans="7:7">
      <c r="G745" t="s">
        <v>11327</v>
      </c>
    </row>
    <row r="746" spans="7:7">
      <c r="G746" t="s">
        <v>11327</v>
      </c>
    </row>
    <row r="747" spans="7:7">
      <c r="G747" t="s">
        <v>11327</v>
      </c>
    </row>
    <row r="748" spans="7:7">
      <c r="G748" t="s">
        <v>11344</v>
      </c>
    </row>
    <row r="749" spans="7:7">
      <c r="G749" t="s">
        <v>11344</v>
      </c>
    </row>
    <row r="750" spans="7:7">
      <c r="G750" t="s">
        <v>11344</v>
      </c>
    </row>
    <row r="751" spans="7:7">
      <c r="G751" t="s">
        <v>11344</v>
      </c>
    </row>
    <row r="752" spans="7:7">
      <c r="G752" t="s">
        <v>11349</v>
      </c>
    </row>
    <row r="753" spans="7:7">
      <c r="G753" t="s">
        <v>11350</v>
      </c>
    </row>
    <row r="754" spans="7:7">
      <c r="G754" t="s">
        <v>11351</v>
      </c>
    </row>
    <row r="755" spans="7:7">
      <c r="G755" t="s">
        <v>11352</v>
      </c>
    </row>
    <row r="756" spans="7:7">
      <c r="G756" t="s">
        <v>11353</v>
      </c>
    </row>
    <row r="757" spans="7:7">
      <c r="G757" t="s">
        <v>11354</v>
      </c>
    </row>
    <row r="758" spans="7:7">
      <c r="G758" t="s">
        <v>11355</v>
      </c>
    </row>
    <row r="759" spans="7:7">
      <c r="G759" t="s">
        <v>11356</v>
      </c>
    </row>
    <row r="760" spans="7:7">
      <c r="G760" t="s">
        <v>11357</v>
      </c>
    </row>
    <row r="761" spans="7:7">
      <c r="G761" t="s">
        <v>11358</v>
      </c>
    </row>
    <row r="762" spans="7:7">
      <c r="G762" t="s">
        <v>11359</v>
      </c>
    </row>
    <row r="763" spans="7:7">
      <c r="G763" t="s">
        <v>11360</v>
      </c>
    </row>
    <row r="764" spans="7:7">
      <c r="G764" t="s">
        <v>11344</v>
      </c>
    </row>
    <row r="765" spans="7:7">
      <c r="G765" t="s">
        <v>11344</v>
      </c>
    </row>
    <row r="766" spans="7:7">
      <c r="G766" t="s">
        <v>11344</v>
      </c>
    </row>
    <row r="767" spans="7:7">
      <c r="G767" t="s">
        <v>11344</v>
      </c>
    </row>
    <row r="768" spans="7:7">
      <c r="G768" t="s">
        <v>11344</v>
      </c>
    </row>
    <row r="769" spans="7:7">
      <c r="G769" t="s">
        <v>11344</v>
      </c>
    </row>
    <row r="770" spans="7:7">
      <c r="G770" t="s">
        <v>11344</v>
      </c>
    </row>
    <row r="771" spans="7:7">
      <c r="G771" t="s">
        <v>11344</v>
      </c>
    </row>
    <row r="772" spans="7:7">
      <c r="G772" t="s">
        <v>11361</v>
      </c>
    </row>
    <row r="773" spans="7:7">
      <c r="G773" t="s">
        <v>11362</v>
      </c>
    </row>
    <row r="774" spans="7:7">
      <c r="G774" t="s">
        <v>11363</v>
      </c>
    </row>
    <row r="775" spans="7:7">
      <c r="G775" t="s">
        <v>11364</v>
      </c>
    </row>
    <row r="776" spans="7:7">
      <c r="G776" t="s">
        <v>11365</v>
      </c>
    </row>
    <row r="777" spans="7:7">
      <c r="G777" t="s">
        <v>11366</v>
      </c>
    </row>
    <row r="778" spans="7:7">
      <c r="G778" t="s">
        <v>11367</v>
      </c>
    </row>
    <row r="779" spans="7:7">
      <c r="G779" t="s">
        <v>11341</v>
      </c>
    </row>
    <row r="780" spans="7:7">
      <c r="G780" t="s">
        <v>11368</v>
      </c>
    </row>
    <row r="781" spans="7:7">
      <c r="G781" t="s">
        <v>11368</v>
      </c>
    </row>
    <row r="782" spans="7:7">
      <c r="G782" t="s">
        <v>11368</v>
      </c>
    </row>
    <row r="783" spans="7:7">
      <c r="G783" t="s">
        <v>11368</v>
      </c>
    </row>
    <row r="784" spans="7:7">
      <c r="G784" t="s">
        <v>11368</v>
      </c>
    </row>
    <row r="785" spans="7:7">
      <c r="G785" t="s">
        <v>11368</v>
      </c>
    </row>
    <row r="786" spans="7:7">
      <c r="G786" t="s">
        <v>11368</v>
      </c>
    </row>
    <row r="787" spans="7:7">
      <c r="G787" t="s">
        <v>11368</v>
      </c>
    </row>
    <row r="788" spans="7:7">
      <c r="G788" t="s">
        <v>11368</v>
      </c>
    </row>
    <row r="789" spans="7:7">
      <c r="G789" t="s">
        <v>11368</v>
      </c>
    </row>
    <row r="790" spans="7:7">
      <c r="G790" t="s">
        <v>11368</v>
      </c>
    </row>
    <row r="791" spans="7:7">
      <c r="G791" t="s">
        <v>11368</v>
      </c>
    </row>
    <row r="792" spans="7:7">
      <c r="G792" t="s">
        <v>11368</v>
      </c>
    </row>
    <row r="793" spans="7:7">
      <c r="G793" t="s">
        <v>11368</v>
      </c>
    </row>
    <row r="794" spans="7:7">
      <c r="G794" t="s">
        <v>11368</v>
      </c>
    </row>
    <row r="795" spans="7:7">
      <c r="G795" t="s">
        <v>11368</v>
      </c>
    </row>
    <row r="796" spans="7:7">
      <c r="G796" s="61" t="s">
        <v>11384</v>
      </c>
    </row>
    <row r="797" spans="7:7">
      <c r="G797" t="s">
        <v>11384</v>
      </c>
    </row>
    <row r="798" spans="7:7">
      <c r="G798" t="s">
        <v>11384</v>
      </c>
    </row>
    <row r="799" spans="7:7">
      <c r="G799" t="s">
        <v>11384</v>
      </c>
    </row>
    <row r="800" spans="7:7">
      <c r="G800" t="s">
        <v>11389</v>
      </c>
    </row>
    <row r="801" spans="7:7">
      <c r="G801" t="s">
        <v>11390</v>
      </c>
    </row>
    <row r="802" spans="7:7">
      <c r="G802" t="s">
        <v>11391</v>
      </c>
    </row>
    <row r="803" spans="7:7">
      <c r="G803" t="s">
        <v>11392</v>
      </c>
    </row>
    <row r="804" spans="7:7">
      <c r="G804" t="s">
        <v>11393</v>
      </c>
    </row>
    <row r="805" spans="7:7">
      <c r="G805" t="s">
        <v>11394</v>
      </c>
    </row>
    <row r="806" spans="7:7">
      <c r="G806" t="s">
        <v>11395</v>
      </c>
    </row>
    <row r="807" spans="7:7">
      <c r="G807" t="s">
        <v>11396</v>
      </c>
    </row>
    <row r="808" spans="7:7">
      <c r="G808" t="s">
        <v>11397</v>
      </c>
    </row>
    <row r="809" spans="7:7">
      <c r="G809" t="s">
        <v>11398</v>
      </c>
    </row>
    <row r="810" spans="7:7">
      <c r="G810" t="s">
        <v>11399</v>
      </c>
    </row>
    <row r="811" spans="7:7">
      <c r="G811" t="s">
        <v>11400</v>
      </c>
    </row>
    <row r="812" spans="7:7">
      <c r="G812" t="s">
        <v>11384</v>
      </c>
    </row>
    <row r="813" spans="7:7">
      <c r="G813" t="s">
        <v>11384</v>
      </c>
    </row>
    <row r="814" spans="7:7">
      <c r="G814" t="s">
        <v>11384</v>
      </c>
    </row>
    <row r="815" spans="7:7">
      <c r="G815" t="s">
        <v>11384</v>
      </c>
    </row>
    <row r="816" spans="7:7">
      <c r="G816" t="s">
        <v>11384</v>
      </c>
    </row>
    <row r="817" spans="3:7">
      <c r="G817" t="s">
        <v>11384</v>
      </c>
    </row>
    <row r="818" spans="3:7">
      <c r="G818" t="s">
        <v>11384</v>
      </c>
    </row>
    <row r="819" spans="3:7">
      <c r="G819" t="s">
        <v>11384</v>
      </c>
    </row>
    <row r="820" spans="3:7">
      <c r="G820" t="s">
        <v>11401</v>
      </c>
    </row>
    <row r="821" spans="3:7">
      <c r="G821" t="s">
        <v>11402</v>
      </c>
    </row>
    <row r="822" spans="3:7">
      <c r="G822" t="s">
        <v>11403</v>
      </c>
    </row>
    <row r="823" spans="3:7">
      <c r="G823" t="s">
        <v>11404</v>
      </c>
    </row>
    <row r="824" spans="3:7">
      <c r="G824" t="s">
        <v>11405</v>
      </c>
    </row>
    <row r="825" spans="3:7">
      <c r="G825" t="s">
        <v>11406</v>
      </c>
    </row>
    <row r="826" spans="3:7">
      <c r="G826" t="s">
        <v>11407</v>
      </c>
    </row>
    <row r="827" spans="3:7">
      <c r="C827" s="61"/>
      <c r="D827" s="62"/>
      <c r="G827" t="s">
        <v>11382</v>
      </c>
    </row>
    <row r="828" spans="3:7">
      <c r="C828" s="61"/>
      <c r="D828" s="62"/>
      <c r="G828" t="s">
        <v>11408</v>
      </c>
    </row>
    <row r="829" spans="3:7">
      <c r="C829" s="61"/>
      <c r="D829" s="62"/>
      <c r="G829" t="s">
        <v>11408</v>
      </c>
    </row>
    <row r="830" spans="3:7">
      <c r="C830" s="61"/>
      <c r="D830" s="62"/>
      <c r="G830" t="s">
        <v>11408</v>
      </c>
    </row>
    <row r="831" spans="3:7">
      <c r="C831" s="61"/>
      <c r="D831" s="62"/>
      <c r="G831" t="s">
        <v>11408</v>
      </c>
    </row>
    <row r="832" spans="3:7">
      <c r="C832" s="61"/>
      <c r="D832" s="62"/>
      <c r="G832" t="s">
        <v>11408</v>
      </c>
    </row>
    <row r="833" spans="3:7">
      <c r="C833" s="72"/>
      <c r="D833" s="62"/>
      <c r="G833" t="s">
        <v>11408</v>
      </c>
    </row>
    <row r="834" spans="3:7">
      <c r="C834" s="72"/>
      <c r="D834" s="62"/>
      <c r="G834" t="s">
        <v>11408</v>
      </c>
    </row>
    <row r="835" spans="3:7">
      <c r="C835" s="72"/>
      <c r="D835" s="62"/>
      <c r="G835" t="s">
        <v>11408</v>
      </c>
    </row>
    <row r="836" spans="3:7">
      <c r="C836" s="72"/>
      <c r="D836" s="62"/>
      <c r="G836" t="s">
        <v>11408</v>
      </c>
    </row>
    <row r="837" spans="3:7">
      <c r="C837" s="72"/>
      <c r="D837" s="62"/>
      <c r="G837" t="s">
        <v>11408</v>
      </c>
    </row>
    <row r="838" spans="3:7">
      <c r="C838" s="72"/>
      <c r="D838" s="62"/>
      <c r="G838" t="s">
        <v>11408</v>
      </c>
    </row>
    <row r="839" spans="3:7">
      <c r="C839" s="72"/>
      <c r="D839" s="62"/>
      <c r="G839" t="s">
        <v>11408</v>
      </c>
    </row>
    <row r="840" spans="3:7">
      <c r="C840" s="72"/>
      <c r="D840" s="62"/>
      <c r="G840" t="s">
        <v>11408</v>
      </c>
    </row>
    <row r="841" spans="3:7">
      <c r="C841" s="72"/>
      <c r="D841" s="62"/>
      <c r="G841" t="s">
        <v>11408</v>
      </c>
    </row>
    <row r="842" spans="3:7">
      <c r="C842" s="72"/>
      <c r="D842" s="62"/>
      <c r="G842" t="s">
        <v>11408</v>
      </c>
    </row>
    <row r="843" spans="3:7">
      <c r="C843" s="72"/>
      <c r="D843" s="62"/>
      <c r="G843" t="s">
        <v>11408</v>
      </c>
    </row>
    <row r="844" spans="3:7">
      <c r="C844" s="72"/>
      <c r="D844" s="62"/>
    </row>
    <row r="845" spans="3:7">
      <c r="C845" s="72"/>
      <c r="D845" s="62"/>
    </row>
    <row r="846" spans="3:7">
      <c r="C846" s="72"/>
      <c r="D846" s="62"/>
    </row>
    <row r="847" spans="3:7">
      <c r="C847" s="72"/>
      <c r="D847" s="62"/>
    </row>
    <row r="848" spans="3:7">
      <c r="C848" s="72"/>
      <c r="D848" s="62"/>
    </row>
    <row r="849" spans="3:4">
      <c r="C849" s="72"/>
      <c r="D849" s="62"/>
    </row>
    <row r="850" spans="3:4">
      <c r="C850" s="72"/>
      <c r="D850" s="62"/>
    </row>
    <row r="851" spans="3:4">
      <c r="C851" s="72"/>
      <c r="D851" s="62"/>
    </row>
    <row r="852" spans="3:4">
      <c r="C852" s="72"/>
      <c r="D852" s="62"/>
    </row>
    <row r="853" spans="3:4">
      <c r="C853" s="72"/>
      <c r="D853" s="62"/>
    </row>
    <row r="854" spans="3:4">
      <c r="C854" s="72"/>
      <c r="D854" s="62"/>
    </row>
    <row r="855" spans="3:4">
      <c r="C855" s="72"/>
      <c r="D855" s="62"/>
    </row>
    <row r="856" spans="3:4">
      <c r="C856" s="72"/>
      <c r="D856" s="62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2"/>
  <sheetViews>
    <sheetView topLeftCell="C1" workbookViewId="0">
      <selection activeCell="K4" sqref="K4"/>
    </sheetView>
  </sheetViews>
  <sheetFormatPr defaultRowHeight="14.25"/>
  <cols>
    <col min="2" max="2" width="18.375" bestFit="1" customWidth="1"/>
    <col min="3" max="3" width="15" bestFit="1" customWidth="1"/>
    <col min="4" max="4" width="13.875" style="63" bestFit="1" customWidth="1"/>
    <col min="5" max="5" width="19.375" bestFit="1" customWidth="1"/>
    <col min="6" max="6" width="19.375" customWidth="1"/>
    <col min="7" max="7" width="9.5" bestFit="1" customWidth="1"/>
  </cols>
  <sheetData>
    <row r="3" spans="2:15">
      <c r="D3" s="85" t="s">
        <v>13015</v>
      </c>
      <c r="E3" s="61" t="s">
        <v>13018</v>
      </c>
      <c r="F3" s="61"/>
      <c r="G3" s="61" t="s">
        <v>13028</v>
      </c>
      <c r="H3" s="61" t="s">
        <v>13029</v>
      </c>
      <c r="I3" s="61" t="s">
        <v>13030</v>
      </c>
      <c r="J3" s="61" t="s">
        <v>13031</v>
      </c>
      <c r="K3" s="61" t="s">
        <v>13032</v>
      </c>
      <c r="L3" s="61" t="s">
        <v>13033</v>
      </c>
      <c r="M3" s="61" t="s">
        <v>13034</v>
      </c>
      <c r="N3" s="61" t="s">
        <v>13035</v>
      </c>
      <c r="O3" s="61" t="s">
        <v>13036</v>
      </c>
    </row>
    <row r="4" spans="2:15">
      <c r="B4" s="61" t="s">
        <v>13006</v>
      </c>
      <c r="C4" s="61" t="s">
        <v>13001</v>
      </c>
      <c r="D4" s="85" t="s">
        <v>13835</v>
      </c>
      <c r="E4" s="61" t="s">
        <v>13016</v>
      </c>
      <c r="F4" s="61" t="str">
        <f>"仪器1当前"&amp;C4</f>
        <v>仪器1当前量程</v>
      </c>
      <c r="G4" s="61" t="s">
        <v>13021</v>
      </c>
      <c r="H4" s="61" t="s">
        <v>13037</v>
      </c>
      <c r="I4" s="61" t="s">
        <v>13044</v>
      </c>
      <c r="J4" s="61" t="s">
        <v>13051</v>
      </c>
      <c r="K4" s="61" t="s">
        <v>13058</v>
      </c>
      <c r="L4" s="61" t="s">
        <v>13065</v>
      </c>
      <c r="M4" s="61" t="s">
        <v>13072</v>
      </c>
      <c r="N4" s="61" t="s">
        <v>13079</v>
      </c>
      <c r="O4" s="61" t="s">
        <v>13086</v>
      </c>
    </row>
    <row r="5" spans="2:15">
      <c r="C5" s="61" t="s">
        <v>13003</v>
      </c>
      <c r="D5" s="85" t="s">
        <v>13004</v>
      </c>
      <c r="E5" s="61" t="s">
        <v>13017</v>
      </c>
      <c r="F5" s="61" t="str">
        <f t="shared" ref="F5:F19" si="0">"仪器1当前"&amp;C5</f>
        <v>仪器1当前速度</v>
      </c>
      <c r="G5" s="61" t="s">
        <v>13022</v>
      </c>
      <c r="H5" s="61" t="s">
        <v>13038</v>
      </c>
      <c r="I5" s="61" t="s">
        <v>13045</v>
      </c>
      <c r="J5" s="61" t="s">
        <v>13052</v>
      </c>
      <c r="K5" s="61" t="s">
        <v>13059</v>
      </c>
      <c r="L5" s="61" t="s">
        <v>13066</v>
      </c>
      <c r="M5" s="61" t="s">
        <v>13073</v>
      </c>
      <c r="N5" s="61" t="s">
        <v>13080</v>
      </c>
      <c r="O5" s="61" t="s">
        <v>13087</v>
      </c>
    </row>
    <row r="6" spans="2:15">
      <c r="C6" s="61" t="s">
        <v>13002</v>
      </c>
      <c r="D6" s="85" t="s">
        <v>13005</v>
      </c>
      <c r="E6" s="61" t="s">
        <v>13019</v>
      </c>
      <c r="F6" s="61" t="str">
        <f t="shared" si="0"/>
        <v>仪器1当前测试模式</v>
      </c>
      <c r="G6" s="61" t="s">
        <v>13023</v>
      </c>
      <c r="H6" s="61" t="s">
        <v>13039</v>
      </c>
      <c r="I6" s="61" t="s">
        <v>13046</v>
      </c>
      <c r="J6" s="61" t="s">
        <v>13053</v>
      </c>
      <c r="K6" s="61" t="s">
        <v>13060</v>
      </c>
      <c r="L6" s="61" t="s">
        <v>13067</v>
      </c>
      <c r="M6" s="61" t="s">
        <v>13074</v>
      </c>
      <c r="N6" s="61" t="s">
        <v>13081</v>
      </c>
      <c r="O6" s="61" t="s">
        <v>13088</v>
      </c>
    </row>
    <row r="7" spans="2:15">
      <c r="B7" s="61" t="s">
        <v>13010</v>
      </c>
      <c r="C7" s="61" t="s">
        <v>13011</v>
      </c>
      <c r="D7" s="85" t="s">
        <v>13007</v>
      </c>
      <c r="E7" s="61" t="s">
        <v>13020</v>
      </c>
      <c r="F7" s="61" t="str">
        <f t="shared" si="0"/>
        <v>仪器1当前测试电压（V）</v>
      </c>
      <c r="G7" s="61" t="s">
        <v>13024</v>
      </c>
      <c r="H7" s="61" t="s">
        <v>13040</v>
      </c>
      <c r="I7" s="61" t="s">
        <v>13047</v>
      </c>
      <c r="J7" s="61" t="s">
        <v>13054</v>
      </c>
      <c r="K7" s="61" t="s">
        <v>13061</v>
      </c>
      <c r="L7" s="61" t="s">
        <v>13068</v>
      </c>
      <c r="M7" s="61" t="s">
        <v>13075</v>
      </c>
      <c r="N7" s="61" t="s">
        <v>13082</v>
      </c>
      <c r="O7" s="61" t="s">
        <v>13089</v>
      </c>
    </row>
    <row r="8" spans="2:15">
      <c r="B8" s="61"/>
      <c r="C8" s="61" t="s">
        <v>13011</v>
      </c>
      <c r="D8" s="144" t="s">
        <v>14182</v>
      </c>
      <c r="E8" s="61" t="s">
        <v>14190</v>
      </c>
      <c r="F8" s="61"/>
      <c r="G8" s="61"/>
      <c r="H8" s="61"/>
      <c r="I8" s="61"/>
      <c r="J8" s="61"/>
      <c r="K8" s="61"/>
      <c r="L8" s="61"/>
      <c r="M8" s="61"/>
      <c r="N8" s="61"/>
      <c r="O8" s="61"/>
    </row>
    <row r="9" spans="2:15" ht="15.75" customHeight="1">
      <c r="B9" s="61" t="s">
        <v>13010</v>
      </c>
      <c r="C9" s="61" t="s">
        <v>13012</v>
      </c>
      <c r="D9" s="144" t="s">
        <v>14183</v>
      </c>
      <c r="E9" s="61" t="s">
        <v>14191</v>
      </c>
      <c r="F9" s="61" t="str">
        <f t="shared" si="0"/>
        <v>仪器1当前测试时间（S）</v>
      </c>
      <c r="G9" s="61" t="s">
        <v>13025</v>
      </c>
      <c r="H9" s="61" t="s">
        <v>13041</v>
      </c>
      <c r="I9" s="61" t="s">
        <v>13048</v>
      </c>
      <c r="J9" s="61" t="s">
        <v>13055</v>
      </c>
      <c r="K9" s="61" t="s">
        <v>13062</v>
      </c>
      <c r="L9" s="61" t="s">
        <v>13069</v>
      </c>
      <c r="M9" s="61" t="s">
        <v>13076</v>
      </c>
      <c r="N9" s="61" t="s">
        <v>13083</v>
      </c>
      <c r="O9" s="61" t="s">
        <v>13090</v>
      </c>
    </row>
    <row r="10" spans="2:15" ht="15.75" customHeight="1">
      <c r="B10" s="61"/>
      <c r="C10" s="61" t="s">
        <v>13012</v>
      </c>
      <c r="D10" s="144" t="s">
        <v>14184</v>
      </c>
      <c r="E10" s="61" t="s">
        <v>14192</v>
      </c>
      <c r="F10" s="61"/>
      <c r="G10" s="61"/>
      <c r="H10" s="61"/>
      <c r="I10" s="61"/>
      <c r="J10" s="61"/>
      <c r="K10" s="61"/>
      <c r="L10" s="61"/>
      <c r="M10" s="61"/>
      <c r="N10" s="61"/>
      <c r="O10" s="61"/>
    </row>
    <row r="11" spans="2:15">
      <c r="B11" s="61" t="s">
        <v>13010</v>
      </c>
      <c r="C11" s="61" t="s">
        <v>13013</v>
      </c>
      <c r="D11" s="144" t="s">
        <v>14185</v>
      </c>
      <c r="E11" s="61" t="s">
        <v>14193</v>
      </c>
      <c r="F11" s="61" t="str">
        <f t="shared" si="0"/>
        <v>仪器1当前电阻上限（MΩ）</v>
      </c>
      <c r="G11" s="61" t="s">
        <v>13026</v>
      </c>
      <c r="H11" s="61" t="s">
        <v>13042</v>
      </c>
      <c r="I11" s="61" t="s">
        <v>13049</v>
      </c>
      <c r="J11" s="61" t="s">
        <v>13056</v>
      </c>
      <c r="K11" s="61" t="s">
        <v>13063</v>
      </c>
      <c r="L11" s="61" t="s">
        <v>13070</v>
      </c>
      <c r="M11" s="61" t="s">
        <v>13077</v>
      </c>
      <c r="N11" s="61" t="s">
        <v>13084</v>
      </c>
      <c r="O11" s="61" t="s">
        <v>13091</v>
      </c>
    </row>
    <row r="12" spans="2:15">
      <c r="B12" s="61"/>
      <c r="C12" s="61" t="s">
        <v>13013</v>
      </c>
      <c r="D12" s="144" t="s">
        <v>14186</v>
      </c>
      <c r="E12" s="61" t="s">
        <v>14194</v>
      </c>
      <c r="F12" s="61"/>
      <c r="G12" s="61"/>
      <c r="H12" s="61"/>
      <c r="I12" s="61"/>
      <c r="J12" s="61"/>
      <c r="K12" s="61"/>
      <c r="L12" s="61"/>
      <c r="M12" s="61"/>
      <c r="N12" s="61"/>
      <c r="O12" s="61"/>
    </row>
    <row r="13" spans="2:15">
      <c r="B13" s="61" t="s">
        <v>13010</v>
      </c>
      <c r="C13" s="61" t="s">
        <v>13014</v>
      </c>
      <c r="D13" s="144" t="s">
        <v>14187</v>
      </c>
      <c r="E13" s="61" t="s">
        <v>14195</v>
      </c>
      <c r="F13" s="61" t="str">
        <f t="shared" si="0"/>
        <v>仪器1当前电阻下限（MΩ）</v>
      </c>
      <c r="G13" s="61" t="s">
        <v>13027</v>
      </c>
      <c r="H13" s="61" t="s">
        <v>13043</v>
      </c>
      <c r="I13" s="61" t="s">
        <v>13050</v>
      </c>
      <c r="J13" s="61" t="s">
        <v>13057</v>
      </c>
      <c r="K13" s="61" t="s">
        <v>13064</v>
      </c>
      <c r="L13" s="61" t="s">
        <v>13071</v>
      </c>
      <c r="M13" s="61" t="s">
        <v>13078</v>
      </c>
      <c r="N13" s="61" t="s">
        <v>13085</v>
      </c>
      <c r="O13" s="61" t="s">
        <v>13092</v>
      </c>
    </row>
    <row r="14" spans="2:15">
      <c r="B14" s="61"/>
      <c r="C14" s="61" t="s">
        <v>13014</v>
      </c>
      <c r="D14" s="144" t="s">
        <v>14188</v>
      </c>
      <c r="E14" s="61" t="s">
        <v>14196</v>
      </c>
      <c r="F14" s="61"/>
      <c r="G14" s="61"/>
      <c r="H14" s="61"/>
      <c r="I14" s="61"/>
      <c r="J14" s="61"/>
      <c r="K14" s="61"/>
      <c r="L14" s="61"/>
      <c r="M14" s="61"/>
      <c r="N14" s="61"/>
      <c r="O14" s="61"/>
    </row>
    <row r="15" spans="2:15">
      <c r="B15" s="61" t="s">
        <v>13093</v>
      </c>
      <c r="C15" s="61" t="s">
        <v>13103</v>
      </c>
      <c r="D15" s="144" t="s">
        <v>14189</v>
      </c>
      <c r="E15" s="61" t="s">
        <v>14197</v>
      </c>
      <c r="F15" s="61" t="str">
        <f t="shared" si="0"/>
        <v>仪器1当前测量值</v>
      </c>
      <c r="G15" s="61" t="s">
        <v>13094</v>
      </c>
      <c r="H15" s="61" t="s">
        <v>13095</v>
      </c>
      <c r="I15" s="61" t="s">
        <v>13096</v>
      </c>
      <c r="J15" s="61" t="s">
        <v>13097</v>
      </c>
      <c r="K15" s="61" t="s">
        <v>13098</v>
      </c>
      <c r="L15" s="61" t="s">
        <v>13099</v>
      </c>
      <c r="M15" s="61" t="s">
        <v>13100</v>
      </c>
      <c r="N15" s="61" t="s">
        <v>13101</v>
      </c>
      <c r="O15" s="61" t="s">
        <v>13102</v>
      </c>
    </row>
    <row r="16" spans="2:15">
      <c r="B16" s="61"/>
      <c r="C16" s="61" t="s">
        <v>13103</v>
      </c>
      <c r="D16" s="145"/>
      <c r="E16" s="61" t="s">
        <v>14198</v>
      </c>
      <c r="F16" s="61"/>
      <c r="G16" s="61"/>
      <c r="H16" s="61"/>
      <c r="I16" s="61"/>
      <c r="J16" s="61"/>
      <c r="K16" s="61"/>
      <c r="L16" s="61"/>
      <c r="M16" s="61"/>
      <c r="N16" s="61"/>
      <c r="O16" s="61"/>
    </row>
    <row r="17" spans="2:15">
      <c r="B17" s="61"/>
      <c r="C17" s="61" t="s">
        <v>14202</v>
      </c>
      <c r="D17" s="145"/>
      <c r="E17" s="61" t="s">
        <v>14199</v>
      </c>
      <c r="F17" s="61" t="str">
        <f t="shared" si="0"/>
        <v>仪器1当前NG类型</v>
      </c>
      <c r="G17" s="61" t="s">
        <v>14203</v>
      </c>
      <c r="H17" s="61" t="s">
        <v>14204</v>
      </c>
      <c r="I17" s="61" t="s">
        <v>14205</v>
      </c>
      <c r="J17" s="61" t="s">
        <v>14206</v>
      </c>
      <c r="K17" s="61" t="s">
        <v>14207</v>
      </c>
      <c r="L17" s="61" t="s">
        <v>14208</v>
      </c>
      <c r="M17" s="61" t="s">
        <v>14209</v>
      </c>
      <c r="N17" s="61" t="s">
        <v>14210</v>
      </c>
      <c r="O17" s="61" t="s">
        <v>14211</v>
      </c>
    </row>
    <row r="18" spans="2:15">
      <c r="B18" s="61"/>
      <c r="C18" s="61" t="s">
        <v>14202</v>
      </c>
      <c r="D18" s="145"/>
      <c r="E18" s="61" t="s">
        <v>14200</v>
      </c>
      <c r="F18" s="61"/>
      <c r="G18" s="61"/>
      <c r="H18" s="61"/>
      <c r="I18" s="61"/>
      <c r="J18" s="61"/>
      <c r="K18" s="61"/>
      <c r="L18" s="61"/>
      <c r="M18" s="61"/>
      <c r="N18" s="61"/>
      <c r="O18" s="61"/>
    </row>
    <row r="19" spans="2:15">
      <c r="C19" s="61" t="s">
        <v>13104</v>
      </c>
      <c r="D19" s="85"/>
      <c r="E19" s="61" t="s">
        <v>14201</v>
      </c>
      <c r="F19" s="61" t="str">
        <f t="shared" si="0"/>
        <v>仪器1当前测试结果</v>
      </c>
      <c r="G19" s="61" t="s">
        <v>13128</v>
      </c>
      <c r="H19" s="61" t="s">
        <v>13129</v>
      </c>
      <c r="I19" s="61" t="s">
        <v>13130</v>
      </c>
      <c r="J19" s="61" t="s">
        <v>13131</v>
      </c>
      <c r="K19" s="61" t="s">
        <v>13132</v>
      </c>
      <c r="L19" s="61" t="s">
        <v>13133</v>
      </c>
      <c r="M19" s="61" t="s">
        <v>13134</v>
      </c>
      <c r="N19" s="61" t="s">
        <v>13135</v>
      </c>
      <c r="O19" s="61" t="s">
        <v>13136</v>
      </c>
    </row>
    <row r="20" spans="2:15">
      <c r="C20" s="61" t="s">
        <v>13104</v>
      </c>
      <c r="D20" s="144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2:15">
      <c r="C21" s="61" t="s">
        <v>13105</v>
      </c>
      <c r="D21" s="85" t="s">
        <v>13137</v>
      </c>
      <c r="E21" s="61" t="s">
        <v>13122</v>
      </c>
      <c r="F21" s="61"/>
      <c r="G21" s="61" t="s">
        <v>13106</v>
      </c>
      <c r="H21" s="61" t="s">
        <v>13107</v>
      </c>
      <c r="I21" s="61" t="s">
        <v>13108</v>
      </c>
      <c r="J21" s="61" t="s">
        <v>13109</v>
      </c>
      <c r="K21" s="61" t="s">
        <v>13110</v>
      </c>
      <c r="L21" s="61" t="s">
        <v>13111</v>
      </c>
      <c r="M21" s="61" t="s">
        <v>13112</v>
      </c>
      <c r="N21" s="61" t="s">
        <v>13113</v>
      </c>
      <c r="O21" s="61" t="s">
        <v>13123</v>
      </c>
    </row>
    <row r="22" spans="2:15">
      <c r="C22" s="61" t="s">
        <v>13124</v>
      </c>
      <c r="D22" s="61" t="s">
        <v>13125</v>
      </c>
      <c r="E22" s="61" t="s">
        <v>13126</v>
      </c>
      <c r="F22" s="61"/>
      <c r="G22" s="61" t="s">
        <v>13114</v>
      </c>
      <c r="H22" s="61" t="s">
        <v>13115</v>
      </c>
      <c r="I22" s="61" t="s">
        <v>13116</v>
      </c>
      <c r="J22" s="61" t="s">
        <v>13117</v>
      </c>
      <c r="K22" s="61" t="s">
        <v>13118</v>
      </c>
      <c r="L22" s="61" t="s">
        <v>13119</v>
      </c>
      <c r="M22" s="61" t="s">
        <v>13120</v>
      </c>
      <c r="N22" s="61" t="s">
        <v>13121</v>
      </c>
      <c r="O22" s="61" t="s">
        <v>13127</v>
      </c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63"/>
  <sheetViews>
    <sheetView topLeftCell="AB141" workbookViewId="0">
      <selection activeCell="S3" sqref="S3:S162"/>
    </sheetView>
  </sheetViews>
  <sheetFormatPr defaultRowHeight="14.25"/>
  <cols>
    <col min="1" max="1" width="14.25" customWidth="1"/>
    <col min="2" max="2" width="5.875" bestFit="1" customWidth="1"/>
    <col min="3" max="3" width="3.25" bestFit="1" customWidth="1"/>
    <col min="4" max="4" width="8.5" bestFit="1" customWidth="1"/>
    <col min="5" max="5" width="27.625" bestFit="1" customWidth="1"/>
    <col min="6" max="6" width="8.5" bestFit="1" customWidth="1"/>
    <col min="7" max="7" width="24.375" customWidth="1"/>
    <col min="8" max="8" width="8.5" bestFit="1" customWidth="1"/>
    <col min="9" max="9" width="27.625" customWidth="1"/>
    <col min="10" max="10" width="8.5" bestFit="1" customWidth="1"/>
    <col min="11" max="11" width="20.125" bestFit="1" customWidth="1"/>
    <col min="12" max="12" width="8.5" bestFit="1" customWidth="1"/>
    <col min="13" max="13" width="20.125" bestFit="1" customWidth="1"/>
    <col min="14" max="14" width="8.5" bestFit="1" customWidth="1"/>
    <col min="15" max="15" width="20.125" bestFit="1" customWidth="1"/>
    <col min="16" max="16" width="8.5" bestFit="1" customWidth="1"/>
    <col min="17" max="17" width="20.125" bestFit="1" customWidth="1"/>
    <col min="19" max="19" width="24.75" bestFit="1" customWidth="1"/>
    <col min="21" max="21" width="29.25" bestFit="1" customWidth="1"/>
    <col min="23" max="23" width="29.25" bestFit="1" customWidth="1"/>
    <col min="25" max="25" width="27.25" bestFit="1" customWidth="1"/>
    <col min="27" max="27" width="27.25" bestFit="1" customWidth="1"/>
  </cols>
  <sheetData>
    <row r="1" spans="1:43">
      <c r="A1" s="73"/>
      <c r="B1" s="194"/>
      <c r="C1" s="195"/>
      <c r="D1" s="74" t="s">
        <v>6976</v>
      </c>
      <c r="E1" s="74" t="s">
        <v>6977</v>
      </c>
      <c r="F1" s="74"/>
      <c r="G1" s="74" t="s">
        <v>15975</v>
      </c>
      <c r="H1" s="74"/>
      <c r="I1" s="74" t="s">
        <v>15976</v>
      </c>
      <c r="J1" s="74"/>
      <c r="K1" s="74" t="s">
        <v>15977</v>
      </c>
      <c r="L1" s="74"/>
      <c r="M1" s="74" t="s">
        <v>15978</v>
      </c>
      <c r="N1" s="74"/>
      <c r="O1" s="82" t="s">
        <v>15979</v>
      </c>
      <c r="P1" s="74"/>
      <c r="Q1" s="165" t="s">
        <v>15980</v>
      </c>
      <c r="R1" s="74"/>
      <c r="S1" s="165" t="s">
        <v>15981</v>
      </c>
      <c r="T1" s="74"/>
      <c r="U1" s="74" t="s">
        <v>10363</v>
      </c>
      <c r="V1" s="82"/>
      <c r="W1" s="82" t="s">
        <v>10364</v>
      </c>
      <c r="X1" s="74"/>
      <c r="Y1" s="74" t="s">
        <v>10365</v>
      </c>
      <c r="AA1" s="74" t="s">
        <v>10366</v>
      </c>
      <c r="AB1" s="74"/>
      <c r="AC1" s="74" t="s">
        <v>6978</v>
      </c>
      <c r="AD1" s="74"/>
      <c r="AE1" s="74" t="s">
        <v>6979</v>
      </c>
      <c r="AF1" s="74"/>
      <c r="AG1" s="74" t="s">
        <v>6980</v>
      </c>
      <c r="AH1" s="74"/>
      <c r="AI1" s="74" t="s">
        <v>6981</v>
      </c>
      <c r="AJ1" s="74"/>
      <c r="AK1" s="74" t="s">
        <v>6982</v>
      </c>
      <c r="AL1" s="74"/>
      <c r="AM1" s="74" t="s">
        <v>6983</v>
      </c>
      <c r="AO1" s="74" t="s">
        <v>6984</v>
      </c>
      <c r="AQ1" s="74" t="s">
        <v>6985</v>
      </c>
    </row>
    <row r="2" spans="1:43">
      <c r="A2" s="74" t="s">
        <v>6986</v>
      </c>
      <c r="B2" s="73"/>
      <c r="C2" s="73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</row>
    <row r="3" spans="1:43">
      <c r="A3" s="74" t="s">
        <v>6987</v>
      </c>
      <c r="B3" s="75">
        <v>1000</v>
      </c>
      <c r="C3" s="74">
        <v>0</v>
      </c>
      <c r="D3" s="74" t="s">
        <v>6988</v>
      </c>
      <c r="E3" s="76" t="s">
        <v>6989</v>
      </c>
      <c r="F3" s="74" t="s">
        <v>6990</v>
      </c>
      <c r="G3" s="74" t="str">
        <f t="shared" ref="G3:G66" si="0">G$1&amp;""&amp;$A3</f>
        <v>1St工站错误</v>
      </c>
      <c r="H3" s="74" t="s">
        <v>6991</v>
      </c>
      <c r="I3" s="74" t="str">
        <f t="shared" ref="I3:I66" si="1">I$1&amp;""&amp;$A3</f>
        <v>1St_进料定位工站错误</v>
      </c>
      <c r="J3" s="74" t="s">
        <v>6992</v>
      </c>
      <c r="K3" s="74" t="str">
        <f t="shared" ref="K3:K66" si="2">K$1&amp;""&amp;$A3</f>
        <v>2St_出料定位工站错误</v>
      </c>
      <c r="L3" s="74" t="s">
        <v>6993</v>
      </c>
      <c r="M3" s="74" t="str">
        <f t="shared" ref="M3:M66" si="3">M$1&amp;""&amp;$A3</f>
        <v>3St_进出料转移工站错误</v>
      </c>
      <c r="N3" s="74" t="s">
        <v>6994</v>
      </c>
      <c r="O3" s="74" t="str">
        <f t="shared" ref="O3:O66" si="4">O$1&amp;""&amp;$A3</f>
        <v>4St_1热压A工站错误</v>
      </c>
      <c r="P3" s="74" t="s">
        <v>6995</v>
      </c>
      <c r="Q3" s="74" t="str">
        <f t="shared" ref="Q3:Q66" si="5">Q$1&amp;""&amp;$A3</f>
        <v>4St_2热压B工站错误</v>
      </c>
      <c r="R3" s="74" t="s">
        <v>6996</v>
      </c>
      <c r="S3" s="74" t="str">
        <f t="shared" ref="S3:S66" si="6">S$1&amp;""&amp;$A3</f>
        <v>4St_3热压C工站错误</v>
      </c>
      <c r="T3" s="74" t="s">
        <v>6997</v>
      </c>
      <c r="U3" s="74" t="str">
        <f t="shared" ref="U3:U66" si="7">U$1&amp;""&amp;$A3</f>
        <v>5St_A出料定位A工站错误</v>
      </c>
      <c r="V3" s="74" t="s">
        <v>6998</v>
      </c>
      <c r="W3" s="74" t="str">
        <f t="shared" ref="W3:W66" si="8">W$1&amp;""&amp;$A3</f>
        <v>5St_B出料定位B工站错误</v>
      </c>
      <c r="X3" s="74" t="s">
        <v>6999</v>
      </c>
      <c r="Y3" s="74" t="str">
        <f t="shared" ref="Y3:Y66" si="9">Y$1&amp;""&amp;$A3</f>
        <v>6St下料机器人工站错误</v>
      </c>
      <c r="Z3" s="74" t="s">
        <v>7000</v>
      </c>
      <c r="AA3" s="74" t="str">
        <f t="shared" ref="AA3:AA66" si="10">AA$1&amp;""&amp;$A3</f>
        <v>7St接料及扫码工站错误</v>
      </c>
      <c r="AB3" s="74" t="s">
        <v>7001</v>
      </c>
      <c r="AC3" s="74" t="str">
        <f t="shared" ref="AC3:AC66" si="11">AC$1&amp;""&amp;$A3</f>
        <v>6St-2工站错误</v>
      </c>
      <c r="AD3" s="74" t="s">
        <v>7002</v>
      </c>
      <c r="AE3" s="74" t="str">
        <f t="shared" ref="AE3:AE66" si="12">AE$1&amp;""&amp;$A3</f>
        <v>6St-3工站错误</v>
      </c>
      <c r="AF3" s="74" t="s">
        <v>7003</v>
      </c>
      <c r="AG3" s="74" t="str">
        <f t="shared" ref="AG3:AG66" si="13">AG$1&amp;""&amp;$A3</f>
        <v>6St-4工站错误</v>
      </c>
      <c r="AH3" s="74" t="s">
        <v>7004</v>
      </c>
      <c r="AI3" s="74" t="str">
        <f t="shared" ref="AI3:AI66" si="14">AI$1&amp;""&amp;$A3</f>
        <v>7St-A工站错误</v>
      </c>
      <c r="AJ3" s="74" t="s">
        <v>7005</v>
      </c>
      <c r="AK3" s="74" t="str">
        <f t="shared" ref="AK3:AK66" si="15">AK$1&amp;""&amp;$A3</f>
        <v>7St-B工站错误</v>
      </c>
      <c r="AL3" s="77" t="s">
        <v>7006</v>
      </c>
      <c r="AM3" s="74" t="str">
        <f t="shared" ref="AM3:AM66" si="16">AM$1&amp;""&amp;$A3</f>
        <v>8St-A工站错误</v>
      </c>
      <c r="AN3" s="77" t="s">
        <v>7007</v>
      </c>
      <c r="AO3" s="74" t="str">
        <f t="shared" ref="AO3:AO66" si="17">AO$1&amp;""&amp;$A3</f>
        <v>8St-B工站错误</v>
      </c>
      <c r="AP3" s="77" t="s">
        <v>7008</v>
      </c>
      <c r="AQ3" s="74" t="str">
        <f t="shared" ref="AQ3:AQ66" si="18">AQ$1&amp;""&amp;$A3</f>
        <v>9St-工站错误</v>
      </c>
    </row>
    <row r="4" spans="1:43">
      <c r="A4" s="74" t="s">
        <v>7009</v>
      </c>
      <c r="B4" s="78">
        <v>1000</v>
      </c>
      <c r="C4" s="74">
        <v>1</v>
      </c>
      <c r="D4" s="74" t="s">
        <v>7010</v>
      </c>
      <c r="E4" s="76" t="s">
        <v>7011</v>
      </c>
      <c r="F4" s="74" t="s">
        <v>7012</v>
      </c>
      <c r="G4" s="74" t="str">
        <f t="shared" si="0"/>
        <v>1St工站警告</v>
      </c>
      <c r="H4" s="74" t="s">
        <v>7013</v>
      </c>
      <c r="I4" s="74" t="str">
        <f t="shared" si="1"/>
        <v>1St_进料定位工站警告</v>
      </c>
      <c r="J4" s="74" t="s">
        <v>7014</v>
      </c>
      <c r="K4" s="74" t="str">
        <f t="shared" si="2"/>
        <v>2St_出料定位工站警告</v>
      </c>
      <c r="L4" s="74" t="s">
        <v>7015</v>
      </c>
      <c r="M4" s="74" t="str">
        <f t="shared" si="3"/>
        <v>3St_进出料转移工站警告</v>
      </c>
      <c r="N4" s="74" t="s">
        <v>7016</v>
      </c>
      <c r="O4" s="74" t="str">
        <f t="shared" si="4"/>
        <v>4St_1热压A工站警告</v>
      </c>
      <c r="P4" s="74" t="s">
        <v>7017</v>
      </c>
      <c r="Q4" s="74" t="str">
        <f t="shared" si="5"/>
        <v>4St_2热压B工站警告</v>
      </c>
      <c r="R4" s="74" t="s">
        <v>7018</v>
      </c>
      <c r="S4" s="74" t="str">
        <f t="shared" si="6"/>
        <v>4St_3热压C工站警告</v>
      </c>
      <c r="T4" s="74" t="s">
        <v>7019</v>
      </c>
      <c r="U4" s="74" t="str">
        <f t="shared" si="7"/>
        <v>5St_A出料定位A工站警告</v>
      </c>
      <c r="V4" s="74" t="s">
        <v>7020</v>
      </c>
      <c r="W4" s="74" t="str">
        <f t="shared" si="8"/>
        <v>5St_B出料定位B工站警告</v>
      </c>
      <c r="X4" s="74" t="s">
        <v>7021</v>
      </c>
      <c r="Y4" s="74" t="str">
        <f t="shared" si="9"/>
        <v>6St下料机器人工站警告</v>
      </c>
      <c r="Z4" s="74" t="s">
        <v>7022</v>
      </c>
      <c r="AA4" s="74" t="str">
        <f t="shared" si="10"/>
        <v>7St接料及扫码工站警告</v>
      </c>
      <c r="AB4" s="74" t="s">
        <v>7023</v>
      </c>
      <c r="AC4" s="74" t="str">
        <f t="shared" si="11"/>
        <v>6St-2工站警告</v>
      </c>
      <c r="AD4" s="74" t="s">
        <v>7024</v>
      </c>
      <c r="AE4" s="74" t="str">
        <f t="shared" si="12"/>
        <v>6St-3工站警告</v>
      </c>
      <c r="AF4" s="74" t="s">
        <v>7025</v>
      </c>
      <c r="AG4" s="74" t="str">
        <f t="shared" si="13"/>
        <v>6St-4工站警告</v>
      </c>
      <c r="AH4" s="74" t="s">
        <v>7026</v>
      </c>
      <c r="AI4" s="74" t="str">
        <f t="shared" si="14"/>
        <v>7St-A工站警告</v>
      </c>
      <c r="AJ4" s="74" t="s">
        <v>7027</v>
      </c>
      <c r="AK4" s="74" t="str">
        <f t="shared" si="15"/>
        <v>7St-B工站警告</v>
      </c>
      <c r="AL4" s="77" t="s">
        <v>7028</v>
      </c>
      <c r="AM4" s="74" t="str">
        <f t="shared" si="16"/>
        <v>8St-A工站警告</v>
      </c>
      <c r="AN4" s="77" t="s">
        <v>7029</v>
      </c>
      <c r="AO4" s="74" t="str">
        <f t="shared" si="17"/>
        <v>8St-B工站警告</v>
      </c>
      <c r="AP4" s="77" t="s">
        <v>7030</v>
      </c>
      <c r="AQ4" s="74" t="str">
        <f t="shared" si="18"/>
        <v>9St-工站警告</v>
      </c>
    </row>
    <row r="5" spans="1:43">
      <c r="A5" s="74" t="s">
        <v>7031</v>
      </c>
      <c r="B5" s="78">
        <v>1000</v>
      </c>
      <c r="C5" s="74">
        <v>2</v>
      </c>
      <c r="D5" s="74" t="s">
        <v>7032</v>
      </c>
      <c r="E5" s="74" t="s">
        <v>7033</v>
      </c>
      <c r="F5" s="74" t="s">
        <v>7034</v>
      </c>
      <c r="G5" s="74" t="str">
        <f t="shared" si="0"/>
        <v>1St工站运行</v>
      </c>
      <c r="H5" s="74" t="s">
        <v>7035</v>
      </c>
      <c r="I5" s="74" t="str">
        <f t="shared" si="1"/>
        <v>1St_进料定位工站运行</v>
      </c>
      <c r="J5" s="74" t="s">
        <v>7036</v>
      </c>
      <c r="K5" s="74" t="str">
        <f t="shared" si="2"/>
        <v>2St_出料定位工站运行</v>
      </c>
      <c r="L5" s="74" t="s">
        <v>7037</v>
      </c>
      <c r="M5" s="74" t="str">
        <f t="shared" si="3"/>
        <v>3St_进出料转移工站运行</v>
      </c>
      <c r="N5" s="74" t="s">
        <v>7038</v>
      </c>
      <c r="O5" s="74" t="str">
        <f t="shared" si="4"/>
        <v>4St_1热压A工站运行</v>
      </c>
      <c r="P5" s="74" t="s">
        <v>7039</v>
      </c>
      <c r="Q5" s="74" t="str">
        <f t="shared" si="5"/>
        <v>4St_2热压B工站运行</v>
      </c>
      <c r="R5" s="74" t="s">
        <v>7040</v>
      </c>
      <c r="S5" s="74" t="str">
        <f t="shared" si="6"/>
        <v>4St_3热压C工站运行</v>
      </c>
      <c r="T5" s="74" t="s">
        <v>7041</v>
      </c>
      <c r="U5" s="74" t="str">
        <f t="shared" si="7"/>
        <v>5St_A出料定位A工站运行</v>
      </c>
      <c r="V5" s="74" t="s">
        <v>7042</v>
      </c>
      <c r="W5" s="74" t="str">
        <f t="shared" si="8"/>
        <v>5St_B出料定位B工站运行</v>
      </c>
      <c r="X5" s="74" t="s">
        <v>7043</v>
      </c>
      <c r="Y5" s="74" t="str">
        <f t="shared" si="9"/>
        <v>6St下料机器人工站运行</v>
      </c>
      <c r="Z5" s="74" t="s">
        <v>7044</v>
      </c>
      <c r="AA5" s="74" t="str">
        <f t="shared" si="10"/>
        <v>7St接料及扫码工站运行</v>
      </c>
      <c r="AB5" s="74" t="s">
        <v>7045</v>
      </c>
      <c r="AC5" s="74" t="str">
        <f t="shared" si="11"/>
        <v>6St-2工站运行</v>
      </c>
      <c r="AD5" s="74" t="s">
        <v>7046</v>
      </c>
      <c r="AE5" s="74" t="str">
        <f t="shared" si="12"/>
        <v>6St-3工站运行</v>
      </c>
      <c r="AF5" s="74" t="s">
        <v>7047</v>
      </c>
      <c r="AG5" s="74" t="str">
        <f t="shared" si="13"/>
        <v>6St-4工站运行</v>
      </c>
      <c r="AH5" s="74" t="s">
        <v>7048</v>
      </c>
      <c r="AI5" s="74" t="str">
        <f t="shared" si="14"/>
        <v>7St-A工站运行</v>
      </c>
      <c r="AJ5" s="74" t="s">
        <v>7049</v>
      </c>
      <c r="AK5" s="74" t="str">
        <f t="shared" si="15"/>
        <v>7St-B工站运行</v>
      </c>
      <c r="AL5" s="77" t="s">
        <v>7050</v>
      </c>
      <c r="AM5" s="74" t="str">
        <f t="shared" si="16"/>
        <v>8St-A工站运行</v>
      </c>
      <c r="AN5" s="77" t="s">
        <v>7051</v>
      </c>
      <c r="AO5" s="74" t="str">
        <f t="shared" si="17"/>
        <v>8St-B工站运行</v>
      </c>
      <c r="AP5" s="77" t="s">
        <v>7052</v>
      </c>
      <c r="AQ5" s="74" t="str">
        <f t="shared" si="18"/>
        <v>9St-工站运行</v>
      </c>
    </row>
    <row r="6" spans="1:43">
      <c r="A6" s="74" t="s">
        <v>7053</v>
      </c>
      <c r="B6" s="78">
        <v>1000</v>
      </c>
      <c r="C6" s="74">
        <v>3</v>
      </c>
      <c r="D6" s="74" t="s">
        <v>7054</v>
      </c>
      <c r="E6" s="73"/>
      <c r="F6" s="74" t="s">
        <v>7055</v>
      </c>
      <c r="G6" s="74" t="str">
        <f t="shared" si="0"/>
        <v>1St"</v>
      </c>
      <c r="H6" s="74" t="s">
        <v>7056</v>
      </c>
      <c r="I6" s="74" t="str">
        <f t="shared" si="1"/>
        <v>1St_进料定位"</v>
      </c>
      <c r="J6" s="74" t="s">
        <v>7057</v>
      </c>
      <c r="K6" s="74" t="str">
        <f t="shared" si="2"/>
        <v>2St_出料定位"</v>
      </c>
      <c r="L6" s="74" t="s">
        <v>7058</v>
      </c>
      <c r="M6" s="74" t="str">
        <f t="shared" si="3"/>
        <v>3St_进出料转移"</v>
      </c>
      <c r="N6" s="74" t="s">
        <v>7059</v>
      </c>
      <c r="O6" s="74" t="str">
        <f t="shared" si="4"/>
        <v>4St_1热压A"</v>
      </c>
      <c r="P6" s="74" t="s">
        <v>7060</v>
      </c>
      <c r="Q6" s="74" t="str">
        <f t="shared" si="5"/>
        <v>4St_2热压B"</v>
      </c>
      <c r="R6" s="74" t="s">
        <v>7061</v>
      </c>
      <c r="S6" s="74" t="str">
        <f t="shared" si="6"/>
        <v>4St_3热压C"</v>
      </c>
      <c r="T6" s="74" t="s">
        <v>7062</v>
      </c>
      <c r="U6" s="74" t="str">
        <f t="shared" si="7"/>
        <v>5St_A出料定位A"</v>
      </c>
      <c r="V6" s="74" t="s">
        <v>7063</v>
      </c>
      <c r="W6" s="74" t="str">
        <f t="shared" si="8"/>
        <v>5St_B出料定位B"</v>
      </c>
      <c r="X6" s="74" t="s">
        <v>7064</v>
      </c>
      <c r="Y6" s="74" t="str">
        <f t="shared" si="9"/>
        <v>6St下料机器人"</v>
      </c>
      <c r="Z6" s="74" t="s">
        <v>7065</v>
      </c>
      <c r="AA6" s="74" t="str">
        <f t="shared" si="10"/>
        <v>7St接料及扫码"</v>
      </c>
      <c r="AB6" s="74" t="s">
        <v>7066</v>
      </c>
      <c r="AC6" s="74" t="str">
        <f t="shared" si="11"/>
        <v>6St-2"</v>
      </c>
      <c r="AD6" s="74" t="s">
        <v>7067</v>
      </c>
      <c r="AE6" s="74" t="str">
        <f t="shared" si="12"/>
        <v>6St-3"</v>
      </c>
      <c r="AF6" s="74" t="s">
        <v>7068</v>
      </c>
      <c r="AG6" s="74" t="str">
        <f t="shared" si="13"/>
        <v>6St-4"</v>
      </c>
      <c r="AH6" s="74" t="s">
        <v>7069</v>
      </c>
      <c r="AI6" s="74" t="str">
        <f t="shared" si="14"/>
        <v>7St-A"</v>
      </c>
      <c r="AJ6" s="74" t="s">
        <v>7070</v>
      </c>
      <c r="AK6" s="74" t="str">
        <f t="shared" si="15"/>
        <v>7St-B"</v>
      </c>
      <c r="AL6" s="77" t="s">
        <v>7071</v>
      </c>
      <c r="AM6" s="74" t="str">
        <f t="shared" si="16"/>
        <v>8St-A"</v>
      </c>
      <c r="AN6" s="77" t="s">
        <v>7072</v>
      </c>
      <c r="AO6" s="74" t="str">
        <f t="shared" si="17"/>
        <v>8St-B"</v>
      </c>
      <c r="AP6" s="77" t="s">
        <v>7073</v>
      </c>
      <c r="AQ6" s="74" t="str">
        <f t="shared" si="18"/>
        <v>9St-"</v>
      </c>
    </row>
    <row r="7" spans="1:43">
      <c r="A7" s="74" t="s">
        <v>7053</v>
      </c>
      <c r="B7" s="78">
        <v>1000</v>
      </c>
      <c r="C7" s="74">
        <v>4</v>
      </c>
      <c r="D7" s="74" t="s">
        <v>7074</v>
      </c>
      <c r="E7" s="74" t="s">
        <v>7075</v>
      </c>
      <c r="F7" s="74" t="s">
        <v>7076</v>
      </c>
      <c r="G7" s="74" t="str">
        <f t="shared" si="0"/>
        <v>1St"</v>
      </c>
      <c r="H7" s="74" t="s">
        <v>7077</v>
      </c>
      <c r="I7" s="74" t="str">
        <f t="shared" si="1"/>
        <v>1St_进料定位"</v>
      </c>
      <c r="J7" s="74" t="s">
        <v>7078</v>
      </c>
      <c r="K7" s="74" t="str">
        <f t="shared" si="2"/>
        <v>2St_出料定位"</v>
      </c>
      <c r="L7" s="74" t="s">
        <v>7079</v>
      </c>
      <c r="M7" s="74" t="str">
        <f t="shared" si="3"/>
        <v>3St_进出料转移"</v>
      </c>
      <c r="N7" s="74" t="s">
        <v>7080</v>
      </c>
      <c r="O7" s="74" t="str">
        <f t="shared" si="4"/>
        <v>4St_1热压A"</v>
      </c>
      <c r="P7" s="74" t="s">
        <v>7081</v>
      </c>
      <c r="Q7" s="74" t="str">
        <f t="shared" si="5"/>
        <v>4St_2热压B"</v>
      </c>
      <c r="R7" s="74" t="s">
        <v>7082</v>
      </c>
      <c r="S7" s="74" t="str">
        <f t="shared" si="6"/>
        <v>4St_3热压C"</v>
      </c>
      <c r="T7" s="74" t="s">
        <v>7083</v>
      </c>
      <c r="U7" s="74" t="str">
        <f t="shared" si="7"/>
        <v>5St_A出料定位A"</v>
      </c>
      <c r="V7" s="74" t="s">
        <v>7084</v>
      </c>
      <c r="W7" s="74" t="str">
        <f t="shared" si="8"/>
        <v>5St_B出料定位B"</v>
      </c>
      <c r="X7" s="74" t="s">
        <v>7085</v>
      </c>
      <c r="Y7" s="74" t="str">
        <f t="shared" si="9"/>
        <v>6St下料机器人"</v>
      </c>
      <c r="Z7" s="74" t="s">
        <v>7086</v>
      </c>
      <c r="AA7" s="74" t="str">
        <f t="shared" si="10"/>
        <v>7St接料及扫码"</v>
      </c>
      <c r="AB7" s="74" t="s">
        <v>7087</v>
      </c>
      <c r="AC7" s="74" t="str">
        <f t="shared" si="11"/>
        <v>6St-2"</v>
      </c>
      <c r="AD7" s="74" t="s">
        <v>7088</v>
      </c>
      <c r="AE7" s="74" t="str">
        <f t="shared" si="12"/>
        <v>6St-3"</v>
      </c>
      <c r="AF7" s="74" t="s">
        <v>7089</v>
      </c>
      <c r="AG7" s="74" t="str">
        <f t="shared" si="13"/>
        <v>6St-4"</v>
      </c>
      <c r="AH7" s="74" t="s">
        <v>7090</v>
      </c>
      <c r="AI7" s="74" t="str">
        <f t="shared" si="14"/>
        <v>7St-A"</v>
      </c>
      <c r="AJ7" s="74" t="s">
        <v>7091</v>
      </c>
      <c r="AK7" s="74" t="str">
        <f t="shared" si="15"/>
        <v>7St-B"</v>
      </c>
      <c r="AL7" s="77" t="s">
        <v>7092</v>
      </c>
      <c r="AM7" s="74" t="str">
        <f t="shared" si="16"/>
        <v>8St-A"</v>
      </c>
      <c r="AN7" s="77" t="s">
        <v>7093</v>
      </c>
      <c r="AO7" s="74" t="str">
        <f t="shared" si="17"/>
        <v>8St-B"</v>
      </c>
      <c r="AP7" s="77" t="s">
        <v>7094</v>
      </c>
      <c r="AQ7" s="74" t="str">
        <f t="shared" si="18"/>
        <v>9St-"</v>
      </c>
    </row>
    <row r="8" spans="1:43">
      <c r="A8" s="74" t="s">
        <v>7053</v>
      </c>
      <c r="B8" s="78">
        <v>1000</v>
      </c>
      <c r="C8" s="74">
        <v>5</v>
      </c>
      <c r="D8" s="74" t="s">
        <v>7095</v>
      </c>
      <c r="E8" s="74" t="s">
        <v>7096</v>
      </c>
      <c r="F8" s="74" t="s">
        <v>7097</v>
      </c>
      <c r="G8" s="74" t="str">
        <f t="shared" si="0"/>
        <v>1St"</v>
      </c>
      <c r="H8" s="74" t="s">
        <v>7098</v>
      </c>
      <c r="I8" s="74" t="str">
        <f t="shared" si="1"/>
        <v>1St_进料定位"</v>
      </c>
      <c r="J8" s="74" t="s">
        <v>7099</v>
      </c>
      <c r="K8" s="74" t="str">
        <f t="shared" si="2"/>
        <v>2St_出料定位"</v>
      </c>
      <c r="L8" s="74" t="s">
        <v>7100</v>
      </c>
      <c r="M8" s="74" t="str">
        <f t="shared" si="3"/>
        <v>3St_进出料转移"</v>
      </c>
      <c r="N8" s="74" t="s">
        <v>7101</v>
      </c>
      <c r="O8" s="74" t="str">
        <f t="shared" si="4"/>
        <v>4St_1热压A"</v>
      </c>
      <c r="P8" s="74" t="s">
        <v>7102</v>
      </c>
      <c r="Q8" s="74" t="str">
        <f t="shared" si="5"/>
        <v>4St_2热压B"</v>
      </c>
      <c r="R8" s="74" t="s">
        <v>7103</v>
      </c>
      <c r="S8" s="74" t="str">
        <f t="shared" si="6"/>
        <v>4St_3热压C"</v>
      </c>
      <c r="T8" s="74" t="s">
        <v>7104</v>
      </c>
      <c r="U8" s="74" t="str">
        <f t="shared" si="7"/>
        <v>5St_A出料定位A"</v>
      </c>
      <c r="V8" s="74" t="s">
        <v>7105</v>
      </c>
      <c r="W8" s="74" t="str">
        <f t="shared" si="8"/>
        <v>5St_B出料定位B"</v>
      </c>
      <c r="X8" s="74" t="s">
        <v>7106</v>
      </c>
      <c r="Y8" s="74" t="str">
        <f t="shared" si="9"/>
        <v>6St下料机器人"</v>
      </c>
      <c r="Z8" s="74" t="s">
        <v>7107</v>
      </c>
      <c r="AA8" s="74" t="str">
        <f t="shared" si="10"/>
        <v>7St接料及扫码"</v>
      </c>
      <c r="AB8" s="74" t="s">
        <v>7108</v>
      </c>
      <c r="AC8" s="74" t="str">
        <f t="shared" si="11"/>
        <v>6St-2"</v>
      </c>
      <c r="AD8" s="74" t="s">
        <v>7109</v>
      </c>
      <c r="AE8" s="74" t="str">
        <f t="shared" si="12"/>
        <v>6St-3"</v>
      </c>
      <c r="AF8" s="74" t="s">
        <v>7110</v>
      </c>
      <c r="AG8" s="74" t="str">
        <f t="shared" si="13"/>
        <v>6St-4"</v>
      </c>
      <c r="AH8" s="74" t="s">
        <v>7111</v>
      </c>
      <c r="AI8" s="74" t="str">
        <f t="shared" si="14"/>
        <v>7St-A"</v>
      </c>
      <c r="AJ8" s="74" t="s">
        <v>7112</v>
      </c>
      <c r="AK8" s="74" t="str">
        <f t="shared" si="15"/>
        <v>7St-B"</v>
      </c>
      <c r="AL8" s="77" t="s">
        <v>7113</v>
      </c>
      <c r="AM8" s="74" t="str">
        <f t="shared" si="16"/>
        <v>8St-A"</v>
      </c>
      <c r="AN8" s="77" t="s">
        <v>7114</v>
      </c>
      <c r="AO8" s="74" t="str">
        <f t="shared" si="17"/>
        <v>8St-B"</v>
      </c>
      <c r="AP8" s="77" t="s">
        <v>7115</v>
      </c>
      <c r="AQ8" s="74" t="str">
        <f t="shared" si="18"/>
        <v>9St-"</v>
      </c>
    </row>
    <row r="9" spans="1:43">
      <c r="A9" s="74" t="s">
        <v>7053</v>
      </c>
      <c r="B9" s="78">
        <v>1000</v>
      </c>
      <c r="C9" s="74">
        <v>6</v>
      </c>
      <c r="D9" s="74" t="s">
        <v>7116</v>
      </c>
      <c r="E9" s="74" t="s">
        <v>7117</v>
      </c>
      <c r="F9" s="74" t="s">
        <v>7118</v>
      </c>
      <c r="G9" s="74" t="str">
        <f t="shared" si="0"/>
        <v>1St"</v>
      </c>
      <c r="H9" s="74" t="s">
        <v>7119</v>
      </c>
      <c r="I9" s="74" t="str">
        <f t="shared" si="1"/>
        <v>1St_进料定位"</v>
      </c>
      <c r="J9" s="74" t="s">
        <v>7120</v>
      </c>
      <c r="K9" s="74" t="str">
        <f t="shared" si="2"/>
        <v>2St_出料定位"</v>
      </c>
      <c r="L9" s="74" t="s">
        <v>7121</v>
      </c>
      <c r="M9" s="74" t="str">
        <f t="shared" si="3"/>
        <v>3St_进出料转移"</v>
      </c>
      <c r="N9" s="74" t="s">
        <v>7122</v>
      </c>
      <c r="O9" s="74" t="str">
        <f t="shared" si="4"/>
        <v>4St_1热压A"</v>
      </c>
      <c r="P9" s="74" t="s">
        <v>7123</v>
      </c>
      <c r="Q9" s="74" t="str">
        <f t="shared" si="5"/>
        <v>4St_2热压B"</v>
      </c>
      <c r="R9" s="74" t="s">
        <v>7124</v>
      </c>
      <c r="S9" s="74" t="str">
        <f t="shared" si="6"/>
        <v>4St_3热压C"</v>
      </c>
      <c r="T9" s="74" t="s">
        <v>7125</v>
      </c>
      <c r="U9" s="74" t="str">
        <f t="shared" si="7"/>
        <v>5St_A出料定位A"</v>
      </c>
      <c r="V9" s="74" t="s">
        <v>7126</v>
      </c>
      <c r="W9" s="74" t="str">
        <f t="shared" si="8"/>
        <v>5St_B出料定位B"</v>
      </c>
      <c r="X9" s="74" t="s">
        <v>7127</v>
      </c>
      <c r="Y9" s="74" t="str">
        <f t="shared" si="9"/>
        <v>6St下料机器人"</v>
      </c>
      <c r="Z9" s="74" t="s">
        <v>7128</v>
      </c>
      <c r="AA9" s="74" t="str">
        <f t="shared" si="10"/>
        <v>7St接料及扫码"</v>
      </c>
      <c r="AB9" s="74" t="s">
        <v>7129</v>
      </c>
      <c r="AC9" s="74" t="str">
        <f t="shared" si="11"/>
        <v>6St-2"</v>
      </c>
      <c r="AD9" s="74" t="s">
        <v>7130</v>
      </c>
      <c r="AE9" s="74" t="str">
        <f t="shared" si="12"/>
        <v>6St-3"</v>
      </c>
      <c r="AF9" s="74" t="s">
        <v>7131</v>
      </c>
      <c r="AG9" s="74" t="str">
        <f t="shared" si="13"/>
        <v>6St-4"</v>
      </c>
      <c r="AH9" s="74" t="s">
        <v>7132</v>
      </c>
      <c r="AI9" s="74" t="str">
        <f t="shared" si="14"/>
        <v>7St-A"</v>
      </c>
      <c r="AJ9" s="74" t="s">
        <v>7133</v>
      </c>
      <c r="AK9" s="74" t="str">
        <f t="shared" si="15"/>
        <v>7St-B"</v>
      </c>
      <c r="AL9" s="77" t="s">
        <v>7134</v>
      </c>
      <c r="AM9" s="74" t="str">
        <f t="shared" si="16"/>
        <v>8St-A"</v>
      </c>
      <c r="AN9" s="77" t="s">
        <v>7135</v>
      </c>
      <c r="AO9" s="74" t="str">
        <f t="shared" si="17"/>
        <v>8St-B"</v>
      </c>
      <c r="AP9" s="77" t="s">
        <v>7136</v>
      </c>
      <c r="AQ9" s="74" t="str">
        <f t="shared" si="18"/>
        <v>9St-"</v>
      </c>
    </row>
    <row r="10" spans="1:43">
      <c r="A10" s="74" t="s">
        <v>7053</v>
      </c>
      <c r="B10" s="78">
        <v>1000</v>
      </c>
      <c r="C10" s="74">
        <v>7</v>
      </c>
      <c r="D10" s="74" t="s">
        <v>7137</v>
      </c>
      <c r="E10" s="74" t="s">
        <v>7138</v>
      </c>
      <c r="F10" s="74" t="s">
        <v>7139</v>
      </c>
      <c r="G10" s="74" t="str">
        <f t="shared" si="0"/>
        <v>1St"</v>
      </c>
      <c r="H10" s="74" t="s">
        <v>7140</v>
      </c>
      <c r="I10" s="74" t="str">
        <f t="shared" si="1"/>
        <v>1St_进料定位"</v>
      </c>
      <c r="J10" s="74" t="s">
        <v>7141</v>
      </c>
      <c r="K10" s="74" t="str">
        <f t="shared" si="2"/>
        <v>2St_出料定位"</v>
      </c>
      <c r="L10" s="74" t="s">
        <v>7142</v>
      </c>
      <c r="M10" s="74" t="str">
        <f t="shared" si="3"/>
        <v>3St_进出料转移"</v>
      </c>
      <c r="N10" s="74" t="s">
        <v>7143</v>
      </c>
      <c r="O10" s="74" t="str">
        <f t="shared" si="4"/>
        <v>4St_1热压A"</v>
      </c>
      <c r="P10" s="74" t="s">
        <v>7144</v>
      </c>
      <c r="Q10" s="74" t="str">
        <f t="shared" si="5"/>
        <v>4St_2热压B"</v>
      </c>
      <c r="R10" s="74" t="s">
        <v>7145</v>
      </c>
      <c r="S10" s="74" t="str">
        <f t="shared" si="6"/>
        <v>4St_3热压C"</v>
      </c>
      <c r="T10" s="74" t="s">
        <v>7146</v>
      </c>
      <c r="U10" s="74" t="str">
        <f t="shared" si="7"/>
        <v>5St_A出料定位A"</v>
      </c>
      <c r="V10" s="74" t="s">
        <v>7147</v>
      </c>
      <c r="W10" s="74" t="str">
        <f t="shared" si="8"/>
        <v>5St_B出料定位B"</v>
      </c>
      <c r="X10" s="74" t="s">
        <v>7148</v>
      </c>
      <c r="Y10" s="74" t="str">
        <f t="shared" si="9"/>
        <v>6St下料机器人"</v>
      </c>
      <c r="Z10" s="74" t="s">
        <v>7149</v>
      </c>
      <c r="AA10" s="74" t="str">
        <f t="shared" si="10"/>
        <v>7St接料及扫码"</v>
      </c>
      <c r="AB10" s="74" t="s">
        <v>7150</v>
      </c>
      <c r="AC10" s="74" t="str">
        <f t="shared" si="11"/>
        <v>6St-2"</v>
      </c>
      <c r="AD10" s="74" t="s">
        <v>7151</v>
      </c>
      <c r="AE10" s="74" t="str">
        <f t="shared" si="12"/>
        <v>6St-3"</v>
      </c>
      <c r="AF10" s="74" t="s">
        <v>7152</v>
      </c>
      <c r="AG10" s="74" t="str">
        <f t="shared" si="13"/>
        <v>6St-4"</v>
      </c>
      <c r="AH10" s="74" t="s">
        <v>7153</v>
      </c>
      <c r="AI10" s="74" t="str">
        <f t="shared" si="14"/>
        <v>7St-A"</v>
      </c>
      <c r="AJ10" s="74" t="s">
        <v>7154</v>
      </c>
      <c r="AK10" s="74" t="str">
        <f t="shared" si="15"/>
        <v>7St-B"</v>
      </c>
      <c r="AL10" s="77" t="s">
        <v>7155</v>
      </c>
      <c r="AM10" s="74" t="str">
        <f t="shared" si="16"/>
        <v>8St-A"</v>
      </c>
      <c r="AN10" s="77" t="s">
        <v>7156</v>
      </c>
      <c r="AO10" s="74" t="str">
        <f t="shared" si="17"/>
        <v>8St-B"</v>
      </c>
      <c r="AP10" s="77" t="s">
        <v>7157</v>
      </c>
      <c r="AQ10" s="74" t="str">
        <f t="shared" si="18"/>
        <v>9St-"</v>
      </c>
    </row>
    <row r="11" spans="1:43">
      <c r="A11" s="74" t="s">
        <v>7053</v>
      </c>
      <c r="B11" s="78">
        <v>1000</v>
      </c>
      <c r="C11" s="74">
        <v>8</v>
      </c>
      <c r="D11" s="74" t="s">
        <v>7158</v>
      </c>
      <c r="E11" s="74"/>
      <c r="F11" s="74" t="s">
        <v>7159</v>
      </c>
      <c r="G11" s="74" t="str">
        <f t="shared" si="0"/>
        <v>1St"</v>
      </c>
      <c r="H11" s="74" t="s">
        <v>7160</v>
      </c>
      <c r="I11" s="74" t="str">
        <f t="shared" si="1"/>
        <v>1St_进料定位"</v>
      </c>
      <c r="J11" s="74" t="s">
        <v>7161</v>
      </c>
      <c r="K11" s="74" t="str">
        <f t="shared" si="2"/>
        <v>2St_出料定位"</v>
      </c>
      <c r="L11" s="74" t="s">
        <v>7162</v>
      </c>
      <c r="M11" s="74" t="str">
        <f t="shared" si="3"/>
        <v>3St_进出料转移"</v>
      </c>
      <c r="N11" s="74" t="s">
        <v>7163</v>
      </c>
      <c r="O11" s="74" t="str">
        <f t="shared" si="4"/>
        <v>4St_1热压A"</v>
      </c>
      <c r="P11" s="74" t="s">
        <v>7164</v>
      </c>
      <c r="Q11" s="74" t="str">
        <f t="shared" si="5"/>
        <v>4St_2热压B"</v>
      </c>
      <c r="R11" s="74" t="s">
        <v>7165</v>
      </c>
      <c r="S11" s="74" t="str">
        <f t="shared" si="6"/>
        <v>4St_3热压C"</v>
      </c>
      <c r="T11" s="74" t="s">
        <v>7166</v>
      </c>
      <c r="U11" s="74" t="str">
        <f t="shared" si="7"/>
        <v>5St_A出料定位A"</v>
      </c>
      <c r="V11" s="74" t="s">
        <v>7167</v>
      </c>
      <c r="W11" s="74" t="str">
        <f t="shared" si="8"/>
        <v>5St_B出料定位B"</v>
      </c>
      <c r="X11" s="74" t="s">
        <v>7168</v>
      </c>
      <c r="Y11" s="74" t="str">
        <f t="shared" si="9"/>
        <v>6St下料机器人"</v>
      </c>
      <c r="Z11" s="74" t="s">
        <v>7169</v>
      </c>
      <c r="AA11" s="74" t="str">
        <f t="shared" si="10"/>
        <v>7St接料及扫码"</v>
      </c>
      <c r="AB11" s="74" t="s">
        <v>7170</v>
      </c>
      <c r="AC11" s="74" t="str">
        <f t="shared" si="11"/>
        <v>6St-2"</v>
      </c>
      <c r="AD11" s="74" t="s">
        <v>7171</v>
      </c>
      <c r="AE11" s="74" t="str">
        <f t="shared" si="12"/>
        <v>6St-3"</v>
      </c>
      <c r="AF11" s="74" t="s">
        <v>7172</v>
      </c>
      <c r="AG11" s="74" t="str">
        <f t="shared" si="13"/>
        <v>6St-4"</v>
      </c>
      <c r="AH11" s="74" t="s">
        <v>7173</v>
      </c>
      <c r="AI11" s="74" t="str">
        <f t="shared" si="14"/>
        <v>7St-A"</v>
      </c>
      <c r="AJ11" s="74" t="s">
        <v>7174</v>
      </c>
      <c r="AK11" s="74" t="str">
        <f t="shared" si="15"/>
        <v>7St-B"</v>
      </c>
      <c r="AL11" s="77" t="s">
        <v>7175</v>
      </c>
      <c r="AM11" s="74" t="str">
        <f t="shared" si="16"/>
        <v>8St-A"</v>
      </c>
      <c r="AN11" s="77" t="s">
        <v>7176</v>
      </c>
      <c r="AO11" s="74" t="str">
        <f t="shared" si="17"/>
        <v>8St-B"</v>
      </c>
      <c r="AP11" s="77" t="s">
        <v>7177</v>
      </c>
      <c r="AQ11" s="74" t="str">
        <f t="shared" si="18"/>
        <v>9St-"</v>
      </c>
    </row>
    <row r="12" spans="1:43">
      <c r="A12" s="74" t="s">
        <v>7053</v>
      </c>
      <c r="B12" s="78">
        <v>1000</v>
      </c>
      <c r="C12" s="74">
        <v>9</v>
      </c>
      <c r="D12" s="74" t="s">
        <v>7178</v>
      </c>
      <c r="E12" s="73"/>
      <c r="F12" s="74" t="s">
        <v>7179</v>
      </c>
      <c r="G12" s="74" t="str">
        <f t="shared" si="0"/>
        <v>1St"</v>
      </c>
      <c r="H12" s="74" t="s">
        <v>7180</v>
      </c>
      <c r="I12" s="74" t="str">
        <f t="shared" si="1"/>
        <v>1St_进料定位"</v>
      </c>
      <c r="J12" s="74" t="s">
        <v>7181</v>
      </c>
      <c r="K12" s="74" t="str">
        <f t="shared" si="2"/>
        <v>2St_出料定位"</v>
      </c>
      <c r="L12" s="74" t="s">
        <v>7182</v>
      </c>
      <c r="M12" s="74" t="str">
        <f t="shared" si="3"/>
        <v>3St_进出料转移"</v>
      </c>
      <c r="N12" s="74" t="s">
        <v>7183</v>
      </c>
      <c r="O12" s="74" t="str">
        <f t="shared" si="4"/>
        <v>4St_1热压A"</v>
      </c>
      <c r="P12" s="74" t="s">
        <v>7184</v>
      </c>
      <c r="Q12" s="74" t="str">
        <f t="shared" si="5"/>
        <v>4St_2热压B"</v>
      </c>
      <c r="R12" s="74" t="s">
        <v>7185</v>
      </c>
      <c r="S12" s="74" t="str">
        <f t="shared" si="6"/>
        <v>4St_3热压C"</v>
      </c>
      <c r="T12" s="74" t="s">
        <v>7186</v>
      </c>
      <c r="U12" s="74" t="str">
        <f t="shared" si="7"/>
        <v>5St_A出料定位A"</v>
      </c>
      <c r="V12" s="74" t="s">
        <v>7187</v>
      </c>
      <c r="W12" s="74" t="str">
        <f t="shared" si="8"/>
        <v>5St_B出料定位B"</v>
      </c>
      <c r="X12" s="74" t="s">
        <v>7188</v>
      </c>
      <c r="Y12" s="74" t="str">
        <f t="shared" si="9"/>
        <v>6St下料机器人"</v>
      </c>
      <c r="Z12" s="74" t="s">
        <v>7189</v>
      </c>
      <c r="AA12" s="74" t="str">
        <f t="shared" si="10"/>
        <v>7St接料及扫码"</v>
      </c>
      <c r="AB12" s="74" t="s">
        <v>7190</v>
      </c>
      <c r="AC12" s="74" t="str">
        <f t="shared" si="11"/>
        <v>6St-2"</v>
      </c>
      <c r="AD12" s="74" t="s">
        <v>7191</v>
      </c>
      <c r="AE12" s="74" t="str">
        <f t="shared" si="12"/>
        <v>6St-3"</v>
      </c>
      <c r="AF12" s="74" t="s">
        <v>7192</v>
      </c>
      <c r="AG12" s="74" t="str">
        <f t="shared" si="13"/>
        <v>6St-4"</v>
      </c>
      <c r="AH12" s="74" t="s">
        <v>7193</v>
      </c>
      <c r="AI12" s="74" t="str">
        <f t="shared" si="14"/>
        <v>7St-A"</v>
      </c>
      <c r="AJ12" s="74" t="s">
        <v>7194</v>
      </c>
      <c r="AK12" s="74" t="str">
        <f t="shared" si="15"/>
        <v>7St-B"</v>
      </c>
      <c r="AL12" s="77" t="s">
        <v>7195</v>
      </c>
      <c r="AM12" s="74" t="str">
        <f t="shared" si="16"/>
        <v>8St-A"</v>
      </c>
      <c r="AN12" s="77" t="s">
        <v>7196</v>
      </c>
      <c r="AO12" s="74" t="str">
        <f t="shared" si="17"/>
        <v>8St-B"</v>
      </c>
      <c r="AP12" s="77" t="s">
        <v>7197</v>
      </c>
      <c r="AQ12" s="74" t="str">
        <f t="shared" si="18"/>
        <v>9St-"</v>
      </c>
    </row>
    <row r="13" spans="1:43">
      <c r="A13" s="74" t="s">
        <v>7053</v>
      </c>
      <c r="B13" s="78">
        <v>1000</v>
      </c>
      <c r="C13" s="74">
        <v>10</v>
      </c>
      <c r="D13" s="74" t="s">
        <v>7198</v>
      </c>
      <c r="E13" s="74"/>
      <c r="F13" s="74" t="s">
        <v>7199</v>
      </c>
      <c r="G13" s="74" t="str">
        <f t="shared" si="0"/>
        <v>1St"</v>
      </c>
      <c r="H13" s="74" t="s">
        <v>7200</v>
      </c>
      <c r="I13" s="74" t="str">
        <f t="shared" si="1"/>
        <v>1St_进料定位"</v>
      </c>
      <c r="J13" s="74" t="s">
        <v>7201</v>
      </c>
      <c r="K13" s="74" t="str">
        <f t="shared" si="2"/>
        <v>2St_出料定位"</v>
      </c>
      <c r="L13" s="74" t="s">
        <v>7202</v>
      </c>
      <c r="M13" s="74" t="str">
        <f t="shared" si="3"/>
        <v>3St_进出料转移"</v>
      </c>
      <c r="N13" s="74" t="s">
        <v>7203</v>
      </c>
      <c r="O13" s="74" t="str">
        <f t="shared" si="4"/>
        <v>4St_1热压A"</v>
      </c>
      <c r="P13" s="74" t="s">
        <v>7204</v>
      </c>
      <c r="Q13" s="74" t="str">
        <f t="shared" si="5"/>
        <v>4St_2热压B"</v>
      </c>
      <c r="R13" s="74" t="s">
        <v>7205</v>
      </c>
      <c r="S13" s="74" t="str">
        <f t="shared" si="6"/>
        <v>4St_3热压C"</v>
      </c>
      <c r="T13" s="74" t="s">
        <v>7206</v>
      </c>
      <c r="U13" s="74" t="str">
        <f t="shared" si="7"/>
        <v>5St_A出料定位A"</v>
      </c>
      <c r="V13" s="74" t="s">
        <v>7207</v>
      </c>
      <c r="W13" s="74" t="str">
        <f t="shared" si="8"/>
        <v>5St_B出料定位B"</v>
      </c>
      <c r="X13" s="74" t="s">
        <v>7208</v>
      </c>
      <c r="Y13" s="74" t="str">
        <f t="shared" si="9"/>
        <v>6St下料机器人"</v>
      </c>
      <c r="Z13" s="74" t="s">
        <v>7209</v>
      </c>
      <c r="AA13" s="74" t="str">
        <f t="shared" si="10"/>
        <v>7St接料及扫码"</v>
      </c>
      <c r="AB13" s="74" t="s">
        <v>7210</v>
      </c>
      <c r="AC13" s="74" t="str">
        <f t="shared" si="11"/>
        <v>6St-2"</v>
      </c>
      <c r="AD13" s="74" t="s">
        <v>7211</v>
      </c>
      <c r="AE13" s="74" t="str">
        <f t="shared" si="12"/>
        <v>6St-3"</v>
      </c>
      <c r="AF13" s="74" t="s">
        <v>7212</v>
      </c>
      <c r="AG13" s="74" t="str">
        <f t="shared" si="13"/>
        <v>6St-4"</v>
      </c>
      <c r="AH13" s="74" t="s">
        <v>7213</v>
      </c>
      <c r="AI13" s="74" t="str">
        <f t="shared" si="14"/>
        <v>7St-A"</v>
      </c>
      <c r="AJ13" s="74" t="s">
        <v>7214</v>
      </c>
      <c r="AK13" s="74" t="str">
        <f t="shared" si="15"/>
        <v>7St-B"</v>
      </c>
      <c r="AL13" s="77" t="s">
        <v>7215</v>
      </c>
      <c r="AM13" s="74" t="str">
        <f t="shared" si="16"/>
        <v>8St-A"</v>
      </c>
      <c r="AN13" s="77" t="s">
        <v>7216</v>
      </c>
      <c r="AO13" s="74" t="str">
        <f t="shared" si="17"/>
        <v>8St-B"</v>
      </c>
      <c r="AP13" s="77" t="s">
        <v>7217</v>
      </c>
      <c r="AQ13" s="74" t="str">
        <f t="shared" si="18"/>
        <v>9St-"</v>
      </c>
    </row>
    <row r="14" spans="1:43">
      <c r="A14" s="74" t="s">
        <v>7053</v>
      </c>
      <c r="B14" s="78">
        <v>1000</v>
      </c>
      <c r="C14" s="74">
        <v>11</v>
      </c>
      <c r="D14" s="74" t="s">
        <v>7218</v>
      </c>
      <c r="E14" s="74"/>
      <c r="F14" s="74" t="s">
        <v>7219</v>
      </c>
      <c r="G14" s="74" t="str">
        <f t="shared" si="0"/>
        <v>1St"</v>
      </c>
      <c r="H14" s="74" t="s">
        <v>7220</v>
      </c>
      <c r="I14" s="74" t="str">
        <f t="shared" si="1"/>
        <v>1St_进料定位"</v>
      </c>
      <c r="J14" s="74" t="s">
        <v>7221</v>
      </c>
      <c r="K14" s="74" t="str">
        <f t="shared" si="2"/>
        <v>2St_出料定位"</v>
      </c>
      <c r="L14" s="74" t="s">
        <v>7222</v>
      </c>
      <c r="M14" s="74" t="str">
        <f t="shared" si="3"/>
        <v>3St_进出料转移"</v>
      </c>
      <c r="N14" s="74" t="s">
        <v>7223</v>
      </c>
      <c r="O14" s="74" t="str">
        <f t="shared" si="4"/>
        <v>4St_1热压A"</v>
      </c>
      <c r="P14" s="74" t="s">
        <v>7224</v>
      </c>
      <c r="Q14" s="74" t="str">
        <f t="shared" si="5"/>
        <v>4St_2热压B"</v>
      </c>
      <c r="R14" s="74" t="s">
        <v>7225</v>
      </c>
      <c r="S14" s="74" t="str">
        <f t="shared" si="6"/>
        <v>4St_3热压C"</v>
      </c>
      <c r="T14" s="74" t="s">
        <v>7226</v>
      </c>
      <c r="U14" s="74" t="str">
        <f t="shared" si="7"/>
        <v>5St_A出料定位A"</v>
      </c>
      <c r="V14" s="74" t="s">
        <v>7227</v>
      </c>
      <c r="W14" s="74" t="str">
        <f t="shared" si="8"/>
        <v>5St_B出料定位B"</v>
      </c>
      <c r="X14" s="74" t="s">
        <v>7228</v>
      </c>
      <c r="Y14" s="74" t="str">
        <f t="shared" si="9"/>
        <v>6St下料机器人"</v>
      </c>
      <c r="Z14" s="74" t="s">
        <v>7229</v>
      </c>
      <c r="AA14" s="74" t="str">
        <f t="shared" si="10"/>
        <v>7St接料及扫码"</v>
      </c>
      <c r="AB14" s="74" t="s">
        <v>7230</v>
      </c>
      <c r="AC14" s="74" t="str">
        <f t="shared" si="11"/>
        <v>6St-2"</v>
      </c>
      <c r="AD14" s="74" t="s">
        <v>7231</v>
      </c>
      <c r="AE14" s="74" t="str">
        <f t="shared" si="12"/>
        <v>6St-3"</v>
      </c>
      <c r="AF14" s="74" t="s">
        <v>7232</v>
      </c>
      <c r="AG14" s="74" t="str">
        <f t="shared" si="13"/>
        <v>6St-4"</v>
      </c>
      <c r="AH14" s="74" t="s">
        <v>7233</v>
      </c>
      <c r="AI14" s="74" t="str">
        <f t="shared" si="14"/>
        <v>7St-A"</v>
      </c>
      <c r="AJ14" s="74" t="s">
        <v>7234</v>
      </c>
      <c r="AK14" s="74" t="str">
        <f t="shared" si="15"/>
        <v>7St-B"</v>
      </c>
      <c r="AL14" s="77" t="s">
        <v>7235</v>
      </c>
      <c r="AM14" s="74" t="str">
        <f t="shared" si="16"/>
        <v>8St-A"</v>
      </c>
      <c r="AN14" s="77" t="s">
        <v>7236</v>
      </c>
      <c r="AO14" s="74" t="str">
        <f t="shared" si="17"/>
        <v>8St-B"</v>
      </c>
      <c r="AP14" s="77" t="s">
        <v>7237</v>
      </c>
      <c r="AQ14" s="74" t="str">
        <f t="shared" si="18"/>
        <v>9St-"</v>
      </c>
    </row>
    <row r="15" spans="1:43">
      <c r="A15" s="74" t="s">
        <v>7053</v>
      </c>
      <c r="B15" s="78">
        <v>1000</v>
      </c>
      <c r="C15" s="74">
        <v>12</v>
      </c>
      <c r="D15" s="74" t="s">
        <v>7238</v>
      </c>
      <c r="E15" s="74"/>
      <c r="F15" s="74" t="s">
        <v>7239</v>
      </c>
      <c r="G15" s="74" t="str">
        <f t="shared" si="0"/>
        <v>1St"</v>
      </c>
      <c r="H15" s="74" t="s">
        <v>7240</v>
      </c>
      <c r="I15" s="74" t="str">
        <f t="shared" si="1"/>
        <v>1St_进料定位"</v>
      </c>
      <c r="J15" s="74" t="s">
        <v>7241</v>
      </c>
      <c r="K15" s="74" t="str">
        <f t="shared" si="2"/>
        <v>2St_出料定位"</v>
      </c>
      <c r="L15" s="74" t="s">
        <v>7242</v>
      </c>
      <c r="M15" s="74" t="str">
        <f t="shared" si="3"/>
        <v>3St_进出料转移"</v>
      </c>
      <c r="N15" s="74" t="s">
        <v>7243</v>
      </c>
      <c r="O15" s="74" t="str">
        <f t="shared" si="4"/>
        <v>4St_1热压A"</v>
      </c>
      <c r="P15" s="74" t="s">
        <v>7244</v>
      </c>
      <c r="Q15" s="74" t="str">
        <f t="shared" si="5"/>
        <v>4St_2热压B"</v>
      </c>
      <c r="R15" s="74" t="s">
        <v>7245</v>
      </c>
      <c r="S15" s="74" t="str">
        <f t="shared" si="6"/>
        <v>4St_3热压C"</v>
      </c>
      <c r="T15" s="74" t="s">
        <v>7246</v>
      </c>
      <c r="U15" s="74" t="str">
        <f t="shared" si="7"/>
        <v>5St_A出料定位A"</v>
      </c>
      <c r="V15" s="74" t="s">
        <v>7247</v>
      </c>
      <c r="W15" s="74" t="str">
        <f t="shared" si="8"/>
        <v>5St_B出料定位B"</v>
      </c>
      <c r="X15" s="74" t="s">
        <v>7248</v>
      </c>
      <c r="Y15" s="74" t="str">
        <f t="shared" si="9"/>
        <v>6St下料机器人"</v>
      </c>
      <c r="Z15" s="74" t="s">
        <v>7249</v>
      </c>
      <c r="AA15" s="74" t="str">
        <f t="shared" si="10"/>
        <v>7St接料及扫码"</v>
      </c>
      <c r="AB15" s="74" t="s">
        <v>7250</v>
      </c>
      <c r="AC15" s="74" t="str">
        <f t="shared" si="11"/>
        <v>6St-2"</v>
      </c>
      <c r="AD15" s="74" t="s">
        <v>7251</v>
      </c>
      <c r="AE15" s="74" t="str">
        <f t="shared" si="12"/>
        <v>6St-3"</v>
      </c>
      <c r="AF15" s="74" t="s">
        <v>7252</v>
      </c>
      <c r="AG15" s="74" t="str">
        <f t="shared" si="13"/>
        <v>6St-4"</v>
      </c>
      <c r="AH15" s="74" t="s">
        <v>7253</v>
      </c>
      <c r="AI15" s="74" t="str">
        <f t="shared" si="14"/>
        <v>7St-A"</v>
      </c>
      <c r="AJ15" s="74" t="s">
        <v>7254</v>
      </c>
      <c r="AK15" s="74" t="str">
        <f t="shared" si="15"/>
        <v>7St-B"</v>
      </c>
      <c r="AL15" s="77" t="s">
        <v>7255</v>
      </c>
      <c r="AM15" s="74" t="str">
        <f t="shared" si="16"/>
        <v>8St-A"</v>
      </c>
      <c r="AN15" s="77" t="s">
        <v>7256</v>
      </c>
      <c r="AO15" s="74" t="str">
        <f t="shared" si="17"/>
        <v>8St-B"</v>
      </c>
      <c r="AP15" s="77" t="s">
        <v>7257</v>
      </c>
      <c r="AQ15" s="74" t="str">
        <f t="shared" si="18"/>
        <v>9St-"</v>
      </c>
    </row>
    <row r="16" spans="1:43">
      <c r="A16" s="74" t="s">
        <v>7053</v>
      </c>
      <c r="B16" s="78">
        <v>1000</v>
      </c>
      <c r="C16" s="74">
        <v>13</v>
      </c>
      <c r="D16" s="74" t="s">
        <v>7258</v>
      </c>
      <c r="E16" s="73"/>
      <c r="F16" s="74" t="s">
        <v>7259</v>
      </c>
      <c r="G16" s="74" t="str">
        <f t="shared" si="0"/>
        <v>1St"</v>
      </c>
      <c r="H16" s="74" t="s">
        <v>7260</v>
      </c>
      <c r="I16" s="74" t="str">
        <f t="shared" si="1"/>
        <v>1St_进料定位"</v>
      </c>
      <c r="J16" s="74" t="s">
        <v>7261</v>
      </c>
      <c r="K16" s="74" t="str">
        <f t="shared" si="2"/>
        <v>2St_出料定位"</v>
      </c>
      <c r="L16" s="74" t="s">
        <v>7262</v>
      </c>
      <c r="M16" s="74" t="str">
        <f t="shared" si="3"/>
        <v>3St_进出料转移"</v>
      </c>
      <c r="N16" s="74" t="s">
        <v>7263</v>
      </c>
      <c r="O16" s="74" t="str">
        <f t="shared" si="4"/>
        <v>4St_1热压A"</v>
      </c>
      <c r="P16" s="74" t="s">
        <v>7264</v>
      </c>
      <c r="Q16" s="74" t="str">
        <f t="shared" si="5"/>
        <v>4St_2热压B"</v>
      </c>
      <c r="R16" s="74" t="s">
        <v>7265</v>
      </c>
      <c r="S16" s="74" t="str">
        <f t="shared" si="6"/>
        <v>4St_3热压C"</v>
      </c>
      <c r="T16" s="74" t="s">
        <v>7266</v>
      </c>
      <c r="U16" s="74" t="str">
        <f t="shared" si="7"/>
        <v>5St_A出料定位A"</v>
      </c>
      <c r="V16" s="74" t="s">
        <v>7267</v>
      </c>
      <c r="W16" s="74" t="str">
        <f t="shared" si="8"/>
        <v>5St_B出料定位B"</v>
      </c>
      <c r="X16" s="74" t="s">
        <v>7268</v>
      </c>
      <c r="Y16" s="74" t="str">
        <f t="shared" si="9"/>
        <v>6St下料机器人"</v>
      </c>
      <c r="Z16" s="74" t="s">
        <v>7269</v>
      </c>
      <c r="AA16" s="74" t="str">
        <f t="shared" si="10"/>
        <v>7St接料及扫码"</v>
      </c>
      <c r="AB16" s="74" t="s">
        <v>7270</v>
      </c>
      <c r="AC16" s="74" t="str">
        <f t="shared" si="11"/>
        <v>6St-2"</v>
      </c>
      <c r="AD16" s="74" t="s">
        <v>7271</v>
      </c>
      <c r="AE16" s="74" t="str">
        <f t="shared" si="12"/>
        <v>6St-3"</v>
      </c>
      <c r="AF16" s="74" t="s">
        <v>7272</v>
      </c>
      <c r="AG16" s="74" t="str">
        <f t="shared" si="13"/>
        <v>6St-4"</v>
      </c>
      <c r="AH16" s="74" t="s">
        <v>7273</v>
      </c>
      <c r="AI16" s="74" t="str">
        <f t="shared" si="14"/>
        <v>7St-A"</v>
      </c>
      <c r="AJ16" s="74" t="s">
        <v>7274</v>
      </c>
      <c r="AK16" s="74" t="str">
        <f t="shared" si="15"/>
        <v>7St-B"</v>
      </c>
      <c r="AL16" s="77" t="s">
        <v>7275</v>
      </c>
      <c r="AM16" s="74" t="str">
        <f t="shared" si="16"/>
        <v>8St-A"</v>
      </c>
      <c r="AN16" s="77" t="s">
        <v>7276</v>
      </c>
      <c r="AO16" s="74" t="str">
        <f t="shared" si="17"/>
        <v>8St-B"</v>
      </c>
      <c r="AP16" s="77" t="s">
        <v>7277</v>
      </c>
      <c r="AQ16" s="74" t="str">
        <f t="shared" si="18"/>
        <v>9St-"</v>
      </c>
    </row>
    <row r="17" spans="1:43">
      <c r="A17" s="74" t="s">
        <v>7053</v>
      </c>
      <c r="B17" s="78">
        <v>1000</v>
      </c>
      <c r="C17" s="74">
        <v>14</v>
      </c>
      <c r="D17" s="74" t="s">
        <v>7278</v>
      </c>
      <c r="E17" s="73"/>
      <c r="F17" s="74" t="s">
        <v>7279</v>
      </c>
      <c r="G17" s="74" t="str">
        <f t="shared" si="0"/>
        <v>1St"</v>
      </c>
      <c r="H17" s="74" t="s">
        <v>7280</v>
      </c>
      <c r="I17" s="74" t="str">
        <f t="shared" si="1"/>
        <v>1St_进料定位"</v>
      </c>
      <c r="J17" s="74" t="s">
        <v>7281</v>
      </c>
      <c r="K17" s="74" t="str">
        <f t="shared" si="2"/>
        <v>2St_出料定位"</v>
      </c>
      <c r="L17" s="74" t="s">
        <v>7282</v>
      </c>
      <c r="M17" s="74" t="str">
        <f t="shared" si="3"/>
        <v>3St_进出料转移"</v>
      </c>
      <c r="N17" s="74" t="s">
        <v>7283</v>
      </c>
      <c r="O17" s="74" t="str">
        <f t="shared" si="4"/>
        <v>4St_1热压A"</v>
      </c>
      <c r="P17" s="74" t="s">
        <v>7284</v>
      </c>
      <c r="Q17" s="74" t="str">
        <f t="shared" si="5"/>
        <v>4St_2热压B"</v>
      </c>
      <c r="R17" s="74" t="s">
        <v>7285</v>
      </c>
      <c r="S17" s="74" t="str">
        <f t="shared" si="6"/>
        <v>4St_3热压C"</v>
      </c>
      <c r="T17" s="74" t="s">
        <v>7286</v>
      </c>
      <c r="U17" s="74" t="str">
        <f t="shared" si="7"/>
        <v>5St_A出料定位A"</v>
      </c>
      <c r="V17" s="74" t="s">
        <v>7287</v>
      </c>
      <c r="W17" s="74" t="str">
        <f t="shared" si="8"/>
        <v>5St_B出料定位B"</v>
      </c>
      <c r="X17" s="74" t="s">
        <v>7288</v>
      </c>
      <c r="Y17" s="74" t="str">
        <f t="shared" si="9"/>
        <v>6St下料机器人"</v>
      </c>
      <c r="Z17" s="74" t="s">
        <v>7289</v>
      </c>
      <c r="AA17" s="74" t="str">
        <f t="shared" si="10"/>
        <v>7St接料及扫码"</v>
      </c>
      <c r="AB17" s="74" t="s">
        <v>7290</v>
      </c>
      <c r="AC17" s="74" t="str">
        <f t="shared" si="11"/>
        <v>6St-2"</v>
      </c>
      <c r="AD17" s="74" t="s">
        <v>7291</v>
      </c>
      <c r="AE17" s="74" t="str">
        <f t="shared" si="12"/>
        <v>6St-3"</v>
      </c>
      <c r="AF17" s="74" t="s">
        <v>7292</v>
      </c>
      <c r="AG17" s="74" t="str">
        <f t="shared" si="13"/>
        <v>6St-4"</v>
      </c>
      <c r="AH17" s="74" t="s">
        <v>7293</v>
      </c>
      <c r="AI17" s="74" t="str">
        <f t="shared" si="14"/>
        <v>7St-A"</v>
      </c>
      <c r="AJ17" s="74" t="s">
        <v>7294</v>
      </c>
      <c r="AK17" s="74" t="str">
        <f t="shared" si="15"/>
        <v>7St-B"</v>
      </c>
      <c r="AL17" s="77" t="s">
        <v>7295</v>
      </c>
      <c r="AM17" s="74" t="str">
        <f t="shared" si="16"/>
        <v>8St-A"</v>
      </c>
      <c r="AN17" s="77" t="s">
        <v>7296</v>
      </c>
      <c r="AO17" s="74" t="str">
        <f t="shared" si="17"/>
        <v>8St-B"</v>
      </c>
      <c r="AP17" s="77" t="s">
        <v>7297</v>
      </c>
      <c r="AQ17" s="74" t="str">
        <f t="shared" si="18"/>
        <v>9St-"</v>
      </c>
    </row>
    <row r="18" spans="1:43">
      <c r="A18" s="74" t="s">
        <v>7053</v>
      </c>
      <c r="B18" s="78">
        <v>1000</v>
      </c>
      <c r="C18" s="74">
        <v>15</v>
      </c>
      <c r="D18" s="74" t="s">
        <v>7298</v>
      </c>
      <c r="E18" s="73"/>
      <c r="F18" s="74" t="s">
        <v>7299</v>
      </c>
      <c r="G18" s="74" t="str">
        <f t="shared" si="0"/>
        <v>1St"</v>
      </c>
      <c r="H18" s="74" t="s">
        <v>7300</v>
      </c>
      <c r="I18" s="74" t="str">
        <f t="shared" si="1"/>
        <v>1St_进料定位"</v>
      </c>
      <c r="J18" s="74" t="s">
        <v>7301</v>
      </c>
      <c r="K18" s="74" t="str">
        <f t="shared" si="2"/>
        <v>2St_出料定位"</v>
      </c>
      <c r="L18" s="74" t="s">
        <v>7302</v>
      </c>
      <c r="M18" s="74" t="str">
        <f t="shared" si="3"/>
        <v>3St_进出料转移"</v>
      </c>
      <c r="N18" s="74" t="s">
        <v>7303</v>
      </c>
      <c r="O18" s="74" t="str">
        <f t="shared" si="4"/>
        <v>4St_1热压A"</v>
      </c>
      <c r="P18" s="74" t="s">
        <v>7304</v>
      </c>
      <c r="Q18" s="74" t="str">
        <f t="shared" si="5"/>
        <v>4St_2热压B"</v>
      </c>
      <c r="R18" s="74" t="s">
        <v>7305</v>
      </c>
      <c r="S18" s="74" t="str">
        <f t="shared" si="6"/>
        <v>4St_3热压C"</v>
      </c>
      <c r="T18" s="74" t="s">
        <v>7306</v>
      </c>
      <c r="U18" s="74" t="str">
        <f t="shared" si="7"/>
        <v>5St_A出料定位A"</v>
      </c>
      <c r="V18" s="74" t="s">
        <v>7307</v>
      </c>
      <c r="W18" s="74" t="str">
        <f t="shared" si="8"/>
        <v>5St_B出料定位B"</v>
      </c>
      <c r="X18" s="74" t="s">
        <v>7308</v>
      </c>
      <c r="Y18" s="74" t="str">
        <f t="shared" si="9"/>
        <v>6St下料机器人"</v>
      </c>
      <c r="Z18" s="74" t="s">
        <v>7309</v>
      </c>
      <c r="AA18" s="74" t="str">
        <f t="shared" si="10"/>
        <v>7St接料及扫码"</v>
      </c>
      <c r="AB18" s="74" t="s">
        <v>7310</v>
      </c>
      <c r="AC18" s="74" t="str">
        <f t="shared" si="11"/>
        <v>6St-2"</v>
      </c>
      <c r="AD18" s="74" t="s">
        <v>7311</v>
      </c>
      <c r="AE18" s="74" t="str">
        <f t="shared" si="12"/>
        <v>6St-3"</v>
      </c>
      <c r="AF18" s="74" t="s">
        <v>7312</v>
      </c>
      <c r="AG18" s="74" t="str">
        <f t="shared" si="13"/>
        <v>6St-4"</v>
      </c>
      <c r="AH18" s="74" t="s">
        <v>7313</v>
      </c>
      <c r="AI18" s="74" t="str">
        <f t="shared" si="14"/>
        <v>7St-A"</v>
      </c>
      <c r="AJ18" s="74" t="s">
        <v>7314</v>
      </c>
      <c r="AK18" s="74" t="str">
        <f t="shared" si="15"/>
        <v>7St-B"</v>
      </c>
      <c r="AL18" s="77" t="s">
        <v>7315</v>
      </c>
      <c r="AM18" s="74" t="str">
        <f t="shared" si="16"/>
        <v>8St-A"</v>
      </c>
      <c r="AN18" s="77" t="s">
        <v>7316</v>
      </c>
      <c r="AO18" s="74" t="str">
        <f t="shared" si="17"/>
        <v>8St-B"</v>
      </c>
      <c r="AP18" s="77" t="s">
        <v>7317</v>
      </c>
      <c r="AQ18" s="74" t="str">
        <f t="shared" si="18"/>
        <v>9St-"</v>
      </c>
    </row>
    <row r="19" spans="1:43">
      <c r="A19" s="74" t="s">
        <v>7318</v>
      </c>
      <c r="B19" s="78">
        <v>1001</v>
      </c>
      <c r="C19" s="74">
        <v>0</v>
      </c>
      <c r="D19" s="74" t="s">
        <v>7319</v>
      </c>
      <c r="E19" s="76" t="s">
        <v>7320</v>
      </c>
      <c r="F19" s="74" t="s">
        <v>7321</v>
      </c>
      <c r="G19" s="74" t="str">
        <f t="shared" si="0"/>
        <v>1St原位</v>
      </c>
      <c r="H19" s="74" t="s">
        <v>7322</v>
      </c>
      <c r="I19" s="74" t="str">
        <f t="shared" si="1"/>
        <v>1St_进料定位原位</v>
      </c>
      <c r="J19" s="74" t="s">
        <v>7323</v>
      </c>
      <c r="K19" s="74" t="str">
        <f t="shared" si="2"/>
        <v>2St_出料定位原位</v>
      </c>
      <c r="L19" s="74" t="s">
        <v>7324</v>
      </c>
      <c r="M19" s="74" t="str">
        <f t="shared" si="3"/>
        <v>3St_进出料转移原位</v>
      </c>
      <c r="N19" s="74" t="s">
        <v>7325</v>
      </c>
      <c r="O19" s="74" t="str">
        <f t="shared" si="4"/>
        <v>4St_1热压A原位</v>
      </c>
      <c r="P19" s="74" t="s">
        <v>7326</v>
      </c>
      <c r="Q19" s="74" t="str">
        <f t="shared" si="5"/>
        <v>4St_2热压B原位</v>
      </c>
      <c r="R19" s="74" t="s">
        <v>7327</v>
      </c>
      <c r="S19" s="74" t="str">
        <f t="shared" si="6"/>
        <v>4St_3热压C原位</v>
      </c>
      <c r="T19" s="74" t="s">
        <v>7328</v>
      </c>
      <c r="U19" s="74" t="str">
        <f t="shared" si="7"/>
        <v>5St_A出料定位A原位</v>
      </c>
      <c r="V19" s="74" t="s">
        <v>7329</v>
      </c>
      <c r="W19" s="74" t="str">
        <f t="shared" si="8"/>
        <v>5St_B出料定位B原位</v>
      </c>
      <c r="X19" s="74" t="s">
        <v>7330</v>
      </c>
      <c r="Y19" s="74" t="str">
        <f t="shared" si="9"/>
        <v>6St下料机器人原位</v>
      </c>
      <c r="Z19" s="74" t="s">
        <v>7331</v>
      </c>
      <c r="AA19" s="74" t="str">
        <f t="shared" si="10"/>
        <v>7St接料及扫码原位</v>
      </c>
      <c r="AB19" s="74" t="s">
        <v>7332</v>
      </c>
      <c r="AC19" s="74" t="str">
        <f t="shared" si="11"/>
        <v>6St-2原位</v>
      </c>
      <c r="AD19" s="74" t="s">
        <v>7333</v>
      </c>
      <c r="AE19" s="74" t="str">
        <f t="shared" si="12"/>
        <v>6St-3原位</v>
      </c>
      <c r="AF19" s="74" t="s">
        <v>7334</v>
      </c>
      <c r="AG19" s="74" t="str">
        <f t="shared" si="13"/>
        <v>6St-4原位</v>
      </c>
      <c r="AH19" s="74" t="s">
        <v>7335</v>
      </c>
      <c r="AI19" s="74" t="str">
        <f t="shared" si="14"/>
        <v>7St-A原位</v>
      </c>
      <c r="AJ19" s="74" t="s">
        <v>7336</v>
      </c>
      <c r="AK19" s="74" t="str">
        <f t="shared" si="15"/>
        <v>7St-B原位</v>
      </c>
      <c r="AL19" s="77" t="s">
        <v>7337</v>
      </c>
      <c r="AM19" s="74" t="str">
        <f t="shared" si="16"/>
        <v>8St-A原位</v>
      </c>
      <c r="AN19" s="77" t="s">
        <v>7338</v>
      </c>
      <c r="AO19" s="74" t="str">
        <f t="shared" si="17"/>
        <v>8St-B原位</v>
      </c>
      <c r="AP19" s="77" t="s">
        <v>7339</v>
      </c>
      <c r="AQ19" s="74" t="str">
        <f t="shared" si="18"/>
        <v>9St-原位</v>
      </c>
    </row>
    <row r="20" spans="1:43">
      <c r="A20" s="74" t="s">
        <v>7340</v>
      </c>
      <c r="B20" s="78">
        <v>1001</v>
      </c>
      <c r="C20" s="74">
        <v>1</v>
      </c>
      <c r="D20" s="74" t="s">
        <v>7341</v>
      </c>
      <c r="E20" s="74"/>
      <c r="F20" s="74" t="s">
        <v>7342</v>
      </c>
      <c r="G20" s="74" t="str">
        <f t="shared" si="0"/>
        <v>1St辅助原位</v>
      </c>
      <c r="H20" s="74" t="s">
        <v>7343</v>
      </c>
      <c r="I20" s="74" t="str">
        <f t="shared" si="1"/>
        <v>1St_进料定位辅助原位</v>
      </c>
      <c r="J20" s="74" t="s">
        <v>7344</v>
      </c>
      <c r="K20" s="74" t="str">
        <f t="shared" si="2"/>
        <v>2St_出料定位辅助原位</v>
      </c>
      <c r="L20" s="74" t="s">
        <v>7345</v>
      </c>
      <c r="M20" s="74" t="str">
        <f t="shared" si="3"/>
        <v>3St_进出料转移辅助原位</v>
      </c>
      <c r="N20" s="74" t="s">
        <v>7346</v>
      </c>
      <c r="O20" s="74" t="str">
        <f t="shared" si="4"/>
        <v>4St_1热压A辅助原位</v>
      </c>
      <c r="P20" s="74" t="s">
        <v>7347</v>
      </c>
      <c r="Q20" s="74" t="str">
        <f t="shared" si="5"/>
        <v>4St_2热压B辅助原位</v>
      </c>
      <c r="R20" s="74" t="s">
        <v>7348</v>
      </c>
      <c r="S20" s="74" t="str">
        <f t="shared" si="6"/>
        <v>4St_3热压C辅助原位</v>
      </c>
      <c r="T20" s="74" t="s">
        <v>7349</v>
      </c>
      <c r="U20" s="74" t="str">
        <f t="shared" si="7"/>
        <v>5St_A出料定位A辅助原位</v>
      </c>
      <c r="V20" s="74" t="s">
        <v>7350</v>
      </c>
      <c r="W20" s="74" t="str">
        <f t="shared" si="8"/>
        <v>5St_B出料定位B辅助原位</v>
      </c>
      <c r="X20" s="74" t="s">
        <v>7351</v>
      </c>
      <c r="Y20" s="74" t="str">
        <f t="shared" si="9"/>
        <v>6St下料机器人辅助原位</v>
      </c>
      <c r="Z20" s="74" t="s">
        <v>7352</v>
      </c>
      <c r="AA20" s="74" t="str">
        <f t="shared" si="10"/>
        <v>7St接料及扫码辅助原位</v>
      </c>
      <c r="AB20" s="74" t="s">
        <v>7353</v>
      </c>
      <c r="AC20" s="74" t="str">
        <f t="shared" si="11"/>
        <v>6St-2辅助原位</v>
      </c>
      <c r="AD20" s="74" t="s">
        <v>7354</v>
      </c>
      <c r="AE20" s="74" t="str">
        <f t="shared" si="12"/>
        <v>6St-3辅助原位</v>
      </c>
      <c r="AF20" s="74" t="s">
        <v>7355</v>
      </c>
      <c r="AG20" s="74" t="str">
        <f t="shared" si="13"/>
        <v>6St-4辅助原位</v>
      </c>
      <c r="AH20" s="74" t="s">
        <v>7356</v>
      </c>
      <c r="AI20" s="74" t="str">
        <f t="shared" si="14"/>
        <v>7St-A辅助原位</v>
      </c>
      <c r="AJ20" s="74" t="s">
        <v>7357</v>
      </c>
      <c r="AK20" s="74" t="str">
        <f t="shared" si="15"/>
        <v>7St-B辅助原位</v>
      </c>
      <c r="AL20" s="77" t="s">
        <v>7358</v>
      </c>
      <c r="AM20" s="74" t="str">
        <f t="shared" si="16"/>
        <v>8St-A辅助原位</v>
      </c>
      <c r="AN20" s="77" t="s">
        <v>7359</v>
      </c>
      <c r="AO20" s="74" t="str">
        <f t="shared" si="17"/>
        <v>8St-B辅助原位</v>
      </c>
      <c r="AP20" s="77" t="s">
        <v>7360</v>
      </c>
      <c r="AQ20" s="74" t="str">
        <f t="shared" si="18"/>
        <v>9St-辅助原位</v>
      </c>
    </row>
    <row r="21" spans="1:43">
      <c r="A21" s="74" t="s">
        <v>7361</v>
      </c>
      <c r="B21" s="78">
        <v>1001</v>
      </c>
      <c r="C21" s="74">
        <v>2</v>
      </c>
      <c r="D21" s="74" t="s">
        <v>7362</v>
      </c>
      <c r="E21" s="76" t="s">
        <v>7363</v>
      </c>
      <c r="F21" s="74" t="s">
        <v>7364</v>
      </c>
      <c r="G21" s="74" t="str">
        <f t="shared" si="0"/>
        <v>1St任务开始条件</v>
      </c>
      <c r="H21" s="74" t="s">
        <v>7365</v>
      </c>
      <c r="I21" s="74" t="str">
        <f t="shared" si="1"/>
        <v>1St_进料定位任务开始条件</v>
      </c>
      <c r="J21" s="74" t="s">
        <v>7366</v>
      </c>
      <c r="K21" s="74" t="str">
        <f t="shared" si="2"/>
        <v>2St_出料定位任务开始条件</v>
      </c>
      <c r="L21" s="74" t="s">
        <v>7367</v>
      </c>
      <c r="M21" s="74" t="str">
        <f t="shared" si="3"/>
        <v>3St_进出料转移任务开始条件</v>
      </c>
      <c r="N21" s="74" t="s">
        <v>7368</v>
      </c>
      <c r="O21" s="74" t="str">
        <f t="shared" si="4"/>
        <v>4St_1热压A任务开始条件</v>
      </c>
      <c r="P21" s="74" t="s">
        <v>7369</v>
      </c>
      <c r="Q21" s="74" t="str">
        <f t="shared" si="5"/>
        <v>4St_2热压B任务开始条件</v>
      </c>
      <c r="R21" s="74" t="s">
        <v>7370</v>
      </c>
      <c r="S21" s="74" t="str">
        <f t="shared" si="6"/>
        <v>4St_3热压C任务开始条件</v>
      </c>
      <c r="T21" s="74" t="s">
        <v>7371</v>
      </c>
      <c r="U21" s="74" t="str">
        <f t="shared" si="7"/>
        <v>5St_A出料定位A任务开始条件</v>
      </c>
      <c r="V21" s="74" t="s">
        <v>7372</v>
      </c>
      <c r="W21" s="74" t="str">
        <f t="shared" si="8"/>
        <v>5St_B出料定位B任务开始条件</v>
      </c>
      <c r="X21" s="74" t="s">
        <v>7373</v>
      </c>
      <c r="Y21" s="74" t="str">
        <f t="shared" si="9"/>
        <v>6St下料机器人任务开始条件</v>
      </c>
      <c r="Z21" s="74" t="s">
        <v>7374</v>
      </c>
      <c r="AA21" s="74" t="str">
        <f t="shared" si="10"/>
        <v>7St接料及扫码任务开始条件</v>
      </c>
      <c r="AB21" s="74" t="s">
        <v>7375</v>
      </c>
      <c r="AC21" s="74" t="str">
        <f t="shared" si="11"/>
        <v>6St-2任务开始条件</v>
      </c>
      <c r="AD21" s="74" t="s">
        <v>7376</v>
      </c>
      <c r="AE21" s="74" t="str">
        <f t="shared" si="12"/>
        <v>6St-3任务开始条件</v>
      </c>
      <c r="AF21" s="74" t="s">
        <v>7377</v>
      </c>
      <c r="AG21" s="74" t="str">
        <f t="shared" si="13"/>
        <v>6St-4任务开始条件</v>
      </c>
      <c r="AH21" s="74" t="s">
        <v>7378</v>
      </c>
      <c r="AI21" s="74" t="str">
        <f t="shared" si="14"/>
        <v>7St-A任务开始条件</v>
      </c>
      <c r="AJ21" s="74" t="s">
        <v>7379</v>
      </c>
      <c r="AK21" s="74" t="str">
        <f t="shared" si="15"/>
        <v>7St-B任务开始条件</v>
      </c>
      <c r="AL21" s="77" t="s">
        <v>7380</v>
      </c>
      <c r="AM21" s="74" t="str">
        <f t="shared" si="16"/>
        <v>8St-A任务开始条件</v>
      </c>
      <c r="AN21" s="77" t="s">
        <v>7381</v>
      </c>
      <c r="AO21" s="74" t="str">
        <f t="shared" si="17"/>
        <v>8St-B任务开始条件</v>
      </c>
      <c r="AP21" s="77" t="s">
        <v>7382</v>
      </c>
      <c r="AQ21" s="74" t="str">
        <f t="shared" si="18"/>
        <v>9St-任务开始条件</v>
      </c>
    </row>
    <row r="22" spans="1:43">
      <c r="A22" s="74" t="s">
        <v>7053</v>
      </c>
      <c r="B22" s="78">
        <v>1001</v>
      </c>
      <c r="C22" s="74">
        <v>3</v>
      </c>
      <c r="D22" s="74" t="s">
        <v>7383</v>
      </c>
      <c r="E22" s="74" t="s">
        <v>7384</v>
      </c>
      <c r="F22" s="74" t="s">
        <v>7385</v>
      </c>
      <c r="G22" s="74" t="str">
        <f t="shared" si="0"/>
        <v>1St"</v>
      </c>
      <c r="H22" s="74" t="s">
        <v>7386</v>
      </c>
      <c r="I22" s="74" t="str">
        <f t="shared" si="1"/>
        <v>1St_进料定位"</v>
      </c>
      <c r="J22" s="74" t="s">
        <v>7387</v>
      </c>
      <c r="K22" s="74" t="str">
        <f t="shared" si="2"/>
        <v>2St_出料定位"</v>
      </c>
      <c r="L22" s="74" t="s">
        <v>7388</v>
      </c>
      <c r="M22" s="74" t="str">
        <f t="shared" si="3"/>
        <v>3St_进出料转移"</v>
      </c>
      <c r="N22" s="74" t="s">
        <v>7389</v>
      </c>
      <c r="O22" s="74" t="str">
        <f t="shared" si="4"/>
        <v>4St_1热压A"</v>
      </c>
      <c r="P22" s="74" t="s">
        <v>7390</v>
      </c>
      <c r="Q22" s="74" t="str">
        <f t="shared" si="5"/>
        <v>4St_2热压B"</v>
      </c>
      <c r="R22" s="74" t="s">
        <v>7391</v>
      </c>
      <c r="S22" s="74" t="str">
        <f t="shared" si="6"/>
        <v>4St_3热压C"</v>
      </c>
      <c r="T22" s="74" t="s">
        <v>7392</v>
      </c>
      <c r="U22" s="74" t="str">
        <f t="shared" si="7"/>
        <v>5St_A出料定位A"</v>
      </c>
      <c r="V22" s="74" t="s">
        <v>7393</v>
      </c>
      <c r="W22" s="74" t="str">
        <f t="shared" si="8"/>
        <v>5St_B出料定位B"</v>
      </c>
      <c r="X22" s="74" t="s">
        <v>7394</v>
      </c>
      <c r="Y22" s="74" t="str">
        <f t="shared" si="9"/>
        <v>6St下料机器人"</v>
      </c>
      <c r="Z22" s="74" t="s">
        <v>7395</v>
      </c>
      <c r="AA22" s="74" t="str">
        <f t="shared" si="10"/>
        <v>7St接料及扫码"</v>
      </c>
      <c r="AB22" s="74" t="s">
        <v>7396</v>
      </c>
      <c r="AC22" s="74" t="str">
        <f t="shared" si="11"/>
        <v>6St-2"</v>
      </c>
      <c r="AD22" s="74" t="s">
        <v>7397</v>
      </c>
      <c r="AE22" s="74" t="str">
        <f t="shared" si="12"/>
        <v>6St-3"</v>
      </c>
      <c r="AF22" s="74" t="s">
        <v>7398</v>
      </c>
      <c r="AG22" s="74" t="str">
        <f t="shared" si="13"/>
        <v>6St-4"</v>
      </c>
      <c r="AH22" s="74" t="s">
        <v>7399</v>
      </c>
      <c r="AI22" s="74" t="str">
        <f t="shared" si="14"/>
        <v>7St-A"</v>
      </c>
      <c r="AJ22" s="74" t="s">
        <v>7400</v>
      </c>
      <c r="AK22" s="74" t="str">
        <f t="shared" si="15"/>
        <v>7St-B"</v>
      </c>
      <c r="AL22" s="77" t="s">
        <v>7401</v>
      </c>
      <c r="AM22" s="74" t="str">
        <f t="shared" si="16"/>
        <v>8St-A"</v>
      </c>
      <c r="AN22" s="77" t="s">
        <v>7402</v>
      </c>
      <c r="AO22" s="74" t="str">
        <f t="shared" si="17"/>
        <v>8St-B"</v>
      </c>
      <c r="AP22" s="77" t="s">
        <v>7403</v>
      </c>
      <c r="AQ22" s="74" t="str">
        <f t="shared" si="18"/>
        <v>9St-"</v>
      </c>
    </row>
    <row r="23" spans="1:43">
      <c r="A23" s="74" t="s">
        <v>7053</v>
      </c>
      <c r="B23" s="78">
        <v>1001</v>
      </c>
      <c r="C23" s="74">
        <v>4</v>
      </c>
      <c r="D23" s="74" t="s">
        <v>7404</v>
      </c>
      <c r="E23" s="74" t="s">
        <v>7405</v>
      </c>
      <c r="F23" s="74" t="s">
        <v>7406</v>
      </c>
      <c r="G23" s="74" t="str">
        <f t="shared" si="0"/>
        <v>1St"</v>
      </c>
      <c r="H23" s="74" t="s">
        <v>7407</v>
      </c>
      <c r="I23" s="74" t="str">
        <f t="shared" si="1"/>
        <v>1St_进料定位"</v>
      </c>
      <c r="J23" s="74" t="s">
        <v>7408</v>
      </c>
      <c r="K23" s="74" t="str">
        <f t="shared" si="2"/>
        <v>2St_出料定位"</v>
      </c>
      <c r="L23" s="74" t="s">
        <v>7409</v>
      </c>
      <c r="M23" s="74" t="str">
        <f t="shared" si="3"/>
        <v>3St_进出料转移"</v>
      </c>
      <c r="N23" s="74" t="s">
        <v>7410</v>
      </c>
      <c r="O23" s="74" t="str">
        <f t="shared" si="4"/>
        <v>4St_1热压A"</v>
      </c>
      <c r="P23" s="74" t="s">
        <v>7411</v>
      </c>
      <c r="Q23" s="74" t="str">
        <f t="shared" si="5"/>
        <v>4St_2热压B"</v>
      </c>
      <c r="R23" s="74" t="s">
        <v>7412</v>
      </c>
      <c r="S23" s="74" t="str">
        <f t="shared" si="6"/>
        <v>4St_3热压C"</v>
      </c>
      <c r="T23" s="74" t="s">
        <v>7413</v>
      </c>
      <c r="U23" s="74" t="str">
        <f t="shared" si="7"/>
        <v>5St_A出料定位A"</v>
      </c>
      <c r="V23" s="74" t="s">
        <v>7414</v>
      </c>
      <c r="W23" s="74" t="str">
        <f t="shared" si="8"/>
        <v>5St_B出料定位B"</v>
      </c>
      <c r="X23" s="74" t="s">
        <v>7415</v>
      </c>
      <c r="Y23" s="74" t="str">
        <f t="shared" si="9"/>
        <v>6St下料机器人"</v>
      </c>
      <c r="Z23" s="74" t="s">
        <v>7416</v>
      </c>
      <c r="AA23" s="74" t="str">
        <f t="shared" si="10"/>
        <v>7St接料及扫码"</v>
      </c>
      <c r="AB23" s="74" t="s">
        <v>7417</v>
      </c>
      <c r="AC23" s="74" t="str">
        <f t="shared" si="11"/>
        <v>6St-2"</v>
      </c>
      <c r="AD23" s="74" t="s">
        <v>7418</v>
      </c>
      <c r="AE23" s="74" t="str">
        <f t="shared" si="12"/>
        <v>6St-3"</v>
      </c>
      <c r="AF23" s="74" t="s">
        <v>7419</v>
      </c>
      <c r="AG23" s="74" t="str">
        <f t="shared" si="13"/>
        <v>6St-4"</v>
      </c>
      <c r="AH23" s="74" t="s">
        <v>7420</v>
      </c>
      <c r="AI23" s="74" t="str">
        <f t="shared" si="14"/>
        <v>7St-A"</v>
      </c>
      <c r="AJ23" s="74" t="s">
        <v>7421</v>
      </c>
      <c r="AK23" s="74" t="str">
        <f t="shared" si="15"/>
        <v>7St-B"</v>
      </c>
      <c r="AL23" s="77" t="s">
        <v>7422</v>
      </c>
      <c r="AM23" s="74" t="str">
        <f t="shared" si="16"/>
        <v>8St-A"</v>
      </c>
      <c r="AN23" s="77" t="s">
        <v>7423</v>
      </c>
      <c r="AO23" s="74" t="str">
        <f t="shared" si="17"/>
        <v>8St-B"</v>
      </c>
      <c r="AP23" s="77" t="s">
        <v>7424</v>
      </c>
      <c r="AQ23" s="74" t="str">
        <f t="shared" si="18"/>
        <v>9St-"</v>
      </c>
    </row>
    <row r="24" spans="1:43">
      <c r="A24" s="74" t="s">
        <v>7053</v>
      </c>
      <c r="B24" s="78">
        <v>1001</v>
      </c>
      <c r="C24" s="74">
        <v>5</v>
      </c>
      <c r="D24" s="74" t="s">
        <v>7425</v>
      </c>
      <c r="E24" s="74" t="s">
        <v>7426</v>
      </c>
      <c r="F24" s="74" t="s">
        <v>7427</v>
      </c>
      <c r="G24" s="74" t="str">
        <f t="shared" si="0"/>
        <v>1St"</v>
      </c>
      <c r="H24" s="74" t="s">
        <v>7428</v>
      </c>
      <c r="I24" s="74" t="str">
        <f t="shared" si="1"/>
        <v>1St_进料定位"</v>
      </c>
      <c r="J24" s="74" t="s">
        <v>7429</v>
      </c>
      <c r="K24" s="74" t="str">
        <f t="shared" si="2"/>
        <v>2St_出料定位"</v>
      </c>
      <c r="L24" s="74" t="s">
        <v>7430</v>
      </c>
      <c r="M24" s="74" t="str">
        <f t="shared" si="3"/>
        <v>3St_进出料转移"</v>
      </c>
      <c r="N24" s="74" t="s">
        <v>7431</v>
      </c>
      <c r="O24" s="74" t="str">
        <f t="shared" si="4"/>
        <v>4St_1热压A"</v>
      </c>
      <c r="P24" s="74" t="s">
        <v>7432</v>
      </c>
      <c r="Q24" s="74" t="str">
        <f t="shared" si="5"/>
        <v>4St_2热压B"</v>
      </c>
      <c r="R24" s="74" t="s">
        <v>7433</v>
      </c>
      <c r="S24" s="74" t="str">
        <f t="shared" si="6"/>
        <v>4St_3热压C"</v>
      </c>
      <c r="T24" s="74" t="s">
        <v>7434</v>
      </c>
      <c r="U24" s="74" t="str">
        <f t="shared" si="7"/>
        <v>5St_A出料定位A"</v>
      </c>
      <c r="V24" s="74" t="s">
        <v>7435</v>
      </c>
      <c r="W24" s="74" t="str">
        <f t="shared" si="8"/>
        <v>5St_B出料定位B"</v>
      </c>
      <c r="X24" s="74" t="s">
        <v>7436</v>
      </c>
      <c r="Y24" s="74" t="str">
        <f t="shared" si="9"/>
        <v>6St下料机器人"</v>
      </c>
      <c r="Z24" s="74" t="s">
        <v>7437</v>
      </c>
      <c r="AA24" s="74" t="str">
        <f t="shared" si="10"/>
        <v>7St接料及扫码"</v>
      </c>
      <c r="AB24" s="74" t="s">
        <v>7438</v>
      </c>
      <c r="AC24" s="74" t="str">
        <f t="shared" si="11"/>
        <v>6St-2"</v>
      </c>
      <c r="AD24" s="74" t="s">
        <v>7439</v>
      </c>
      <c r="AE24" s="74" t="str">
        <f t="shared" si="12"/>
        <v>6St-3"</v>
      </c>
      <c r="AF24" s="74" t="s">
        <v>7440</v>
      </c>
      <c r="AG24" s="74" t="str">
        <f t="shared" si="13"/>
        <v>6St-4"</v>
      </c>
      <c r="AH24" s="74" t="s">
        <v>7441</v>
      </c>
      <c r="AI24" s="74" t="str">
        <f t="shared" si="14"/>
        <v>7St-A"</v>
      </c>
      <c r="AJ24" s="74" t="s">
        <v>7442</v>
      </c>
      <c r="AK24" s="74" t="str">
        <f t="shared" si="15"/>
        <v>7St-B"</v>
      </c>
      <c r="AL24" s="77" t="s">
        <v>7443</v>
      </c>
      <c r="AM24" s="74" t="str">
        <f t="shared" si="16"/>
        <v>8St-A"</v>
      </c>
      <c r="AN24" s="77" t="s">
        <v>7444</v>
      </c>
      <c r="AO24" s="74" t="str">
        <f t="shared" si="17"/>
        <v>8St-B"</v>
      </c>
      <c r="AP24" s="77" t="s">
        <v>7445</v>
      </c>
      <c r="AQ24" s="74" t="str">
        <f t="shared" si="18"/>
        <v>9St-"</v>
      </c>
    </row>
    <row r="25" spans="1:43">
      <c r="A25" s="74" t="s">
        <v>7053</v>
      </c>
      <c r="B25" s="78">
        <v>1001</v>
      </c>
      <c r="C25" s="74">
        <v>6</v>
      </c>
      <c r="D25" s="74" t="s">
        <v>7446</v>
      </c>
      <c r="E25" s="74"/>
      <c r="F25" s="74" t="s">
        <v>7447</v>
      </c>
      <c r="G25" s="74" t="str">
        <f t="shared" si="0"/>
        <v>1St"</v>
      </c>
      <c r="H25" s="74" t="s">
        <v>7448</v>
      </c>
      <c r="I25" s="74" t="str">
        <f t="shared" si="1"/>
        <v>1St_进料定位"</v>
      </c>
      <c r="J25" s="74" t="s">
        <v>7449</v>
      </c>
      <c r="K25" s="74" t="str">
        <f t="shared" si="2"/>
        <v>2St_出料定位"</v>
      </c>
      <c r="L25" s="74" t="s">
        <v>7450</v>
      </c>
      <c r="M25" s="74" t="str">
        <f t="shared" si="3"/>
        <v>3St_进出料转移"</v>
      </c>
      <c r="N25" s="74" t="s">
        <v>7451</v>
      </c>
      <c r="O25" s="74" t="str">
        <f t="shared" si="4"/>
        <v>4St_1热压A"</v>
      </c>
      <c r="P25" s="74" t="s">
        <v>7452</v>
      </c>
      <c r="Q25" s="74" t="str">
        <f t="shared" si="5"/>
        <v>4St_2热压B"</v>
      </c>
      <c r="R25" s="74" t="s">
        <v>7453</v>
      </c>
      <c r="S25" s="74" t="str">
        <f t="shared" si="6"/>
        <v>4St_3热压C"</v>
      </c>
      <c r="T25" s="74" t="s">
        <v>7454</v>
      </c>
      <c r="U25" s="74" t="str">
        <f t="shared" si="7"/>
        <v>5St_A出料定位A"</v>
      </c>
      <c r="V25" s="74" t="s">
        <v>7455</v>
      </c>
      <c r="W25" s="74" t="str">
        <f t="shared" si="8"/>
        <v>5St_B出料定位B"</v>
      </c>
      <c r="X25" s="74" t="s">
        <v>7456</v>
      </c>
      <c r="Y25" s="74" t="str">
        <f t="shared" si="9"/>
        <v>6St下料机器人"</v>
      </c>
      <c r="Z25" s="74" t="s">
        <v>7457</v>
      </c>
      <c r="AA25" s="74" t="str">
        <f t="shared" si="10"/>
        <v>7St接料及扫码"</v>
      </c>
      <c r="AB25" s="74" t="s">
        <v>7458</v>
      </c>
      <c r="AC25" s="74" t="str">
        <f t="shared" si="11"/>
        <v>6St-2"</v>
      </c>
      <c r="AD25" s="74" t="s">
        <v>7459</v>
      </c>
      <c r="AE25" s="74" t="str">
        <f t="shared" si="12"/>
        <v>6St-3"</v>
      </c>
      <c r="AF25" s="74" t="s">
        <v>7460</v>
      </c>
      <c r="AG25" s="74" t="str">
        <f t="shared" si="13"/>
        <v>6St-4"</v>
      </c>
      <c r="AH25" s="74" t="s">
        <v>7461</v>
      </c>
      <c r="AI25" s="74" t="str">
        <f t="shared" si="14"/>
        <v>7St-A"</v>
      </c>
      <c r="AJ25" s="74" t="s">
        <v>7462</v>
      </c>
      <c r="AK25" s="74" t="str">
        <f t="shared" si="15"/>
        <v>7St-B"</v>
      </c>
      <c r="AL25" s="77" t="s">
        <v>7463</v>
      </c>
      <c r="AM25" s="74" t="str">
        <f t="shared" si="16"/>
        <v>8St-A"</v>
      </c>
      <c r="AN25" s="77" t="s">
        <v>7464</v>
      </c>
      <c r="AO25" s="74" t="str">
        <f t="shared" si="17"/>
        <v>8St-B"</v>
      </c>
      <c r="AP25" s="77" t="s">
        <v>7465</v>
      </c>
      <c r="AQ25" s="74" t="str">
        <f t="shared" si="18"/>
        <v>9St-"</v>
      </c>
    </row>
    <row r="26" spans="1:43">
      <c r="A26" s="74" t="s">
        <v>7053</v>
      </c>
      <c r="B26" s="78">
        <v>1001</v>
      </c>
      <c r="C26" s="74">
        <v>7</v>
      </c>
      <c r="D26" s="74" t="s">
        <v>7466</v>
      </c>
      <c r="E26" s="74"/>
      <c r="F26" s="74" t="s">
        <v>7467</v>
      </c>
      <c r="G26" s="74" t="str">
        <f t="shared" si="0"/>
        <v>1St"</v>
      </c>
      <c r="H26" s="74" t="s">
        <v>7468</v>
      </c>
      <c r="I26" s="74" t="str">
        <f t="shared" si="1"/>
        <v>1St_进料定位"</v>
      </c>
      <c r="J26" s="74" t="s">
        <v>7469</v>
      </c>
      <c r="K26" s="74" t="str">
        <f t="shared" si="2"/>
        <v>2St_出料定位"</v>
      </c>
      <c r="L26" s="74" t="s">
        <v>7470</v>
      </c>
      <c r="M26" s="74" t="str">
        <f t="shared" si="3"/>
        <v>3St_进出料转移"</v>
      </c>
      <c r="N26" s="74" t="s">
        <v>7471</v>
      </c>
      <c r="O26" s="74" t="str">
        <f t="shared" si="4"/>
        <v>4St_1热压A"</v>
      </c>
      <c r="P26" s="74" t="s">
        <v>7472</v>
      </c>
      <c r="Q26" s="74" t="str">
        <f t="shared" si="5"/>
        <v>4St_2热压B"</v>
      </c>
      <c r="R26" s="74" t="s">
        <v>7473</v>
      </c>
      <c r="S26" s="74" t="str">
        <f t="shared" si="6"/>
        <v>4St_3热压C"</v>
      </c>
      <c r="T26" s="74" t="s">
        <v>7474</v>
      </c>
      <c r="U26" s="74" t="str">
        <f t="shared" si="7"/>
        <v>5St_A出料定位A"</v>
      </c>
      <c r="V26" s="74" t="s">
        <v>7475</v>
      </c>
      <c r="W26" s="74" t="str">
        <f t="shared" si="8"/>
        <v>5St_B出料定位B"</v>
      </c>
      <c r="X26" s="74" t="s">
        <v>7476</v>
      </c>
      <c r="Y26" s="74" t="str">
        <f t="shared" si="9"/>
        <v>6St下料机器人"</v>
      </c>
      <c r="Z26" s="74" t="s">
        <v>7477</v>
      </c>
      <c r="AA26" s="74" t="str">
        <f t="shared" si="10"/>
        <v>7St接料及扫码"</v>
      </c>
      <c r="AB26" s="74" t="s">
        <v>7478</v>
      </c>
      <c r="AC26" s="74" t="str">
        <f t="shared" si="11"/>
        <v>6St-2"</v>
      </c>
      <c r="AD26" s="74" t="s">
        <v>7479</v>
      </c>
      <c r="AE26" s="74" t="str">
        <f t="shared" si="12"/>
        <v>6St-3"</v>
      </c>
      <c r="AF26" s="74" t="s">
        <v>7480</v>
      </c>
      <c r="AG26" s="74" t="str">
        <f t="shared" si="13"/>
        <v>6St-4"</v>
      </c>
      <c r="AH26" s="74" t="s">
        <v>7481</v>
      </c>
      <c r="AI26" s="74" t="str">
        <f t="shared" si="14"/>
        <v>7St-A"</v>
      </c>
      <c r="AJ26" s="74" t="s">
        <v>7482</v>
      </c>
      <c r="AK26" s="74" t="str">
        <f t="shared" si="15"/>
        <v>7St-B"</v>
      </c>
      <c r="AL26" s="77" t="s">
        <v>7483</v>
      </c>
      <c r="AM26" s="74" t="str">
        <f t="shared" si="16"/>
        <v>8St-A"</v>
      </c>
      <c r="AN26" s="77" t="s">
        <v>7484</v>
      </c>
      <c r="AO26" s="74" t="str">
        <f t="shared" si="17"/>
        <v>8St-B"</v>
      </c>
      <c r="AP26" s="77" t="s">
        <v>7485</v>
      </c>
      <c r="AQ26" s="74" t="str">
        <f t="shared" si="18"/>
        <v>9St-"</v>
      </c>
    </row>
    <row r="27" spans="1:43">
      <c r="A27" s="74" t="s">
        <v>7053</v>
      </c>
      <c r="B27" s="78">
        <v>1001</v>
      </c>
      <c r="C27" s="74">
        <v>8</v>
      </c>
      <c r="D27" s="74" t="s">
        <v>7486</v>
      </c>
      <c r="E27" s="74"/>
      <c r="F27" s="74" t="s">
        <v>7487</v>
      </c>
      <c r="G27" s="74" t="str">
        <f t="shared" si="0"/>
        <v>1St"</v>
      </c>
      <c r="H27" s="74" t="s">
        <v>7488</v>
      </c>
      <c r="I27" s="74" t="str">
        <f t="shared" si="1"/>
        <v>1St_进料定位"</v>
      </c>
      <c r="J27" s="74" t="s">
        <v>7489</v>
      </c>
      <c r="K27" s="74" t="str">
        <f t="shared" si="2"/>
        <v>2St_出料定位"</v>
      </c>
      <c r="L27" s="74" t="s">
        <v>7490</v>
      </c>
      <c r="M27" s="74" t="str">
        <f t="shared" si="3"/>
        <v>3St_进出料转移"</v>
      </c>
      <c r="N27" s="74" t="s">
        <v>7491</v>
      </c>
      <c r="O27" s="74" t="str">
        <f t="shared" si="4"/>
        <v>4St_1热压A"</v>
      </c>
      <c r="P27" s="74" t="s">
        <v>7492</v>
      </c>
      <c r="Q27" s="74" t="str">
        <f t="shared" si="5"/>
        <v>4St_2热压B"</v>
      </c>
      <c r="R27" s="74" t="s">
        <v>7493</v>
      </c>
      <c r="S27" s="74" t="str">
        <f t="shared" si="6"/>
        <v>4St_3热压C"</v>
      </c>
      <c r="T27" s="74" t="s">
        <v>7494</v>
      </c>
      <c r="U27" s="74" t="str">
        <f t="shared" si="7"/>
        <v>5St_A出料定位A"</v>
      </c>
      <c r="V27" s="74" t="s">
        <v>7495</v>
      </c>
      <c r="W27" s="74" t="str">
        <f t="shared" si="8"/>
        <v>5St_B出料定位B"</v>
      </c>
      <c r="X27" s="74" t="s">
        <v>7496</v>
      </c>
      <c r="Y27" s="74" t="str">
        <f t="shared" si="9"/>
        <v>6St下料机器人"</v>
      </c>
      <c r="Z27" s="74" t="s">
        <v>7497</v>
      </c>
      <c r="AA27" s="74" t="str">
        <f t="shared" si="10"/>
        <v>7St接料及扫码"</v>
      </c>
      <c r="AB27" s="74" t="s">
        <v>7498</v>
      </c>
      <c r="AC27" s="74" t="str">
        <f t="shared" si="11"/>
        <v>6St-2"</v>
      </c>
      <c r="AD27" s="74" t="s">
        <v>7499</v>
      </c>
      <c r="AE27" s="74" t="str">
        <f t="shared" si="12"/>
        <v>6St-3"</v>
      </c>
      <c r="AF27" s="74" t="s">
        <v>7500</v>
      </c>
      <c r="AG27" s="74" t="str">
        <f t="shared" si="13"/>
        <v>6St-4"</v>
      </c>
      <c r="AH27" s="74" t="s">
        <v>7501</v>
      </c>
      <c r="AI27" s="74" t="str">
        <f t="shared" si="14"/>
        <v>7St-A"</v>
      </c>
      <c r="AJ27" s="74" t="s">
        <v>7502</v>
      </c>
      <c r="AK27" s="74" t="str">
        <f t="shared" si="15"/>
        <v>7St-B"</v>
      </c>
      <c r="AL27" s="77" t="s">
        <v>7503</v>
      </c>
      <c r="AM27" s="74" t="str">
        <f t="shared" si="16"/>
        <v>8St-A"</v>
      </c>
      <c r="AN27" s="77" t="s">
        <v>7504</v>
      </c>
      <c r="AO27" s="74" t="str">
        <f t="shared" si="17"/>
        <v>8St-B"</v>
      </c>
      <c r="AP27" s="77" t="s">
        <v>7505</v>
      </c>
      <c r="AQ27" s="74" t="str">
        <f t="shared" si="18"/>
        <v>9St-"</v>
      </c>
    </row>
    <row r="28" spans="1:43">
      <c r="A28" s="74" t="s">
        <v>7053</v>
      </c>
      <c r="B28" s="78">
        <v>1001</v>
      </c>
      <c r="C28" s="74">
        <v>9</v>
      </c>
      <c r="D28" s="74" t="s">
        <v>7506</v>
      </c>
      <c r="E28" s="76" t="s">
        <v>7507</v>
      </c>
      <c r="F28" s="74" t="s">
        <v>7508</v>
      </c>
      <c r="G28" s="74" t="str">
        <f t="shared" si="0"/>
        <v>1St"</v>
      </c>
      <c r="H28" s="74" t="s">
        <v>7509</v>
      </c>
      <c r="I28" s="74" t="str">
        <f t="shared" si="1"/>
        <v>1St_进料定位"</v>
      </c>
      <c r="J28" s="74" t="s">
        <v>7510</v>
      </c>
      <c r="K28" s="74" t="str">
        <f t="shared" si="2"/>
        <v>2St_出料定位"</v>
      </c>
      <c r="L28" s="74" t="s">
        <v>7511</v>
      </c>
      <c r="M28" s="74" t="str">
        <f t="shared" si="3"/>
        <v>3St_进出料转移"</v>
      </c>
      <c r="N28" s="74" t="s">
        <v>7512</v>
      </c>
      <c r="O28" s="74" t="str">
        <f t="shared" si="4"/>
        <v>4St_1热压A"</v>
      </c>
      <c r="P28" s="74" t="s">
        <v>7513</v>
      </c>
      <c r="Q28" s="74" t="str">
        <f t="shared" si="5"/>
        <v>4St_2热压B"</v>
      </c>
      <c r="R28" s="74" t="s">
        <v>7514</v>
      </c>
      <c r="S28" s="74" t="str">
        <f t="shared" si="6"/>
        <v>4St_3热压C"</v>
      </c>
      <c r="T28" s="74" t="s">
        <v>7515</v>
      </c>
      <c r="U28" s="74" t="str">
        <f t="shared" si="7"/>
        <v>5St_A出料定位A"</v>
      </c>
      <c r="V28" s="74" t="s">
        <v>7516</v>
      </c>
      <c r="W28" s="74" t="str">
        <f t="shared" si="8"/>
        <v>5St_B出料定位B"</v>
      </c>
      <c r="X28" s="74" t="s">
        <v>7517</v>
      </c>
      <c r="Y28" s="74" t="str">
        <f t="shared" si="9"/>
        <v>6St下料机器人"</v>
      </c>
      <c r="Z28" s="74" t="s">
        <v>7518</v>
      </c>
      <c r="AA28" s="74" t="str">
        <f t="shared" si="10"/>
        <v>7St接料及扫码"</v>
      </c>
      <c r="AB28" s="74" t="s">
        <v>7519</v>
      </c>
      <c r="AC28" s="74" t="str">
        <f t="shared" si="11"/>
        <v>6St-2"</v>
      </c>
      <c r="AD28" s="74" t="s">
        <v>7520</v>
      </c>
      <c r="AE28" s="74" t="str">
        <f t="shared" si="12"/>
        <v>6St-3"</v>
      </c>
      <c r="AF28" s="74" t="s">
        <v>7521</v>
      </c>
      <c r="AG28" s="74" t="str">
        <f t="shared" si="13"/>
        <v>6St-4"</v>
      </c>
      <c r="AH28" s="74" t="s">
        <v>7522</v>
      </c>
      <c r="AI28" s="74" t="str">
        <f t="shared" si="14"/>
        <v>7St-A"</v>
      </c>
      <c r="AJ28" s="74" t="s">
        <v>7523</v>
      </c>
      <c r="AK28" s="74" t="str">
        <f t="shared" si="15"/>
        <v>7St-B"</v>
      </c>
      <c r="AL28" s="77" t="s">
        <v>7524</v>
      </c>
      <c r="AM28" s="74" t="str">
        <f t="shared" si="16"/>
        <v>8St-A"</v>
      </c>
      <c r="AN28" s="77" t="s">
        <v>7525</v>
      </c>
      <c r="AO28" s="74" t="str">
        <f t="shared" si="17"/>
        <v>8St-B"</v>
      </c>
      <c r="AP28" s="77" t="s">
        <v>7526</v>
      </c>
      <c r="AQ28" s="74" t="str">
        <f t="shared" si="18"/>
        <v>9St-"</v>
      </c>
    </row>
    <row r="29" spans="1:43">
      <c r="A29" s="74" t="s">
        <v>7053</v>
      </c>
      <c r="B29" s="78">
        <v>1001</v>
      </c>
      <c r="C29" s="74">
        <v>10</v>
      </c>
      <c r="D29" s="74" t="s">
        <v>7527</v>
      </c>
      <c r="E29" s="76" t="s">
        <v>7528</v>
      </c>
      <c r="F29" s="74" t="s">
        <v>7529</v>
      </c>
      <c r="G29" s="74" t="str">
        <f t="shared" si="0"/>
        <v>1St"</v>
      </c>
      <c r="H29" s="74" t="s">
        <v>7530</v>
      </c>
      <c r="I29" s="74" t="str">
        <f t="shared" si="1"/>
        <v>1St_进料定位"</v>
      </c>
      <c r="J29" s="74" t="s">
        <v>7531</v>
      </c>
      <c r="K29" s="74" t="str">
        <f t="shared" si="2"/>
        <v>2St_出料定位"</v>
      </c>
      <c r="L29" s="74" t="s">
        <v>7532</v>
      </c>
      <c r="M29" s="74" t="str">
        <f t="shared" si="3"/>
        <v>3St_进出料转移"</v>
      </c>
      <c r="N29" s="74" t="s">
        <v>7533</v>
      </c>
      <c r="O29" s="74" t="str">
        <f t="shared" si="4"/>
        <v>4St_1热压A"</v>
      </c>
      <c r="P29" s="74" t="s">
        <v>7534</v>
      </c>
      <c r="Q29" s="74" t="str">
        <f t="shared" si="5"/>
        <v>4St_2热压B"</v>
      </c>
      <c r="R29" s="74" t="s">
        <v>7535</v>
      </c>
      <c r="S29" s="74" t="str">
        <f t="shared" si="6"/>
        <v>4St_3热压C"</v>
      </c>
      <c r="T29" s="74" t="s">
        <v>7536</v>
      </c>
      <c r="U29" s="74" t="str">
        <f t="shared" si="7"/>
        <v>5St_A出料定位A"</v>
      </c>
      <c r="V29" s="74" t="s">
        <v>7537</v>
      </c>
      <c r="W29" s="74" t="str">
        <f t="shared" si="8"/>
        <v>5St_B出料定位B"</v>
      </c>
      <c r="X29" s="74" t="s">
        <v>7538</v>
      </c>
      <c r="Y29" s="74" t="str">
        <f t="shared" si="9"/>
        <v>6St下料机器人"</v>
      </c>
      <c r="Z29" s="74" t="s">
        <v>7539</v>
      </c>
      <c r="AA29" s="74" t="str">
        <f t="shared" si="10"/>
        <v>7St接料及扫码"</v>
      </c>
      <c r="AB29" s="74" t="s">
        <v>7540</v>
      </c>
      <c r="AC29" s="74" t="str">
        <f t="shared" si="11"/>
        <v>6St-2"</v>
      </c>
      <c r="AD29" s="74" t="s">
        <v>7541</v>
      </c>
      <c r="AE29" s="74" t="str">
        <f t="shared" si="12"/>
        <v>6St-3"</v>
      </c>
      <c r="AF29" s="74" t="s">
        <v>7542</v>
      </c>
      <c r="AG29" s="74" t="str">
        <f t="shared" si="13"/>
        <v>6St-4"</v>
      </c>
      <c r="AH29" s="74" t="s">
        <v>7543</v>
      </c>
      <c r="AI29" s="74" t="str">
        <f t="shared" si="14"/>
        <v>7St-A"</v>
      </c>
      <c r="AJ29" s="74" t="s">
        <v>7544</v>
      </c>
      <c r="AK29" s="74" t="str">
        <f t="shared" si="15"/>
        <v>7St-B"</v>
      </c>
      <c r="AL29" s="77" t="s">
        <v>7545</v>
      </c>
      <c r="AM29" s="74" t="str">
        <f t="shared" si="16"/>
        <v>8St-A"</v>
      </c>
      <c r="AN29" s="77" t="s">
        <v>7546</v>
      </c>
      <c r="AO29" s="74" t="str">
        <f t="shared" si="17"/>
        <v>8St-B"</v>
      </c>
      <c r="AP29" s="77" t="s">
        <v>7547</v>
      </c>
      <c r="AQ29" s="74" t="str">
        <f t="shared" si="18"/>
        <v>9St-"</v>
      </c>
    </row>
    <row r="30" spans="1:43">
      <c r="A30" s="74" t="s">
        <v>7053</v>
      </c>
      <c r="B30" s="78">
        <v>1001</v>
      </c>
      <c r="C30" s="74">
        <v>11</v>
      </c>
      <c r="D30" s="74" t="s">
        <v>7548</v>
      </c>
      <c r="E30" s="76" t="s">
        <v>7549</v>
      </c>
      <c r="F30" s="74" t="s">
        <v>7550</v>
      </c>
      <c r="G30" s="74" t="str">
        <f t="shared" si="0"/>
        <v>1St"</v>
      </c>
      <c r="H30" s="74" t="s">
        <v>7551</v>
      </c>
      <c r="I30" s="74" t="str">
        <f t="shared" si="1"/>
        <v>1St_进料定位"</v>
      </c>
      <c r="J30" s="74" t="s">
        <v>7552</v>
      </c>
      <c r="K30" s="74" t="str">
        <f t="shared" si="2"/>
        <v>2St_出料定位"</v>
      </c>
      <c r="L30" s="74" t="s">
        <v>7553</v>
      </c>
      <c r="M30" s="74" t="str">
        <f t="shared" si="3"/>
        <v>3St_进出料转移"</v>
      </c>
      <c r="N30" s="74" t="s">
        <v>7554</v>
      </c>
      <c r="O30" s="74" t="str">
        <f t="shared" si="4"/>
        <v>4St_1热压A"</v>
      </c>
      <c r="P30" s="74" t="s">
        <v>7555</v>
      </c>
      <c r="Q30" s="74" t="str">
        <f t="shared" si="5"/>
        <v>4St_2热压B"</v>
      </c>
      <c r="R30" s="74" t="s">
        <v>7556</v>
      </c>
      <c r="S30" s="74" t="str">
        <f t="shared" si="6"/>
        <v>4St_3热压C"</v>
      </c>
      <c r="T30" s="74" t="s">
        <v>7557</v>
      </c>
      <c r="U30" s="74" t="str">
        <f t="shared" si="7"/>
        <v>5St_A出料定位A"</v>
      </c>
      <c r="V30" s="74" t="s">
        <v>7558</v>
      </c>
      <c r="W30" s="74" t="str">
        <f t="shared" si="8"/>
        <v>5St_B出料定位B"</v>
      </c>
      <c r="X30" s="74" t="s">
        <v>7559</v>
      </c>
      <c r="Y30" s="74" t="str">
        <f t="shared" si="9"/>
        <v>6St下料机器人"</v>
      </c>
      <c r="Z30" s="74" t="s">
        <v>7560</v>
      </c>
      <c r="AA30" s="74" t="str">
        <f t="shared" si="10"/>
        <v>7St接料及扫码"</v>
      </c>
      <c r="AB30" s="74" t="s">
        <v>7561</v>
      </c>
      <c r="AC30" s="74" t="str">
        <f t="shared" si="11"/>
        <v>6St-2"</v>
      </c>
      <c r="AD30" s="74" t="s">
        <v>7562</v>
      </c>
      <c r="AE30" s="74" t="str">
        <f t="shared" si="12"/>
        <v>6St-3"</v>
      </c>
      <c r="AF30" s="74" t="s">
        <v>7563</v>
      </c>
      <c r="AG30" s="74" t="str">
        <f t="shared" si="13"/>
        <v>6St-4"</v>
      </c>
      <c r="AH30" s="74" t="s">
        <v>7564</v>
      </c>
      <c r="AI30" s="74" t="str">
        <f t="shared" si="14"/>
        <v>7St-A"</v>
      </c>
      <c r="AJ30" s="74" t="s">
        <v>7565</v>
      </c>
      <c r="AK30" s="74" t="str">
        <f t="shared" si="15"/>
        <v>7St-B"</v>
      </c>
      <c r="AL30" s="77" t="s">
        <v>7566</v>
      </c>
      <c r="AM30" s="74" t="str">
        <f t="shared" si="16"/>
        <v>8St-A"</v>
      </c>
      <c r="AN30" s="77" t="s">
        <v>7567</v>
      </c>
      <c r="AO30" s="74" t="str">
        <f t="shared" si="17"/>
        <v>8St-B"</v>
      </c>
      <c r="AP30" s="77" t="s">
        <v>7568</v>
      </c>
      <c r="AQ30" s="74" t="str">
        <f t="shared" si="18"/>
        <v>9St-"</v>
      </c>
    </row>
    <row r="31" spans="1:43">
      <c r="A31" s="74" t="s">
        <v>7053</v>
      </c>
      <c r="B31" s="78">
        <v>1001</v>
      </c>
      <c r="C31" s="74">
        <v>12</v>
      </c>
      <c r="D31" s="74" t="s">
        <v>7569</v>
      </c>
      <c r="E31" s="76" t="s">
        <v>7570</v>
      </c>
      <c r="F31" s="74" t="s">
        <v>7571</v>
      </c>
      <c r="G31" s="74" t="str">
        <f t="shared" si="0"/>
        <v>1St"</v>
      </c>
      <c r="H31" s="74" t="s">
        <v>7572</v>
      </c>
      <c r="I31" s="74" t="str">
        <f t="shared" si="1"/>
        <v>1St_进料定位"</v>
      </c>
      <c r="J31" s="74" t="s">
        <v>7573</v>
      </c>
      <c r="K31" s="74" t="str">
        <f t="shared" si="2"/>
        <v>2St_出料定位"</v>
      </c>
      <c r="L31" s="74" t="s">
        <v>7574</v>
      </c>
      <c r="M31" s="74" t="str">
        <f t="shared" si="3"/>
        <v>3St_进出料转移"</v>
      </c>
      <c r="N31" s="74" t="s">
        <v>7575</v>
      </c>
      <c r="O31" s="74" t="str">
        <f t="shared" si="4"/>
        <v>4St_1热压A"</v>
      </c>
      <c r="P31" s="74" t="s">
        <v>7576</v>
      </c>
      <c r="Q31" s="74" t="str">
        <f t="shared" si="5"/>
        <v>4St_2热压B"</v>
      </c>
      <c r="R31" s="74" t="s">
        <v>7577</v>
      </c>
      <c r="S31" s="74" t="str">
        <f t="shared" si="6"/>
        <v>4St_3热压C"</v>
      </c>
      <c r="T31" s="74" t="s">
        <v>7578</v>
      </c>
      <c r="U31" s="74" t="str">
        <f t="shared" si="7"/>
        <v>5St_A出料定位A"</v>
      </c>
      <c r="V31" s="74" t="s">
        <v>7579</v>
      </c>
      <c r="W31" s="74" t="str">
        <f t="shared" si="8"/>
        <v>5St_B出料定位B"</v>
      </c>
      <c r="X31" s="74" t="s">
        <v>7580</v>
      </c>
      <c r="Y31" s="74" t="str">
        <f t="shared" si="9"/>
        <v>6St下料机器人"</v>
      </c>
      <c r="Z31" s="74" t="s">
        <v>7581</v>
      </c>
      <c r="AA31" s="74" t="str">
        <f t="shared" si="10"/>
        <v>7St接料及扫码"</v>
      </c>
      <c r="AB31" s="74" t="s">
        <v>7582</v>
      </c>
      <c r="AC31" s="74" t="str">
        <f t="shared" si="11"/>
        <v>6St-2"</v>
      </c>
      <c r="AD31" s="74" t="s">
        <v>7583</v>
      </c>
      <c r="AE31" s="74" t="str">
        <f t="shared" si="12"/>
        <v>6St-3"</v>
      </c>
      <c r="AF31" s="74" t="s">
        <v>7584</v>
      </c>
      <c r="AG31" s="74" t="str">
        <f t="shared" si="13"/>
        <v>6St-4"</v>
      </c>
      <c r="AH31" s="74" t="s">
        <v>7585</v>
      </c>
      <c r="AI31" s="74" t="str">
        <f t="shared" si="14"/>
        <v>7St-A"</v>
      </c>
      <c r="AJ31" s="74" t="s">
        <v>7586</v>
      </c>
      <c r="AK31" s="74" t="str">
        <f t="shared" si="15"/>
        <v>7St-B"</v>
      </c>
      <c r="AL31" s="77" t="s">
        <v>7587</v>
      </c>
      <c r="AM31" s="74" t="str">
        <f t="shared" si="16"/>
        <v>8St-A"</v>
      </c>
      <c r="AN31" s="77" t="s">
        <v>7588</v>
      </c>
      <c r="AO31" s="74" t="str">
        <f t="shared" si="17"/>
        <v>8St-B"</v>
      </c>
      <c r="AP31" s="77" t="s">
        <v>7589</v>
      </c>
      <c r="AQ31" s="74" t="str">
        <f t="shared" si="18"/>
        <v>9St-"</v>
      </c>
    </row>
    <row r="32" spans="1:43">
      <c r="A32" s="74" t="s">
        <v>7053</v>
      </c>
      <c r="B32" s="78">
        <v>1001</v>
      </c>
      <c r="C32" s="74">
        <v>13</v>
      </c>
      <c r="D32" s="74" t="s">
        <v>7590</v>
      </c>
      <c r="E32" s="76" t="s">
        <v>7591</v>
      </c>
      <c r="F32" s="74" t="s">
        <v>7592</v>
      </c>
      <c r="G32" s="74" t="str">
        <f t="shared" si="0"/>
        <v>1St"</v>
      </c>
      <c r="H32" s="74" t="s">
        <v>7593</v>
      </c>
      <c r="I32" s="74" t="str">
        <f t="shared" si="1"/>
        <v>1St_进料定位"</v>
      </c>
      <c r="J32" s="74" t="s">
        <v>7594</v>
      </c>
      <c r="K32" s="74" t="str">
        <f t="shared" si="2"/>
        <v>2St_出料定位"</v>
      </c>
      <c r="L32" s="74" t="s">
        <v>7595</v>
      </c>
      <c r="M32" s="74" t="str">
        <f t="shared" si="3"/>
        <v>3St_进出料转移"</v>
      </c>
      <c r="N32" s="74" t="s">
        <v>7596</v>
      </c>
      <c r="O32" s="74" t="str">
        <f t="shared" si="4"/>
        <v>4St_1热压A"</v>
      </c>
      <c r="P32" s="74" t="s">
        <v>7597</v>
      </c>
      <c r="Q32" s="74" t="str">
        <f t="shared" si="5"/>
        <v>4St_2热压B"</v>
      </c>
      <c r="R32" s="74" t="s">
        <v>7598</v>
      </c>
      <c r="S32" s="74" t="str">
        <f t="shared" si="6"/>
        <v>4St_3热压C"</v>
      </c>
      <c r="T32" s="74" t="s">
        <v>7599</v>
      </c>
      <c r="U32" s="74" t="str">
        <f t="shared" si="7"/>
        <v>5St_A出料定位A"</v>
      </c>
      <c r="V32" s="74" t="s">
        <v>7600</v>
      </c>
      <c r="W32" s="74" t="str">
        <f t="shared" si="8"/>
        <v>5St_B出料定位B"</v>
      </c>
      <c r="X32" s="74" t="s">
        <v>7601</v>
      </c>
      <c r="Y32" s="74" t="str">
        <f t="shared" si="9"/>
        <v>6St下料机器人"</v>
      </c>
      <c r="Z32" s="74" t="s">
        <v>7602</v>
      </c>
      <c r="AA32" s="74" t="str">
        <f t="shared" si="10"/>
        <v>7St接料及扫码"</v>
      </c>
      <c r="AB32" s="74" t="s">
        <v>7603</v>
      </c>
      <c r="AC32" s="74" t="str">
        <f t="shared" si="11"/>
        <v>6St-2"</v>
      </c>
      <c r="AD32" s="74" t="s">
        <v>7604</v>
      </c>
      <c r="AE32" s="74" t="str">
        <f t="shared" si="12"/>
        <v>6St-3"</v>
      </c>
      <c r="AF32" s="74" t="s">
        <v>7605</v>
      </c>
      <c r="AG32" s="74" t="str">
        <f t="shared" si="13"/>
        <v>6St-4"</v>
      </c>
      <c r="AH32" s="74" t="s">
        <v>7606</v>
      </c>
      <c r="AI32" s="74" t="str">
        <f t="shared" si="14"/>
        <v>7St-A"</v>
      </c>
      <c r="AJ32" s="74" t="s">
        <v>7607</v>
      </c>
      <c r="AK32" s="74" t="str">
        <f t="shared" si="15"/>
        <v>7St-B"</v>
      </c>
      <c r="AL32" s="77" t="s">
        <v>7608</v>
      </c>
      <c r="AM32" s="74" t="str">
        <f t="shared" si="16"/>
        <v>8St-A"</v>
      </c>
      <c r="AN32" s="77" t="s">
        <v>7609</v>
      </c>
      <c r="AO32" s="74" t="str">
        <f t="shared" si="17"/>
        <v>8St-B"</v>
      </c>
      <c r="AP32" s="77" t="s">
        <v>7610</v>
      </c>
      <c r="AQ32" s="74" t="str">
        <f t="shared" si="18"/>
        <v>9St-"</v>
      </c>
    </row>
    <row r="33" spans="1:43">
      <c r="A33" s="74" t="s">
        <v>7053</v>
      </c>
      <c r="B33" s="78">
        <v>1001</v>
      </c>
      <c r="C33" s="74">
        <v>14</v>
      </c>
      <c r="D33" s="74" t="s">
        <v>7611</v>
      </c>
      <c r="E33" s="76" t="s">
        <v>7612</v>
      </c>
      <c r="F33" s="74" t="s">
        <v>7613</v>
      </c>
      <c r="G33" s="74" t="str">
        <f t="shared" si="0"/>
        <v>1St"</v>
      </c>
      <c r="H33" s="74" t="s">
        <v>7614</v>
      </c>
      <c r="I33" s="74" t="str">
        <f t="shared" si="1"/>
        <v>1St_进料定位"</v>
      </c>
      <c r="J33" s="74" t="s">
        <v>7615</v>
      </c>
      <c r="K33" s="74" t="str">
        <f t="shared" si="2"/>
        <v>2St_出料定位"</v>
      </c>
      <c r="L33" s="74" t="s">
        <v>7616</v>
      </c>
      <c r="M33" s="74" t="str">
        <f t="shared" si="3"/>
        <v>3St_进出料转移"</v>
      </c>
      <c r="N33" s="74" t="s">
        <v>7617</v>
      </c>
      <c r="O33" s="74" t="str">
        <f t="shared" si="4"/>
        <v>4St_1热压A"</v>
      </c>
      <c r="P33" s="74" t="s">
        <v>7618</v>
      </c>
      <c r="Q33" s="74" t="str">
        <f t="shared" si="5"/>
        <v>4St_2热压B"</v>
      </c>
      <c r="R33" s="74" t="s">
        <v>7619</v>
      </c>
      <c r="S33" s="74" t="str">
        <f t="shared" si="6"/>
        <v>4St_3热压C"</v>
      </c>
      <c r="T33" s="74" t="s">
        <v>7620</v>
      </c>
      <c r="U33" s="74" t="str">
        <f t="shared" si="7"/>
        <v>5St_A出料定位A"</v>
      </c>
      <c r="V33" s="74" t="s">
        <v>7621</v>
      </c>
      <c r="W33" s="74" t="str">
        <f t="shared" si="8"/>
        <v>5St_B出料定位B"</v>
      </c>
      <c r="X33" s="74" t="s">
        <v>7622</v>
      </c>
      <c r="Y33" s="74" t="str">
        <f t="shared" si="9"/>
        <v>6St下料机器人"</v>
      </c>
      <c r="Z33" s="74" t="s">
        <v>7623</v>
      </c>
      <c r="AA33" s="74" t="str">
        <f t="shared" si="10"/>
        <v>7St接料及扫码"</v>
      </c>
      <c r="AB33" s="74" t="s">
        <v>7624</v>
      </c>
      <c r="AC33" s="74" t="str">
        <f t="shared" si="11"/>
        <v>6St-2"</v>
      </c>
      <c r="AD33" s="74" t="s">
        <v>7625</v>
      </c>
      <c r="AE33" s="74" t="str">
        <f t="shared" si="12"/>
        <v>6St-3"</v>
      </c>
      <c r="AF33" s="74" t="s">
        <v>7626</v>
      </c>
      <c r="AG33" s="74" t="str">
        <f t="shared" si="13"/>
        <v>6St-4"</v>
      </c>
      <c r="AH33" s="74" t="s">
        <v>7627</v>
      </c>
      <c r="AI33" s="74" t="str">
        <f t="shared" si="14"/>
        <v>7St-A"</v>
      </c>
      <c r="AJ33" s="74" t="s">
        <v>7628</v>
      </c>
      <c r="AK33" s="74" t="str">
        <f t="shared" si="15"/>
        <v>7St-B"</v>
      </c>
      <c r="AL33" s="77" t="s">
        <v>7629</v>
      </c>
      <c r="AM33" s="74" t="str">
        <f t="shared" si="16"/>
        <v>8St-A"</v>
      </c>
      <c r="AN33" s="77" t="s">
        <v>7630</v>
      </c>
      <c r="AO33" s="74" t="str">
        <f t="shared" si="17"/>
        <v>8St-B"</v>
      </c>
      <c r="AP33" s="77" t="s">
        <v>7631</v>
      </c>
      <c r="AQ33" s="74" t="str">
        <f t="shared" si="18"/>
        <v>9St-"</v>
      </c>
    </row>
    <row r="34" spans="1:43">
      <c r="A34" s="74" t="s">
        <v>7053</v>
      </c>
      <c r="B34" s="78">
        <v>1001</v>
      </c>
      <c r="C34" s="74">
        <v>15</v>
      </c>
      <c r="D34" s="74" t="s">
        <v>7632</v>
      </c>
      <c r="E34" s="76" t="s">
        <v>7633</v>
      </c>
      <c r="F34" s="74" t="s">
        <v>7634</v>
      </c>
      <c r="G34" s="74" t="str">
        <f t="shared" si="0"/>
        <v>1St"</v>
      </c>
      <c r="H34" s="74" t="s">
        <v>7635</v>
      </c>
      <c r="I34" s="74" t="str">
        <f t="shared" si="1"/>
        <v>1St_进料定位"</v>
      </c>
      <c r="J34" s="74" t="s">
        <v>7636</v>
      </c>
      <c r="K34" s="74" t="str">
        <f t="shared" si="2"/>
        <v>2St_出料定位"</v>
      </c>
      <c r="L34" s="74" t="s">
        <v>7637</v>
      </c>
      <c r="M34" s="74" t="str">
        <f t="shared" si="3"/>
        <v>3St_进出料转移"</v>
      </c>
      <c r="N34" s="74" t="s">
        <v>7638</v>
      </c>
      <c r="O34" s="74" t="str">
        <f t="shared" si="4"/>
        <v>4St_1热压A"</v>
      </c>
      <c r="P34" s="74" t="s">
        <v>7639</v>
      </c>
      <c r="Q34" s="74" t="str">
        <f t="shared" si="5"/>
        <v>4St_2热压B"</v>
      </c>
      <c r="R34" s="74" t="s">
        <v>7640</v>
      </c>
      <c r="S34" s="74" t="str">
        <f t="shared" si="6"/>
        <v>4St_3热压C"</v>
      </c>
      <c r="T34" s="74" t="s">
        <v>7641</v>
      </c>
      <c r="U34" s="74" t="str">
        <f t="shared" si="7"/>
        <v>5St_A出料定位A"</v>
      </c>
      <c r="V34" s="74" t="s">
        <v>7642</v>
      </c>
      <c r="W34" s="74" t="str">
        <f t="shared" si="8"/>
        <v>5St_B出料定位B"</v>
      </c>
      <c r="X34" s="74" t="s">
        <v>7643</v>
      </c>
      <c r="Y34" s="74" t="str">
        <f t="shared" si="9"/>
        <v>6St下料机器人"</v>
      </c>
      <c r="Z34" s="74" t="s">
        <v>7644</v>
      </c>
      <c r="AA34" s="74" t="str">
        <f t="shared" si="10"/>
        <v>7St接料及扫码"</v>
      </c>
      <c r="AB34" s="74" t="s">
        <v>7645</v>
      </c>
      <c r="AC34" s="74" t="str">
        <f t="shared" si="11"/>
        <v>6St-2"</v>
      </c>
      <c r="AD34" s="74" t="s">
        <v>7646</v>
      </c>
      <c r="AE34" s="74" t="str">
        <f t="shared" si="12"/>
        <v>6St-3"</v>
      </c>
      <c r="AF34" s="74" t="s">
        <v>7647</v>
      </c>
      <c r="AG34" s="74" t="str">
        <f t="shared" si="13"/>
        <v>6St-4"</v>
      </c>
      <c r="AH34" s="74" t="s">
        <v>7648</v>
      </c>
      <c r="AI34" s="74" t="str">
        <f t="shared" si="14"/>
        <v>7St-A"</v>
      </c>
      <c r="AJ34" s="74" t="s">
        <v>7649</v>
      </c>
      <c r="AK34" s="74" t="str">
        <f t="shared" si="15"/>
        <v>7St-B"</v>
      </c>
      <c r="AL34" s="77" t="s">
        <v>7650</v>
      </c>
      <c r="AM34" s="74" t="str">
        <f t="shared" si="16"/>
        <v>8St-A"</v>
      </c>
      <c r="AN34" s="77" t="s">
        <v>7651</v>
      </c>
      <c r="AO34" s="74" t="str">
        <f t="shared" si="17"/>
        <v>8St-B"</v>
      </c>
      <c r="AP34" s="77" t="s">
        <v>7652</v>
      </c>
      <c r="AQ34" s="74" t="str">
        <f t="shared" si="18"/>
        <v>9St-"</v>
      </c>
    </row>
    <row r="35" spans="1:43">
      <c r="A35" s="74" t="s">
        <v>7653</v>
      </c>
      <c r="B35" s="78">
        <v>1002</v>
      </c>
      <c r="C35" s="74">
        <v>0</v>
      </c>
      <c r="D35" s="74" t="s">
        <v>7654</v>
      </c>
      <c r="E35" s="76" t="s">
        <v>7655</v>
      </c>
      <c r="F35" s="74" t="s">
        <v>7656</v>
      </c>
      <c r="G35" s="74" t="str">
        <f t="shared" si="0"/>
        <v>1St工站就绪</v>
      </c>
      <c r="H35" s="74" t="s">
        <v>7657</v>
      </c>
      <c r="I35" s="74" t="str">
        <f t="shared" si="1"/>
        <v>1St_进料定位工站就绪</v>
      </c>
      <c r="J35" s="74" t="s">
        <v>7658</v>
      </c>
      <c r="K35" s="74" t="str">
        <f t="shared" si="2"/>
        <v>2St_出料定位工站就绪</v>
      </c>
      <c r="L35" s="74" t="s">
        <v>7659</v>
      </c>
      <c r="M35" s="74" t="str">
        <f t="shared" si="3"/>
        <v>3St_进出料转移工站就绪</v>
      </c>
      <c r="N35" s="74" t="s">
        <v>7660</v>
      </c>
      <c r="O35" s="74" t="str">
        <f t="shared" si="4"/>
        <v>4St_1热压A工站就绪</v>
      </c>
      <c r="P35" s="74" t="s">
        <v>7661</v>
      </c>
      <c r="Q35" s="74" t="str">
        <f t="shared" si="5"/>
        <v>4St_2热压B工站就绪</v>
      </c>
      <c r="R35" s="74" t="s">
        <v>7662</v>
      </c>
      <c r="S35" s="74" t="str">
        <f t="shared" si="6"/>
        <v>4St_3热压C工站就绪</v>
      </c>
      <c r="T35" s="74" t="s">
        <v>7663</v>
      </c>
      <c r="U35" s="74" t="str">
        <f t="shared" si="7"/>
        <v>5St_A出料定位A工站就绪</v>
      </c>
      <c r="V35" s="74" t="s">
        <v>7664</v>
      </c>
      <c r="W35" s="74" t="str">
        <f t="shared" si="8"/>
        <v>5St_B出料定位B工站就绪</v>
      </c>
      <c r="X35" s="74" t="s">
        <v>7665</v>
      </c>
      <c r="Y35" s="74" t="str">
        <f t="shared" si="9"/>
        <v>6St下料机器人工站就绪</v>
      </c>
      <c r="Z35" s="74" t="s">
        <v>7666</v>
      </c>
      <c r="AA35" s="74" t="str">
        <f t="shared" si="10"/>
        <v>7St接料及扫码工站就绪</v>
      </c>
      <c r="AB35" s="74" t="s">
        <v>7667</v>
      </c>
      <c r="AC35" s="74" t="str">
        <f t="shared" si="11"/>
        <v>6St-2工站就绪</v>
      </c>
      <c r="AD35" s="74" t="s">
        <v>7668</v>
      </c>
      <c r="AE35" s="74" t="str">
        <f t="shared" si="12"/>
        <v>6St-3工站就绪</v>
      </c>
      <c r="AF35" s="74" t="s">
        <v>7669</v>
      </c>
      <c r="AG35" s="74" t="str">
        <f t="shared" si="13"/>
        <v>6St-4工站就绪</v>
      </c>
      <c r="AH35" s="74" t="s">
        <v>7670</v>
      </c>
      <c r="AI35" s="74" t="str">
        <f t="shared" si="14"/>
        <v>7St-A工站就绪</v>
      </c>
      <c r="AJ35" s="79" t="s">
        <v>7671</v>
      </c>
      <c r="AK35" s="74" t="str">
        <f t="shared" si="15"/>
        <v>7St-B工站就绪</v>
      </c>
      <c r="AL35" s="77" t="s">
        <v>7672</v>
      </c>
      <c r="AM35" s="74" t="str">
        <f t="shared" si="16"/>
        <v>8St-A工站就绪</v>
      </c>
      <c r="AN35" s="77" t="s">
        <v>7673</v>
      </c>
      <c r="AO35" s="74" t="str">
        <f t="shared" si="17"/>
        <v>8St-B工站就绪</v>
      </c>
      <c r="AP35" s="77" t="s">
        <v>7674</v>
      </c>
      <c r="AQ35" s="74" t="str">
        <f t="shared" si="18"/>
        <v>9St-工站就绪</v>
      </c>
    </row>
    <row r="36" spans="1:43">
      <c r="A36" s="74" t="s">
        <v>7675</v>
      </c>
      <c r="B36" s="78">
        <v>1002</v>
      </c>
      <c r="C36" s="74">
        <v>1</v>
      </c>
      <c r="D36" s="74" t="s">
        <v>7676</v>
      </c>
      <c r="E36" s="74"/>
      <c r="F36" s="74" t="s">
        <v>7677</v>
      </c>
      <c r="G36" s="74" t="str">
        <f t="shared" si="0"/>
        <v>1St 初始化中</v>
      </c>
      <c r="H36" s="74" t="s">
        <v>7678</v>
      </c>
      <c r="I36" s="74" t="str">
        <f t="shared" si="1"/>
        <v>1St_进料定位 初始化中</v>
      </c>
      <c r="J36" s="74" t="s">
        <v>7679</v>
      </c>
      <c r="K36" s="74" t="str">
        <f t="shared" si="2"/>
        <v>2St_出料定位 初始化中</v>
      </c>
      <c r="L36" s="74" t="s">
        <v>7680</v>
      </c>
      <c r="M36" s="74" t="str">
        <f t="shared" si="3"/>
        <v>3St_进出料转移 初始化中</v>
      </c>
      <c r="N36" s="74" t="s">
        <v>7681</v>
      </c>
      <c r="O36" s="74" t="str">
        <f t="shared" si="4"/>
        <v>4St_1热压A 初始化中</v>
      </c>
      <c r="P36" s="74" t="s">
        <v>7682</v>
      </c>
      <c r="Q36" s="74" t="str">
        <f t="shared" si="5"/>
        <v>4St_2热压B 初始化中</v>
      </c>
      <c r="R36" s="74" t="s">
        <v>7683</v>
      </c>
      <c r="S36" s="74" t="str">
        <f t="shared" si="6"/>
        <v>4St_3热压C 初始化中</v>
      </c>
      <c r="T36" s="74" t="s">
        <v>7684</v>
      </c>
      <c r="U36" s="74" t="str">
        <f t="shared" si="7"/>
        <v>5St_A出料定位A 初始化中</v>
      </c>
      <c r="V36" s="74" t="s">
        <v>7685</v>
      </c>
      <c r="W36" s="74" t="str">
        <f t="shared" si="8"/>
        <v>5St_B出料定位B 初始化中</v>
      </c>
      <c r="X36" s="74" t="s">
        <v>7686</v>
      </c>
      <c r="Y36" s="74" t="str">
        <f t="shared" si="9"/>
        <v>6St下料机器人 初始化中</v>
      </c>
      <c r="Z36" s="74" t="s">
        <v>7687</v>
      </c>
      <c r="AA36" s="74" t="str">
        <f t="shared" si="10"/>
        <v>7St接料及扫码 初始化中</v>
      </c>
      <c r="AB36" s="74" t="s">
        <v>7688</v>
      </c>
      <c r="AC36" s="74" t="str">
        <f t="shared" si="11"/>
        <v>6St-2 初始化中</v>
      </c>
      <c r="AD36" s="74" t="s">
        <v>7689</v>
      </c>
      <c r="AE36" s="74" t="str">
        <f t="shared" si="12"/>
        <v>6St-3 初始化中</v>
      </c>
      <c r="AF36" s="74" t="s">
        <v>7690</v>
      </c>
      <c r="AG36" s="74" t="str">
        <f t="shared" si="13"/>
        <v>6St-4 初始化中</v>
      </c>
      <c r="AH36" s="74" t="s">
        <v>7691</v>
      </c>
      <c r="AI36" s="74" t="str">
        <f t="shared" si="14"/>
        <v>7St-A 初始化中</v>
      </c>
      <c r="AJ36" s="79" t="s">
        <v>7692</v>
      </c>
      <c r="AK36" s="74" t="str">
        <f t="shared" si="15"/>
        <v>7St-B 初始化中</v>
      </c>
      <c r="AL36" s="77" t="s">
        <v>7693</v>
      </c>
      <c r="AM36" s="74" t="str">
        <f t="shared" si="16"/>
        <v>8St-A 初始化中</v>
      </c>
      <c r="AN36" s="77" t="s">
        <v>7694</v>
      </c>
      <c r="AO36" s="74" t="str">
        <f t="shared" si="17"/>
        <v>8St-B 初始化中</v>
      </c>
      <c r="AP36" s="77" t="s">
        <v>7695</v>
      </c>
      <c r="AQ36" s="74" t="str">
        <f t="shared" si="18"/>
        <v>9St- 初始化中</v>
      </c>
    </row>
    <row r="37" spans="1:43">
      <c r="A37" s="74" t="s">
        <v>7696</v>
      </c>
      <c r="B37" s="78">
        <v>1002</v>
      </c>
      <c r="C37" s="74">
        <v>2</v>
      </c>
      <c r="D37" s="74" t="s">
        <v>7697</v>
      </c>
      <c r="E37" s="74"/>
      <c r="F37" s="74" t="s">
        <v>7698</v>
      </c>
      <c r="G37" s="74" t="str">
        <f t="shared" si="0"/>
        <v>1St 自动停止中</v>
      </c>
      <c r="H37" s="74" t="s">
        <v>7699</v>
      </c>
      <c r="I37" s="74" t="str">
        <f t="shared" si="1"/>
        <v>1St_进料定位 自动停止中</v>
      </c>
      <c r="J37" s="74" t="s">
        <v>7700</v>
      </c>
      <c r="K37" s="74" t="str">
        <f t="shared" si="2"/>
        <v>2St_出料定位 自动停止中</v>
      </c>
      <c r="L37" s="74" t="s">
        <v>7701</v>
      </c>
      <c r="M37" s="74" t="str">
        <f t="shared" si="3"/>
        <v>3St_进出料转移 自动停止中</v>
      </c>
      <c r="N37" s="74" t="s">
        <v>7702</v>
      </c>
      <c r="O37" s="74" t="str">
        <f t="shared" si="4"/>
        <v>4St_1热压A 自动停止中</v>
      </c>
      <c r="P37" s="74" t="s">
        <v>7703</v>
      </c>
      <c r="Q37" s="74" t="str">
        <f t="shared" si="5"/>
        <v>4St_2热压B 自动停止中</v>
      </c>
      <c r="R37" s="74" t="s">
        <v>7704</v>
      </c>
      <c r="S37" s="74" t="str">
        <f t="shared" si="6"/>
        <v>4St_3热压C 自动停止中</v>
      </c>
      <c r="T37" s="74" t="s">
        <v>7705</v>
      </c>
      <c r="U37" s="74" t="str">
        <f t="shared" si="7"/>
        <v>5St_A出料定位A 自动停止中</v>
      </c>
      <c r="V37" s="74" t="s">
        <v>7706</v>
      </c>
      <c r="W37" s="74" t="str">
        <f t="shared" si="8"/>
        <v>5St_B出料定位B 自动停止中</v>
      </c>
      <c r="X37" s="74" t="s">
        <v>7707</v>
      </c>
      <c r="Y37" s="74" t="str">
        <f t="shared" si="9"/>
        <v>6St下料机器人 自动停止中</v>
      </c>
      <c r="Z37" s="74" t="s">
        <v>7708</v>
      </c>
      <c r="AA37" s="74" t="str">
        <f t="shared" si="10"/>
        <v>7St接料及扫码 自动停止中</v>
      </c>
      <c r="AB37" s="74" t="s">
        <v>7709</v>
      </c>
      <c r="AC37" s="74" t="str">
        <f t="shared" si="11"/>
        <v>6St-2 自动停止中</v>
      </c>
      <c r="AD37" s="74" t="s">
        <v>7710</v>
      </c>
      <c r="AE37" s="74" t="str">
        <f t="shared" si="12"/>
        <v>6St-3 自动停止中</v>
      </c>
      <c r="AF37" s="74" t="s">
        <v>7711</v>
      </c>
      <c r="AG37" s="74" t="str">
        <f t="shared" si="13"/>
        <v>6St-4 自动停止中</v>
      </c>
      <c r="AH37" s="74" t="s">
        <v>7712</v>
      </c>
      <c r="AI37" s="74" t="str">
        <f t="shared" si="14"/>
        <v>7St-A 自动停止中</v>
      </c>
      <c r="AJ37" s="79" t="s">
        <v>7713</v>
      </c>
      <c r="AK37" s="74" t="str">
        <f t="shared" si="15"/>
        <v>7St-B 自动停止中</v>
      </c>
      <c r="AL37" s="77" t="s">
        <v>7714</v>
      </c>
      <c r="AM37" s="74" t="str">
        <f t="shared" si="16"/>
        <v>8St-A 自动停止中</v>
      </c>
      <c r="AN37" s="77" t="s">
        <v>7715</v>
      </c>
      <c r="AO37" s="74" t="str">
        <f t="shared" si="17"/>
        <v>8St-B 自动停止中</v>
      </c>
      <c r="AP37" s="77" t="s">
        <v>7716</v>
      </c>
      <c r="AQ37" s="74" t="str">
        <f t="shared" si="18"/>
        <v>9St- 自动停止中</v>
      </c>
    </row>
    <row r="38" spans="1:43">
      <c r="A38" s="74" t="s">
        <v>7717</v>
      </c>
      <c r="B38" s="78">
        <v>1002</v>
      </c>
      <c r="C38" s="74">
        <v>3</v>
      </c>
      <c r="D38" s="74" t="s">
        <v>7718</v>
      </c>
      <c r="E38" s="74"/>
      <c r="F38" s="74" t="s">
        <v>7719</v>
      </c>
      <c r="G38" s="74" t="str">
        <f t="shared" si="0"/>
        <v>1St 自动停止完成</v>
      </c>
      <c r="H38" s="74" t="s">
        <v>7720</v>
      </c>
      <c r="I38" s="74" t="str">
        <f t="shared" si="1"/>
        <v>1St_进料定位 自动停止完成</v>
      </c>
      <c r="J38" s="74" t="s">
        <v>7721</v>
      </c>
      <c r="K38" s="74" t="str">
        <f t="shared" si="2"/>
        <v>2St_出料定位 自动停止完成</v>
      </c>
      <c r="L38" s="74" t="s">
        <v>7722</v>
      </c>
      <c r="M38" s="74" t="str">
        <f t="shared" si="3"/>
        <v>3St_进出料转移 自动停止完成</v>
      </c>
      <c r="N38" s="74" t="s">
        <v>7723</v>
      </c>
      <c r="O38" s="74" t="str">
        <f t="shared" si="4"/>
        <v>4St_1热压A 自动停止完成</v>
      </c>
      <c r="P38" s="74" t="s">
        <v>7724</v>
      </c>
      <c r="Q38" s="74" t="str">
        <f t="shared" si="5"/>
        <v>4St_2热压B 自动停止完成</v>
      </c>
      <c r="R38" s="74" t="s">
        <v>7725</v>
      </c>
      <c r="S38" s="74" t="str">
        <f t="shared" si="6"/>
        <v>4St_3热压C 自动停止完成</v>
      </c>
      <c r="T38" s="74" t="s">
        <v>7726</v>
      </c>
      <c r="U38" s="74" t="str">
        <f t="shared" si="7"/>
        <v>5St_A出料定位A 自动停止完成</v>
      </c>
      <c r="V38" s="74" t="s">
        <v>7727</v>
      </c>
      <c r="W38" s="74" t="str">
        <f t="shared" si="8"/>
        <v>5St_B出料定位B 自动停止完成</v>
      </c>
      <c r="X38" s="74" t="s">
        <v>7728</v>
      </c>
      <c r="Y38" s="74" t="str">
        <f t="shared" si="9"/>
        <v>6St下料机器人 自动停止完成</v>
      </c>
      <c r="Z38" s="74" t="s">
        <v>7729</v>
      </c>
      <c r="AA38" s="74" t="str">
        <f t="shared" si="10"/>
        <v>7St接料及扫码 自动停止完成</v>
      </c>
      <c r="AB38" s="74" t="s">
        <v>7730</v>
      </c>
      <c r="AC38" s="74" t="str">
        <f t="shared" si="11"/>
        <v>6St-2 自动停止完成</v>
      </c>
      <c r="AD38" s="74" t="s">
        <v>7731</v>
      </c>
      <c r="AE38" s="74" t="str">
        <f t="shared" si="12"/>
        <v>6St-3 自动停止完成</v>
      </c>
      <c r="AF38" s="74" t="s">
        <v>7732</v>
      </c>
      <c r="AG38" s="74" t="str">
        <f t="shared" si="13"/>
        <v>6St-4 自动停止完成</v>
      </c>
      <c r="AH38" s="74" t="s">
        <v>7733</v>
      </c>
      <c r="AI38" s="74" t="str">
        <f t="shared" si="14"/>
        <v>7St-A 自动停止完成</v>
      </c>
      <c r="AJ38" s="79" t="s">
        <v>7734</v>
      </c>
      <c r="AK38" s="74" t="str">
        <f t="shared" si="15"/>
        <v>7St-B 自动停止完成</v>
      </c>
      <c r="AL38" s="77" t="s">
        <v>7735</v>
      </c>
      <c r="AM38" s="74" t="str">
        <f t="shared" si="16"/>
        <v>8St-A 自动停止完成</v>
      </c>
      <c r="AN38" s="77" t="s">
        <v>7736</v>
      </c>
      <c r="AO38" s="74" t="str">
        <f t="shared" si="17"/>
        <v>8St-B 自动停止完成</v>
      </c>
      <c r="AP38" s="77" t="s">
        <v>7737</v>
      </c>
      <c r="AQ38" s="74" t="str">
        <f t="shared" si="18"/>
        <v>9St- 自动停止完成</v>
      </c>
    </row>
    <row r="39" spans="1:43">
      <c r="A39" s="74" t="s">
        <v>7738</v>
      </c>
      <c r="B39" s="78">
        <v>1002</v>
      </c>
      <c r="C39" s="74">
        <v>4</v>
      </c>
      <c r="D39" s="74" t="s">
        <v>7739</v>
      </c>
      <c r="E39" s="74"/>
      <c r="F39" s="74" t="s">
        <v>7740</v>
      </c>
      <c r="G39" s="74" t="str">
        <f t="shared" si="0"/>
        <v>1St 联锁</v>
      </c>
      <c r="H39" s="74" t="s">
        <v>7741</v>
      </c>
      <c r="I39" s="74" t="str">
        <f t="shared" si="1"/>
        <v>1St_进料定位 联锁</v>
      </c>
      <c r="J39" s="74" t="s">
        <v>7742</v>
      </c>
      <c r="K39" s="74" t="str">
        <f t="shared" si="2"/>
        <v>2St_出料定位 联锁</v>
      </c>
      <c r="L39" s="74" t="s">
        <v>7743</v>
      </c>
      <c r="M39" s="74" t="str">
        <f t="shared" si="3"/>
        <v>3St_进出料转移 联锁</v>
      </c>
      <c r="N39" s="74" t="s">
        <v>7744</v>
      </c>
      <c r="O39" s="74" t="str">
        <f t="shared" si="4"/>
        <v>4St_1热压A 联锁</v>
      </c>
      <c r="P39" s="74" t="s">
        <v>7745</v>
      </c>
      <c r="Q39" s="74" t="str">
        <f t="shared" si="5"/>
        <v>4St_2热压B 联锁</v>
      </c>
      <c r="R39" s="74" t="s">
        <v>7746</v>
      </c>
      <c r="S39" s="74" t="str">
        <f t="shared" si="6"/>
        <v>4St_3热压C 联锁</v>
      </c>
      <c r="T39" s="74" t="s">
        <v>7747</v>
      </c>
      <c r="U39" s="74" t="str">
        <f t="shared" si="7"/>
        <v>5St_A出料定位A 联锁</v>
      </c>
      <c r="V39" s="74" t="s">
        <v>7748</v>
      </c>
      <c r="W39" s="74" t="str">
        <f t="shared" si="8"/>
        <v>5St_B出料定位B 联锁</v>
      </c>
      <c r="X39" s="74" t="s">
        <v>7749</v>
      </c>
      <c r="Y39" s="74" t="str">
        <f t="shared" si="9"/>
        <v>6St下料机器人 联锁</v>
      </c>
      <c r="Z39" s="74" t="s">
        <v>7750</v>
      </c>
      <c r="AA39" s="74" t="str">
        <f t="shared" si="10"/>
        <v>7St接料及扫码 联锁</v>
      </c>
      <c r="AB39" s="74" t="s">
        <v>7751</v>
      </c>
      <c r="AC39" s="74" t="str">
        <f t="shared" si="11"/>
        <v>6St-2 联锁</v>
      </c>
      <c r="AD39" s="74" t="s">
        <v>7752</v>
      </c>
      <c r="AE39" s="74" t="str">
        <f t="shared" si="12"/>
        <v>6St-3 联锁</v>
      </c>
      <c r="AF39" s="74" t="s">
        <v>7753</v>
      </c>
      <c r="AG39" s="74" t="str">
        <f t="shared" si="13"/>
        <v>6St-4 联锁</v>
      </c>
      <c r="AH39" s="74" t="s">
        <v>7754</v>
      </c>
      <c r="AI39" s="74" t="str">
        <f t="shared" si="14"/>
        <v>7St-A 联锁</v>
      </c>
      <c r="AJ39" s="79" t="s">
        <v>7755</v>
      </c>
      <c r="AK39" s="74" t="str">
        <f t="shared" si="15"/>
        <v>7St-B 联锁</v>
      </c>
      <c r="AL39" s="77" t="s">
        <v>7756</v>
      </c>
      <c r="AM39" s="74" t="str">
        <f t="shared" si="16"/>
        <v>8St-A 联锁</v>
      </c>
      <c r="AN39" s="77" t="s">
        <v>7757</v>
      </c>
      <c r="AO39" s="74" t="str">
        <f t="shared" si="17"/>
        <v>8St-B 联锁</v>
      </c>
      <c r="AP39" s="77" t="s">
        <v>7758</v>
      </c>
      <c r="AQ39" s="74" t="str">
        <f t="shared" si="18"/>
        <v>9St- 联锁</v>
      </c>
    </row>
    <row r="40" spans="1:43">
      <c r="A40" s="74" t="s">
        <v>7759</v>
      </c>
      <c r="B40" s="78">
        <v>1002</v>
      </c>
      <c r="C40" s="74">
        <v>5</v>
      </c>
      <c r="D40" s="74" t="s">
        <v>7760</v>
      </c>
      <c r="E40" s="74"/>
      <c r="F40" s="74" t="s">
        <v>7761</v>
      </c>
      <c r="G40" s="74" t="str">
        <f t="shared" si="0"/>
        <v>1St 单步中</v>
      </c>
      <c r="H40" s="74" t="s">
        <v>7762</v>
      </c>
      <c r="I40" s="74" t="str">
        <f t="shared" si="1"/>
        <v>1St_进料定位 单步中</v>
      </c>
      <c r="J40" s="74" t="s">
        <v>7763</v>
      </c>
      <c r="K40" s="74" t="str">
        <f t="shared" si="2"/>
        <v>2St_出料定位 单步中</v>
      </c>
      <c r="L40" s="74" t="s">
        <v>7764</v>
      </c>
      <c r="M40" s="74" t="str">
        <f t="shared" si="3"/>
        <v>3St_进出料转移 单步中</v>
      </c>
      <c r="N40" s="74" t="s">
        <v>7765</v>
      </c>
      <c r="O40" s="74" t="str">
        <f t="shared" si="4"/>
        <v>4St_1热压A 单步中</v>
      </c>
      <c r="P40" s="74" t="s">
        <v>7766</v>
      </c>
      <c r="Q40" s="74" t="str">
        <f t="shared" si="5"/>
        <v>4St_2热压B 单步中</v>
      </c>
      <c r="R40" s="74" t="s">
        <v>7767</v>
      </c>
      <c r="S40" s="74" t="str">
        <f t="shared" si="6"/>
        <v>4St_3热压C 单步中</v>
      </c>
      <c r="T40" s="74" t="s">
        <v>7768</v>
      </c>
      <c r="U40" s="74" t="str">
        <f t="shared" si="7"/>
        <v>5St_A出料定位A 单步中</v>
      </c>
      <c r="V40" s="74" t="s">
        <v>7769</v>
      </c>
      <c r="W40" s="74" t="str">
        <f t="shared" si="8"/>
        <v>5St_B出料定位B 单步中</v>
      </c>
      <c r="X40" s="74" t="s">
        <v>7770</v>
      </c>
      <c r="Y40" s="74" t="str">
        <f t="shared" si="9"/>
        <v>6St下料机器人 单步中</v>
      </c>
      <c r="Z40" s="74" t="s">
        <v>7771</v>
      </c>
      <c r="AA40" s="74" t="str">
        <f t="shared" si="10"/>
        <v>7St接料及扫码 单步中</v>
      </c>
      <c r="AB40" s="74" t="s">
        <v>7772</v>
      </c>
      <c r="AC40" s="74" t="str">
        <f t="shared" si="11"/>
        <v>6St-2 单步中</v>
      </c>
      <c r="AD40" s="74" t="s">
        <v>7773</v>
      </c>
      <c r="AE40" s="74" t="str">
        <f t="shared" si="12"/>
        <v>6St-3 单步中</v>
      </c>
      <c r="AF40" s="74" t="s">
        <v>7774</v>
      </c>
      <c r="AG40" s="74" t="str">
        <f t="shared" si="13"/>
        <v>6St-4 单步中</v>
      </c>
      <c r="AH40" s="74" t="s">
        <v>7775</v>
      </c>
      <c r="AI40" s="74" t="str">
        <f t="shared" si="14"/>
        <v>7St-A 单步中</v>
      </c>
      <c r="AJ40" s="79" t="s">
        <v>7776</v>
      </c>
      <c r="AK40" s="74" t="str">
        <f t="shared" si="15"/>
        <v>7St-B 单步中</v>
      </c>
      <c r="AL40" s="77" t="s">
        <v>7777</v>
      </c>
      <c r="AM40" s="74" t="str">
        <f t="shared" si="16"/>
        <v>8St-A 单步中</v>
      </c>
      <c r="AN40" s="77" t="s">
        <v>7778</v>
      </c>
      <c r="AO40" s="74" t="str">
        <f t="shared" si="17"/>
        <v>8St-B 单步中</v>
      </c>
      <c r="AP40" s="77" t="s">
        <v>7779</v>
      </c>
      <c r="AQ40" s="74" t="str">
        <f t="shared" si="18"/>
        <v>9St- 单步中</v>
      </c>
    </row>
    <row r="41" spans="1:43">
      <c r="A41" s="74" t="s">
        <v>7780</v>
      </c>
      <c r="B41" s="78">
        <v>1002</v>
      </c>
      <c r="C41" s="74">
        <v>6</v>
      </c>
      <c r="D41" s="74" t="s">
        <v>7781</v>
      </c>
      <c r="E41" s="74"/>
      <c r="F41" s="74" t="s">
        <v>7782</v>
      </c>
      <c r="G41" s="74" t="str">
        <f t="shared" si="0"/>
        <v>1St 单周期中</v>
      </c>
      <c r="H41" s="74" t="s">
        <v>7783</v>
      </c>
      <c r="I41" s="74" t="str">
        <f t="shared" si="1"/>
        <v>1St_进料定位 单周期中</v>
      </c>
      <c r="J41" s="74" t="s">
        <v>7784</v>
      </c>
      <c r="K41" s="74" t="str">
        <f t="shared" si="2"/>
        <v>2St_出料定位 单周期中</v>
      </c>
      <c r="L41" s="74" t="s">
        <v>7785</v>
      </c>
      <c r="M41" s="74" t="str">
        <f t="shared" si="3"/>
        <v>3St_进出料转移 单周期中</v>
      </c>
      <c r="N41" s="74" t="s">
        <v>7786</v>
      </c>
      <c r="O41" s="74" t="str">
        <f t="shared" si="4"/>
        <v>4St_1热压A 单周期中</v>
      </c>
      <c r="P41" s="74" t="s">
        <v>7787</v>
      </c>
      <c r="Q41" s="74" t="str">
        <f t="shared" si="5"/>
        <v>4St_2热压B 单周期中</v>
      </c>
      <c r="R41" s="74" t="s">
        <v>7788</v>
      </c>
      <c r="S41" s="74" t="str">
        <f t="shared" si="6"/>
        <v>4St_3热压C 单周期中</v>
      </c>
      <c r="T41" s="74" t="s">
        <v>7789</v>
      </c>
      <c r="U41" s="74" t="str">
        <f t="shared" si="7"/>
        <v>5St_A出料定位A 单周期中</v>
      </c>
      <c r="V41" s="74" t="s">
        <v>7790</v>
      </c>
      <c r="W41" s="74" t="str">
        <f t="shared" si="8"/>
        <v>5St_B出料定位B 单周期中</v>
      </c>
      <c r="X41" s="74" t="s">
        <v>7791</v>
      </c>
      <c r="Y41" s="74" t="str">
        <f t="shared" si="9"/>
        <v>6St下料机器人 单周期中</v>
      </c>
      <c r="Z41" s="74" t="s">
        <v>7792</v>
      </c>
      <c r="AA41" s="74" t="str">
        <f t="shared" si="10"/>
        <v>7St接料及扫码 单周期中</v>
      </c>
      <c r="AB41" s="74" t="s">
        <v>7793</v>
      </c>
      <c r="AC41" s="74" t="str">
        <f t="shared" si="11"/>
        <v>6St-2 单周期中</v>
      </c>
      <c r="AD41" s="74" t="s">
        <v>7794</v>
      </c>
      <c r="AE41" s="74" t="str">
        <f t="shared" si="12"/>
        <v>6St-3 单周期中</v>
      </c>
      <c r="AF41" s="74" t="s">
        <v>7795</v>
      </c>
      <c r="AG41" s="74" t="str">
        <f t="shared" si="13"/>
        <v>6St-4 单周期中</v>
      </c>
      <c r="AH41" s="74" t="s">
        <v>7796</v>
      </c>
      <c r="AI41" s="74" t="str">
        <f t="shared" si="14"/>
        <v>7St-A 单周期中</v>
      </c>
      <c r="AJ41" s="79" t="s">
        <v>7797</v>
      </c>
      <c r="AK41" s="74" t="str">
        <f t="shared" si="15"/>
        <v>7St-B 单周期中</v>
      </c>
      <c r="AL41" s="77" t="s">
        <v>7798</v>
      </c>
      <c r="AM41" s="74" t="str">
        <f t="shared" si="16"/>
        <v>8St-A 单周期中</v>
      </c>
      <c r="AN41" s="77" t="s">
        <v>7799</v>
      </c>
      <c r="AO41" s="74" t="str">
        <f t="shared" si="17"/>
        <v>8St-B 单周期中</v>
      </c>
      <c r="AP41" s="77" t="s">
        <v>7800</v>
      </c>
      <c r="AQ41" s="74" t="str">
        <f t="shared" si="18"/>
        <v>9St- 单周期中</v>
      </c>
    </row>
    <row r="42" spans="1:43">
      <c r="A42" s="74" t="s">
        <v>7801</v>
      </c>
      <c r="B42" s="78">
        <v>1002</v>
      </c>
      <c r="C42" s="74">
        <v>7</v>
      </c>
      <c r="D42" s="74" t="s">
        <v>7802</v>
      </c>
      <c r="E42" s="74"/>
      <c r="F42" s="74" t="s">
        <v>7803</v>
      </c>
      <c r="G42" s="74" t="str">
        <f t="shared" si="0"/>
        <v>1St 周期完成</v>
      </c>
      <c r="H42" s="74" t="s">
        <v>7804</v>
      </c>
      <c r="I42" s="74" t="str">
        <f t="shared" si="1"/>
        <v>1St_进料定位 周期完成</v>
      </c>
      <c r="J42" s="74" t="s">
        <v>7805</v>
      </c>
      <c r="K42" s="74" t="str">
        <f t="shared" si="2"/>
        <v>2St_出料定位 周期完成</v>
      </c>
      <c r="L42" s="74" t="s">
        <v>7806</v>
      </c>
      <c r="M42" s="74" t="str">
        <f t="shared" si="3"/>
        <v>3St_进出料转移 周期完成</v>
      </c>
      <c r="N42" s="74" t="s">
        <v>7807</v>
      </c>
      <c r="O42" s="74" t="str">
        <f t="shared" si="4"/>
        <v>4St_1热压A 周期完成</v>
      </c>
      <c r="P42" s="74" t="s">
        <v>7808</v>
      </c>
      <c r="Q42" s="74" t="str">
        <f t="shared" si="5"/>
        <v>4St_2热压B 周期完成</v>
      </c>
      <c r="R42" s="74" t="s">
        <v>7809</v>
      </c>
      <c r="S42" s="74" t="str">
        <f t="shared" si="6"/>
        <v>4St_3热压C 周期完成</v>
      </c>
      <c r="T42" s="74" t="s">
        <v>7810</v>
      </c>
      <c r="U42" s="74" t="str">
        <f t="shared" si="7"/>
        <v>5St_A出料定位A 周期完成</v>
      </c>
      <c r="V42" s="74" t="s">
        <v>7811</v>
      </c>
      <c r="W42" s="74" t="str">
        <f t="shared" si="8"/>
        <v>5St_B出料定位B 周期完成</v>
      </c>
      <c r="X42" s="74" t="s">
        <v>7812</v>
      </c>
      <c r="Y42" s="74" t="str">
        <f t="shared" si="9"/>
        <v>6St下料机器人 周期完成</v>
      </c>
      <c r="Z42" s="74" t="s">
        <v>7813</v>
      </c>
      <c r="AA42" s="74" t="str">
        <f t="shared" si="10"/>
        <v>7St接料及扫码 周期完成</v>
      </c>
      <c r="AB42" s="74" t="s">
        <v>7814</v>
      </c>
      <c r="AC42" s="74" t="str">
        <f t="shared" si="11"/>
        <v>6St-2 周期完成</v>
      </c>
      <c r="AD42" s="74" t="s">
        <v>7815</v>
      </c>
      <c r="AE42" s="74" t="str">
        <f t="shared" si="12"/>
        <v>6St-3 周期完成</v>
      </c>
      <c r="AF42" s="74" t="s">
        <v>7816</v>
      </c>
      <c r="AG42" s="74" t="str">
        <f t="shared" si="13"/>
        <v>6St-4 周期完成</v>
      </c>
      <c r="AH42" s="74" t="s">
        <v>7817</v>
      </c>
      <c r="AI42" s="74" t="str">
        <f t="shared" si="14"/>
        <v>7St-A 周期完成</v>
      </c>
      <c r="AJ42" s="79" t="s">
        <v>7818</v>
      </c>
      <c r="AK42" s="74" t="str">
        <f t="shared" si="15"/>
        <v>7St-B 周期完成</v>
      </c>
      <c r="AL42" s="77" t="s">
        <v>7819</v>
      </c>
      <c r="AM42" s="74" t="str">
        <f t="shared" si="16"/>
        <v>8St-A 周期完成</v>
      </c>
      <c r="AN42" s="77" t="s">
        <v>7820</v>
      </c>
      <c r="AO42" s="74" t="str">
        <f t="shared" si="17"/>
        <v>8St-B 周期完成</v>
      </c>
      <c r="AP42" s="77" t="s">
        <v>7821</v>
      </c>
      <c r="AQ42" s="74" t="str">
        <f t="shared" si="18"/>
        <v>9St- 周期完成</v>
      </c>
    </row>
    <row r="43" spans="1:43">
      <c r="A43" s="74" t="s">
        <v>7822</v>
      </c>
      <c r="B43" s="78">
        <v>1002</v>
      </c>
      <c r="C43" s="74">
        <v>8</v>
      </c>
      <c r="D43" s="74" t="s">
        <v>7823</v>
      </c>
      <c r="E43" s="74"/>
      <c r="F43" s="74" t="s">
        <v>7824</v>
      </c>
      <c r="G43" s="74" t="str">
        <f t="shared" si="0"/>
        <v>1St 任务开始</v>
      </c>
      <c r="H43" s="74" t="s">
        <v>7825</v>
      </c>
      <c r="I43" s="74" t="str">
        <f t="shared" si="1"/>
        <v>1St_进料定位 任务开始</v>
      </c>
      <c r="J43" s="74" t="s">
        <v>7826</v>
      </c>
      <c r="K43" s="74" t="str">
        <f t="shared" si="2"/>
        <v>2St_出料定位 任务开始</v>
      </c>
      <c r="L43" s="74" t="s">
        <v>7827</v>
      </c>
      <c r="M43" s="74" t="str">
        <f t="shared" si="3"/>
        <v>3St_进出料转移 任务开始</v>
      </c>
      <c r="N43" s="74" t="s">
        <v>7828</v>
      </c>
      <c r="O43" s="74" t="str">
        <f t="shared" si="4"/>
        <v>4St_1热压A 任务开始</v>
      </c>
      <c r="P43" s="74" t="s">
        <v>7829</v>
      </c>
      <c r="Q43" s="74" t="str">
        <f t="shared" si="5"/>
        <v>4St_2热压B 任务开始</v>
      </c>
      <c r="R43" s="74" t="s">
        <v>7830</v>
      </c>
      <c r="S43" s="74" t="str">
        <f t="shared" si="6"/>
        <v>4St_3热压C 任务开始</v>
      </c>
      <c r="T43" s="74" t="s">
        <v>7831</v>
      </c>
      <c r="U43" s="74" t="str">
        <f t="shared" si="7"/>
        <v>5St_A出料定位A 任务开始</v>
      </c>
      <c r="V43" s="74" t="s">
        <v>7832</v>
      </c>
      <c r="W43" s="74" t="str">
        <f t="shared" si="8"/>
        <v>5St_B出料定位B 任务开始</v>
      </c>
      <c r="X43" s="74" t="s">
        <v>7833</v>
      </c>
      <c r="Y43" s="74" t="str">
        <f t="shared" si="9"/>
        <v>6St下料机器人 任务开始</v>
      </c>
      <c r="Z43" s="74" t="s">
        <v>7834</v>
      </c>
      <c r="AA43" s="74" t="str">
        <f t="shared" si="10"/>
        <v>7St接料及扫码 任务开始</v>
      </c>
      <c r="AB43" s="74" t="s">
        <v>7835</v>
      </c>
      <c r="AC43" s="74" t="str">
        <f t="shared" si="11"/>
        <v>6St-2 任务开始</v>
      </c>
      <c r="AD43" s="74" t="s">
        <v>7836</v>
      </c>
      <c r="AE43" s="74" t="str">
        <f t="shared" si="12"/>
        <v>6St-3 任务开始</v>
      </c>
      <c r="AF43" s="74" t="s">
        <v>7837</v>
      </c>
      <c r="AG43" s="74" t="str">
        <f t="shared" si="13"/>
        <v>6St-4 任务开始</v>
      </c>
      <c r="AH43" s="74" t="s">
        <v>7838</v>
      </c>
      <c r="AI43" s="74" t="str">
        <f t="shared" si="14"/>
        <v>7St-A 任务开始</v>
      </c>
      <c r="AJ43" s="79" t="s">
        <v>7839</v>
      </c>
      <c r="AK43" s="74" t="str">
        <f t="shared" si="15"/>
        <v>7St-B 任务开始</v>
      </c>
      <c r="AL43" s="77" t="s">
        <v>7840</v>
      </c>
      <c r="AM43" s="74" t="str">
        <f t="shared" si="16"/>
        <v>8St-A 任务开始</v>
      </c>
      <c r="AN43" s="77" t="s">
        <v>7841</v>
      </c>
      <c r="AO43" s="74" t="str">
        <f t="shared" si="17"/>
        <v>8St-B 任务开始</v>
      </c>
      <c r="AP43" s="77" t="s">
        <v>7842</v>
      </c>
      <c r="AQ43" s="74" t="str">
        <f t="shared" si="18"/>
        <v>9St- 任务开始</v>
      </c>
    </row>
    <row r="44" spans="1:43">
      <c r="A44" s="74" t="s">
        <v>7843</v>
      </c>
      <c r="B44" s="78">
        <v>1002</v>
      </c>
      <c r="C44" s="74">
        <v>9</v>
      </c>
      <c r="D44" s="74" t="s">
        <v>7844</v>
      </c>
      <c r="E44" s="74"/>
      <c r="F44" s="74" t="s">
        <v>7845</v>
      </c>
      <c r="G44" s="74" t="str">
        <f t="shared" si="0"/>
        <v>1St 任务递进条件</v>
      </c>
      <c r="H44" s="74" t="s">
        <v>7846</v>
      </c>
      <c r="I44" s="74" t="str">
        <f t="shared" si="1"/>
        <v>1St_进料定位 任务递进条件</v>
      </c>
      <c r="J44" s="74" t="s">
        <v>7847</v>
      </c>
      <c r="K44" s="74" t="str">
        <f t="shared" si="2"/>
        <v>2St_出料定位 任务递进条件</v>
      </c>
      <c r="L44" s="74" t="s">
        <v>7848</v>
      </c>
      <c r="M44" s="74" t="str">
        <f t="shared" si="3"/>
        <v>3St_进出料转移 任务递进条件</v>
      </c>
      <c r="N44" s="74" t="s">
        <v>7849</v>
      </c>
      <c r="O44" s="74" t="str">
        <f t="shared" si="4"/>
        <v>4St_1热压A 任务递进条件</v>
      </c>
      <c r="P44" s="74" t="s">
        <v>7850</v>
      </c>
      <c r="Q44" s="74" t="str">
        <f t="shared" si="5"/>
        <v>4St_2热压B 任务递进条件</v>
      </c>
      <c r="R44" s="74" t="s">
        <v>7851</v>
      </c>
      <c r="S44" s="74" t="str">
        <f t="shared" si="6"/>
        <v>4St_3热压C 任务递进条件</v>
      </c>
      <c r="T44" s="74" t="s">
        <v>7852</v>
      </c>
      <c r="U44" s="74" t="str">
        <f t="shared" si="7"/>
        <v>5St_A出料定位A 任务递进条件</v>
      </c>
      <c r="V44" s="74" t="s">
        <v>7853</v>
      </c>
      <c r="W44" s="74" t="str">
        <f t="shared" si="8"/>
        <v>5St_B出料定位B 任务递进条件</v>
      </c>
      <c r="X44" s="74" t="s">
        <v>7854</v>
      </c>
      <c r="Y44" s="74" t="str">
        <f t="shared" si="9"/>
        <v>6St下料机器人 任务递进条件</v>
      </c>
      <c r="Z44" s="74" t="s">
        <v>7855</v>
      </c>
      <c r="AA44" s="74" t="str">
        <f t="shared" si="10"/>
        <v>7St接料及扫码 任务递进条件</v>
      </c>
      <c r="AB44" s="74" t="s">
        <v>7856</v>
      </c>
      <c r="AC44" s="74" t="str">
        <f t="shared" si="11"/>
        <v>6St-2 任务递进条件</v>
      </c>
      <c r="AD44" s="74" t="s">
        <v>7857</v>
      </c>
      <c r="AE44" s="74" t="str">
        <f t="shared" si="12"/>
        <v>6St-3 任务递进条件</v>
      </c>
      <c r="AF44" s="74" t="s">
        <v>7858</v>
      </c>
      <c r="AG44" s="74" t="str">
        <f t="shared" si="13"/>
        <v>6St-4 任务递进条件</v>
      </c>
      <c r="AH44" s="74" t="s">
        <v>7859</v>
      </c>
      <c r="AI44" s="74" t="str">
        <f t="shared" si="14"/>
        <v>7St-A 任务递进条件</v>
      </c>
      <c r="AJ44" s="79" t="s">
        <v>7860</v>
      </c>
      <c r="AK44" s="74" t="str">
        <f t="shared" si="15"/>
        <v>7St-B 任务递进条件</v>
      </c>
      <c r="AL44" s="77" t="s">
        <v>7861</v>
      </c>
      <c r="AM44" s="74" t="str">
        <f t="shared" si="16"/>
        <v>8St-A 任务递进条件</v>
      </c>
      <c r="AN44" s="77" t="s">
        <v>7862</v>
      </c>
      <c r="AO44" s="74" t="str">
        <f t="shared" si="17"/>
        <v>8St-B 任务递进条件</v>
      </c>
      <c r="AP44" s="77" t="s">
        <v>7863</v>
      </c>
      <c r="AQ44" s="74" t="str">
        <f t="shared" si="18"/>
        <v>9St- 任务递进条件</v>
      </c>
    </row>
    <row r="45" spans="1:43">
      <c r="A45" s="74" t="s">
        <v>7864</v>
      </c>
      <c r="B45" s="78">
        <v>1002</v>
      </c>
      <c r="C45" s="74">
        <v>10</v>
      </c>
      <c r="D45" s="74" t="s">
        <v>7865</v>
      </c>
      <c r="E45" s="74" t="s">
        <v>7866</v>
      </c>
      <c r="F45" s="74" t="s">
        <v>7867</v>
      </c>
      <c r="G45" s="74" t="str">
        <f t="shared" si="0"/>
        <v>1St 任务递进</v>
      </c>
      <c r="H45" s="74" t="s">
        <v>7868</v>
      </c>
      <c r="I45" s="74" t="str">
        <f t="shared" si="1"/>
        <v>1St_进料定位 任务递进</v>
      </c>
      <c r="J45" s="74" t="s">
        <v>7869</v>
      </c>
      <c r="K45" s="74" t="str">
        <f t="shared" si="2"/>
        <v>2St_出料定位 任务递进</v>
      </c>
      <c r="L45" s="74" t="s">
        <v>7870</v>
      </c>
      <c r="M45" s="74" t="str">
        <f t="shared" si="3"/>
        <v>3St_进出料转移 任务递进</v>
      </c>
      <c r="N45" s="74" t="s">
        <v>7871</v>
      </c>
      <c r="O45" s="74" t="str">
        <f t="shared" si="4"/>
        <v>4St_1热压A 任务递进</v>
      </c>
      <c r="P45" s="74" t="s">
        <v>7872</v>
      </c>
      <c r="Q45" s="74" t="str">
        <f t="shared" si="5"/>
        <v>4St_2热压B 任务递进</v>
      </c>
      <c r="R45" s="74" t="s">
        <v>7873</v>
      </c>
      <c r="S45" s="74" t="str">
        <f t="shared" si="6"/>
        <v>4St_3热压C 任务递进</v>
      </c>
      <c r="T45" s="74" t="s">
        <v>7874</v>
      </c>
      <c r="U45" s="74" t="str">
        <f t="shared" si="7"/>
        <v>5St_A出料定位A 任务递进</v>
      </c>
      <c r="V45" s="74" t="s">
        <v>7875</v>
      </c>
      <c r="W45" s="74" t="str">
        <f t="shared" si="8"/>
        <v>5St_B出料定位B 任务递进</v>
      </c>
      <c r="X45" s="74" t="s">
        <v>7876</v>
      </c>
      <c r="Y45" s="74" t="str">
        <f t="shared" si="9"/>
        <v>6St下料机器人 任务递进</v>
      </c>
      <c r="Z45" s="74" t="s">
        <v>7877</v>
      </c>
      <c r="AA45" s="74" t="str">
        <f t="shared" si="10"/>
        <v>7St接料及扫码 任务递进</v>
      </c>
      <c r="AB45" s="74" t="s">
        <v>7878</v>
      </c>
      <c r="AC45" s="74" t="str">
        <f t="shared" si="11"/>
        <v>6St-2 任务递进</v>
      </c>
      <c r="AD45" s="74" t="s">
        <v>7879</v>
      </c>
      <c r="AE45" s="74" t="str">
        <f t="shared" si="12"/>
        <v>6St-3 任务递进</v>
      </c>
      <c r="AF45" s="74" t="s">
        <v>7880</v>
      </c>
      <c r="AG45" s="74" t="str">
        <f t="shared" si="13"/>
        <v>6St-4 任务递进</v>
      </c>
      <c r="AH45" s="74" t="s">
        <v>7881</v>
      </c>
      <c r="AI45" s="74" t="str">
        <f t="shared" si="14"/>
        <v>7St-A 任务递进</v>
      </c>
      <c r="AJ45" s="79" t="s">
        <v>7882</v>
      </c>
      <c r="AK45" s="74" t="str">
        <f t="shared" si="15"/>
        <v>7St-B 任务递进</v>
      </c>
      <c r="AL45" s="77" t="s">
        <v>7883</v>
      </c>
      <c r="AM45" s="74" t="str">
        <f t="shared" si="16"/>
        <v>8St-A 任务递进</v>
      </c>
      <c r="AN45" s="77" t="s">
        <v>7884</v>
      </c>
      <c r="AO45" s="74" t="str">
        <f t="shared" si="17"/>
        <v>8St-B 任务递进</v>
      </c>
      <c r="AP45" s="77" t="s">
        <v>7885</v>
      </c>
      <c r="AQ45" s="74" t="str">
        <f t="shared" si="18"/>
        <v>9St- 任务递进</v>
      </c>
    </row>
    <row r="46" spans="1:43">
      <c r="A46" s="74" t="s">
        <v>7886</v>
      </c>
      <c r="B46" s="78">
        <v>1002</v>
      </c>
      <c r="C46" s="74">
        <v>11</v>
      </c>
      <c r="D46" s="74" t="s">
        <v>7887</v>
      </c>
      <c r="E46" s="74" t="s">
        <v>7888</v>
      </c>
      <c r="F46" s="74" t="s">
        <v>7889</v>
      </c>
      <c r="G46" s="74" t="str">
        <f t="shared" si="0"/>
        <v>1St 工作完成</v>
      </c>
      <c r="H46" s="74" t="s">
        <v>7890</v>
      </c>
      <c r="I46" s="74" t="str">
        <f t="shared" si="1"/>
        <v>1St_进料定位 工作完成</v>
      </c>
      <c r="J46" s="74" t="s">
        <v>7891</v>
      </c>
      <c r="K46" s="74" t="str">
        <f t="shared" si="2"/>
        <v>2St_出料定位 工作完成</v>
      </c>
      <c r="L46" s="74" t="s">
        <v>7892</v>
      </c>
      <c r="M46" s="74" t="str">
        <f t="shared" si="3"/>
        <v>3St_进出料转移 工作完成</v>
      </c>
      <c r="N46" s="74" t="s">
        <v>7893</v>
      </c>
      <c r="O46" s="74" t="str">
        <f t="shared" si="4"/>
        <v>4St_1热压A 工作完成</v>
      </c>
      <c r="P46" s="74" t="s">
        <v>7894</v>
      </c>
      <c r="Q46" s="74" t="str">
        <f t="shared" si="5"/>
        <v>4St_2热压B 工作完成</v>
      </c>
      <c r="R46" s="74" t="s">
        <v>7895</v>
      </c>
      <c r="S46" s="74" t="str">
        <f t="shared" si="6"/>
        <v>4St_3热压C 工作完成</v>
      </c>
      <c r="T46" s="74" t="s">
        <v>7896</v>
      </c>
      <c r="U46" s="74" t="str">
        <f t="shared" si="7"/>
        <v>5St_A出料定位A 工作完成</v>
      </c>
      <c r="V46" s="74" t="s">
        <v>7897</v>
      </c>
      <c r="W46" s="74" t="str">
        <f t="shared" si="8"/>
        <v>5St_B出料定位B 工作完成</v>
      </c>
      <c r="X46" s="74" t="s">
        <v>7898</v>
      </c>
      <c r="Y46" s="74" t="str">
        <f t="shared" si="9"/>
        <v>6St下料机器人 工作完成</v>
      </c>
      <c r="Z46" s="74" t="s">
        <v>7899</v>
      </c>
      <c r="AA46" s="74" t="str">
        <f t="shared" si="10"/>
        <v>7St接料及扫码 工作完成</v>
      </c>
      <c r="AB46" s="74" t="s">
        <v>7900</v>
      </c>
      <c r="AC46" s="74" t="str">
        <f t="shared" si="11"/>
        <v>6St-2 工作完成</v>
      </c>
      <c r="AD46" s="74" t="s">
        <v>7901</v>
      </c>
      <c r="AE46" s="74" t="str">
        <f t="shared" si="12"/>
        <v>6St-3 工作完成</v>
      </c>
      <c r="AF46" s="74" t="s">
        <v>7902</v>
      </c>
      <c r="AG46" s="74" t="str">
        <f t="shared" si="13"/>
        <v>6St-4 工作完成</v>
      </c>
      <c r="AH46" s="74" t="s">
        <v>7903</v>
      </c>
      <c r="AI46" s="74" t="str">
        <f t="shared" si="14"/>
        <v>7St-A 工作完成</v>
      </c>
      <c r="AJ46" s="79" t="s">
        <v>7904</v>
      </c>
      <c r="AK46" s="74" t="str">
        <f t="shared" si="15"/>
        <v>7St-B 工作完成</v>
      </c>
      <c r="AL46" s="77" t="s">
        <v>7905</v>
      </c>
      <c r="AM46" s="74" t="str">
        <f t="shared" si="16"/>
        <v>8St-A 工作完成</v>
      </c>
      <c r="AN46" s="77" t="s">
        <v>7906</v>
      </c>
      <c r="AO46" s="74" t="str">
        <f t="shared" si="17"/>
        <v>8St-B 工作完成</v>
      </c>
      <c r="AP46" s="77" t="s">
        <v>7907</v>
      </c>
      <c r="AQ46" s="74" t="str">
        <f t="shared" si="18"/>
        <v>9St- 工作完成</v>
      </c>
    </row>
    <row r="47" spans="1:43">
      <c r="A47" s="74" t="s">
        <v>7908</v>
      </c>
      <c r="B47" s="78">
        <v>1002</v>
      </c>
      <c r="C47" s="74">
        <v>12</v>
      </c>
      <c r="D47" s="74" t="s">
        <v>7909</v>
      </c>
      <c r="E47" s="74" t="s">
        <v>7910</v>
      </c>
      <c r="F47" s="74" t="s">
        <v>7911</v>
      </c>
      <c r="G47" s="74" t="str">
        <f t="shared" si="0"/>
        <v>1St 初始化[T]</v>
      </c>
      <c r="H47" s="74" t="s">
        <v>7912</v>
      </c>
      <c r="I47" s="74" t="str">
        <f t="shared" si="1"/>
        <v>1St_进料定位 初始化[T]</v>
      </c>
      <c r="J47" s="74" t="s">
        <v>7913</v>
      </c>
      <c r="K47" s="74" t="str">
        <f t="shared" si="2"/>
        <v>2St_出料定位 初始化[T]</v>
      </c>
      <c r="L47" s="74" t="s">
        <v>7914</v>
      </c>
      <c r="M47" s="74" t="str">
        <f t="shared" si="3"/>
        <v>3St_进出料转移 初始化[T]</v>
      </c>
      <c r="N47" s="74" t="s">
        <v>7915</v>
      </c>
      <c r="O47" s="74" t="str">
        <f t="shared" si="4"/>
        <v>4St_1热压A 初始化[T]</v>
      </c>
      <c r="P47" s="74" t="s">
        <v>7916</v>
      </c>
      <c r="Q47" s="74" t="str">
        <f t="shared" si="5"/>
        <v>4St_2热压B 初始化[T]</v>
      </c>
      <c r="R47" s="74" t="s">
        <v>7917</v>
      </c>
      <c r="S47" s="74" t="str">
        <f t="shared" si="6"/>
        <v>4St_3热压C 初始化[T]</v>
      </c>
      <c r="T47" s="74" t="s">
        <v>7918</v>
      </c>
      <c r="U47" s="74" t="str">
        <f t="shared" si="7"/>
        <v>5St_A出料定位A 初始化[T]</v>
      </c>
      <c r="V47" s="74" t="s">
        <v>7919</v>
      </c>
      <c r="W47" s="74" t="str">
        <f t="shared" si="8"/>
        <v>5St_B出料定位B 初始化[T]</v>
      </c>
      <c r="X47" s="74" t="s">
        <v>7920</v>
      </c>
      <c r="Y47" s="74" t="str">
        <f t="shared" si="9"/>
        <v>6St下料机器人 初始化[T]</v>
      </c>
      <c r="Z47" s="74" t="s">
        <v>7921</v>
      </c>
      <c r="AA47" s="74" t="str">
        <f t="shared" si="10"/>
        <v>7St接料及扫码 初始化[T]</v>
      </c>
      <c r="AB47" s="74" t="s">
        <v>7922</v>
      </c>
      <c r="AC47" s="74" t="str">
        <f t="shared" si="11"/>
        <v>6St-2 初始化[T]</v>
      </c>
      <c r="AD47" s="74" t="s">
        <v>7923</v>
      </c>
      <c r="AE47" s="74" t="str">
        <f t="shared" si="12"/>
        <v>6St-3 初始化[T]</v>
      </c>
      <c r="AF47" s="74" t="s">
        <v>7924</v>
      </c>
      <c r="AG47" s="74" t="str">
        <f t="shared" si="13"/>
        <v>6St-4 初始化[T]</v>
      </c>
      <c r="AH47" s="74" t="s">
        <v>7925</v>
      </c>
      <c r="AI47" s="74" t="str">
        <f t="shared" si="14"/>
        <v>7St-A 初始化[T]</v>
      </c>
      <c r="AJ47" s="79" t="s">
        <v>7926</v>
      </c>
      <c r="AK47" s="74" t="str">
        <f t="shared" si="15"/>
        <v>7St-B 初始化[T]</v>
      </c>
      <c r="AL47" s="77" t="s">
        <v>7927</v>
      </c>
      <c r="AM47" s="74" t="str">
        <f t="shared" si="16"/>
        <v>8St-A 初始化[T]</v>
      </c>
      <c r="AN47" s="77" t="s">
        <v>7928</v>
      </c>
      <c r="AO47" s="74" t="str">
        <f t="shared" si="17"/>
        <v>8St-B 初始化[T]</v>
      </c>
      <c r="AP47" s="77" t="s">
        <v>7929</v>
      </c>
      <c r="AQ47" s="74" t="str">
        <f t="shared" si="18"/>
        <v>9St- 初始化[T]</v>
      </c>
    </row>
    <row r="48" spans="1:43">
      <c r="A48" s="74" t="s">
        <v>7930</v>
      </c>
      <c r="B48" s="78">
        <v>1002</v>
      </c>
      <c r="C48" s="74">
        <v>13</v>
      </c>
      <c r="D48" s="74" t="s">
        <v>7931</v>
      </c>
      <c r="E48" s="73"/>
      <c r="F48" s="74" t="s">
        <v>7932</v>
      </c>
      <c r="G48" s="74" t="str">
        <f t="shared" si="0"/>
        <v>1St 单步[T]</v>
      </c>
      <c r="H48" s="74" t="s">
        <v>7933</v>
      </c>
      <c r="I48" s="74" t="str">
        <f t="shared" si="1"/>
        <v>1St_进料定位 单步[T]</v>
      </c>
      <c r="J48" s="74" t="s">
        <v>7934</v>
      </c>
      <c r="K48" s="74" t="str">
        <f t="shared" si="2"/>
        <v>2St_出料定位 单步[T]</v>
      </c>
      <c r="L48" s="74" t="s">
        <v>7935</v>
      </c>
      <c r="M48" s="74" t="str">
        <f t="shared" si="3"/>
        <v>3St_进出料转移 单步[T]</v>
      </c>
      <c r="N48" s="74" t="s">
        <v>7936</v>
      </c>
      <c r="O48" s="74" t="str">
        <f t="shared" si="4"/>
        <v>4St_1热压A 单步[T]</v>
      </c>
      <c r="P48" s="74" t="s">
        <v>7937</v>
      </c>
      <c r="Q48" s="74" t="str">
        <f t="shared" si="5"/>
        <v>4St_2热压B 单步[T]</v>
      </c>
      <c r="R48" s="74" t="s">
        <v>7938</v>
      </c>
      <c r="S48" s="74" t="str">
        <f t="shared" si="6"/>
        <v>4St_3热压C 单步[T]</v>
      </c>
      <c r="T48" s="74" t="s">
        <v>7939</v>
      </c>
      <c r="U48" s="74" t="str">
        <f t="shared" si="7"/>
        <v>5St_A出料定位A 单步[T]</v>
      </c>
      <c r="V48" s="74" t="s">
        <v>7940</v>
      </c>
      <c r="W48" s="74" t="str">
        <f t="shared" si="8"/>
        <v>5St_B出料定位B 单步[T]</v>
      </c>
      <c r="X48" s="74" t="s">
        <v>7941</v>
      </c>
      <c r="Y48" s="74" t="str">
        <f t="shared" si="9"/>
        <v>6St下料机器人 单步[T]</v>
      </c>
      <c r="Z48" s="74" t="s">
        <v>7942</v>
      </c>
      <c r="AA48" s="74" t="str">
        <f t="shared" si="10"/>
        <v>7St接料及扫码 单步[T]</v>
      </c>
      <c r="AB48" s="74" t="s">
        <v>7943</v>
      </c>
      <c r="AC48" s="74" t="str">
        <f t="shared" si="11"/>
        <v>6St-2 单步[T]</v>
      </c>
      <c r="AD48" s="74" t="s">
        <v>7944</v>
      </c>
      <c r="AE48" s="74" t="str">
        <f t="shared" si="12"/>
        <v>6St-3 单步[T]</v>
      </c>
      <c r="AF48" s="74" t="s">
        <v>7945</v>
      </c>
      <c r="AG48" s="74" t="str">
        <f t="shared" si="13"/>
        <v>6St-4 单步[T]</v>
      </c>
      <c r="AH48" s="74" t="s">
        <v>7946</v>
      </c>
      <c r="AI48" s="74" t="str">
        <f t="shared" si="14"/>
        <v>7St-A 单步[T]</v>
      </c>
      <c r="AJ48" s="79" t="s">
        <v>7947</v>
      </c>
      <c r="AK48" s="74" t="str">
        <f t="shared" si="15"/>
        <v>7St-B 单步[T]</v>
      </c>
      <c r="AL48" s="77" t="s">
        <v>7948</v>
      </c>
      <c r="AM48" s="74" t="str">
        <f t="shared" si="16"/>
        <v>8St-A 单步[T]</v>
      </c>
      <c r="AN48" s="77" t="s">
        <v>7949</v>
      </c>
      <c r="AO48" s="74" t="str">
        <f t="shared" si="17"/>
        <v>8St-B 单步[T]</v>
      </c>
      <c r="AP48" s="77" t="s">
        <v>7950</v>
      </c>
      <c r="AQ48" s="74" t="str">
        <f t="shared" si="18"/>
        <v>9St- 单步[T]</v>
      </c>
    </row>
    <row r="49" spans="1:43">
      <c r="A49" s="74" t="s">
        <v>7951</v>
      </c>
      <c r="B49" s="78">
        <v>1002</v>
      </c>
      <c r="C49" s="74">
        <v>14</v>
      </c>
      <c r="D49" s="74" t="s">
        <v>7952</v>
      </c>
      <c r="E49" s="74" t="s">
        <v>7953</v>
      </c>
      <c r="F49" s="74" t="s">
        <v>7954</v>
      </c>
      <c r="G49" s="74" t="str">
        <f t="shared" si="0"/>
        <v>1St 单周期[T]</v>
      </c>
      <c r="H49" s="74" t="s">
        <v>7955</v>
      </c>
      <c r="I49" s="74" t="str">
        <f t="shared" si="1"/>
        <v>1St_进料定位 单周期[T]</v>
      </c>
      <c r="J49" s="74" t="s">
        <v>7956</v>
      </c>
      <c r="K49" s="74" t="str">
        <f t="shared" si="2"/>
        <v>2St_出料定位 单周期[T]</v>
      </c>
      <c r="L49" s="74" t="s">
        <v>7957</v>
      </c>
      <c r="M49" s="74" t="str">
        <f t="shared" si="3"/>
        <v>3St_进出料转移 单周期[T]</v>
      </c>
      <c r="N49" s="74" t="s">
        <v>7958</v>
      </c>
      <c r="O49" s="74" t="str">
        <f t="shared" si="4"/>
        <v>4St_1热压A 单周期[T]</v>
      </c>
      <c r="P49" s="74" t="s">
        <v>7959</v>
      </c>
      <c r="Q49" s="74" t="str">
        <f t="shared" si="5"/>
        <v>4St_2热压B 单周期[T]</v>
      </c>
      <c r="R49" s="74" t="s">
        <v>7960</v>
      </c>
      <c r="S49" s="74" t="str">
        <f t="shared" si="6"/>
        <v>4St_3热压C 单周期[T]</v>
      </c>
      <c r="T49" s="74" t="s">
        <v>7961</v>
      </c>
      <c r="U49" s="74" t="str">
        <f t="shared" si="7"/>
        <v>5St_A出料定位A 单周期[T]</v>
      </c>
      <c r="V49" s="74" t="s">
        <v>7962</v>
      </c>
      <c r="W49" s="74" t="str">
        <f t="shared" si="8"/>
        <v>5St_B出料定位B 单周期[T]</v>
      </c>
      <c r="X49" s="74" t="s">
        <v>7963</v>
      </c>
      <c r="Y49" s="74" t="str">
        <f t="shared" si="9"/>
        <v>6St下料机器人 单周期[T]</v>
      </c>
      <c r="Z49" s="74" t="s">
        <v>7964</v>
      </c>
      <c r="AA49" s="74" t="str">
        <f t="shared" si="10"/>
        <v>7St接料及扫码 单周期[T]</v>
      </c>
      <c r="AB49" s="74" t="s">
        <v>7965</v>
      </c>
      <c r="AC49" s="74" t="str">
        <f t="shared" si="11"/>
        <v>6St-2 单周期[T]</v>
      </c>
      <c r="AD49" s="74" t="s">
        <v>7966</v>
      </c>
      <c r="AE49" s="74" t="str">
        <f t="shared" si="12"/>
        <v>6St-3 单周期[T]</v>
      </c>
      <c r="AF49" s="74" t="s">
        <v>7967</v>
      </c>
      <c r="AG49" s="74" t="str">
        <f t="shared" si="13"/>
        <v>6St-4 单周期[T]</v>
      </c>
      <c r="AH49" s="74" t="s">
        <v>7968</v>
      </c>
      <c r="AI49" s="74" t="str">
        <f t="shared" si="14"/>
        <v>7St-A 单周期[T]</v>
      </c>
      <c r="AJ49" s="79" t="s">
        <v>7969</v>
      </c>
      <c r="AK49" s="74" t="str">
        <f t="shared" si="15"/>
        <v>7St-B 单周期[T]</v>
      </c>
      <c r="AL49" s="77" t="s">
        <v>7970</v>
      </c>
      <c r="AM49" s="74" t="str">
        <f t="shared" si="16"/>
        <v>8St-A 单周期[T]</v>
      </c>
      <c r="AN49" s="77" t="s">
        <v>7971</v>
      </c>
      <c r="AO49" s="74" t="str">
        <f t="shared" si="17"/>
        <v>8St-B 单周期[T]</v>
      </c>
      <c r="AP49" s="77" t="s">
        <v>7972</v>
      </c>
      <c r="AQ49" s="74" t="str">
        <f t="shared" si="18"/>
        <v>9St- 单周期[T]</v>
      </c>
    </row>
    <row r="50" spans="1:43">
      <c r="A50" s="80" t="s">
        <v>7973</v>
      </c>
      <c r="B50" s="81">
        <v>1002</v>
      </c>
      <c r="C50" s="80">
        <v>15</v>
      </c>
      <c r="D50" s="80" t="s">
        <v>7974</v>
      </c>
      <c r="E50" s="74" t="s">
        <v>7975</v>
      </c>
      <c r="F50" s="80" t="s">
        <v>7976</v>
      </c>
      <c r="G50" s="74" t="str">
        <f t="shared" si="0"/>
        <v>1St 任务停止[T]</v>
      </c>
      <c r="H50" s="80" t="s">
        <v>7977</v>
      </c>
      <c r="I50" s="74" t="str">
        <f t="shared" si="1"/>
        <v>1St_进料定位 任务停止[T]</v>
      </c>
      <c r="J50" s="80" t="s">
        <v>7978</v>
      </c>
      <c r="K50" s="74" t="str">
        <f t="shared" si="2"/>
        <v>2St_出料定位 任务停止[T]</v>
      </c>
      <c r="L50" s="80" t="s">
        <v>7979</v>
      </c>
      <c r="M50" s="74" t="str">
        <f t="shared" si="3"/>
        <v>3St_进出料转移 任务停止[T]</v>
      </c>
      <c r="N50" s="80" t="s">
        <v>7980</v>
      </c>
      <c r="O50" s="74" t="str">
        <f t="shared" si="4"/>
        <v>4St_1热压A 任务停止[T]</v>
      </c>
      <c r="P50" s="80" t="s">
        <v>7981</v>
      </c>
      <c r="Q50" s="74" t="str">
        <f t="shared" si="5"/>
        <v>4St_2热压B 任务停止[T]</v>
      </c>
      <c r="R50" s="80" t="s">
        <v>7982</v>
      </c>
      <c r="S50" s="74" t="str">
        <f t="shared" si="6"/>
        <v>4St_3热压C 任务停止[T]</v>
      </c>
      <c r="T50" s="80" t="s">
        <v>7983</v>
      </c>
      <c r="U50" s="74" t="str">
        <f t="shared" si="7"/>
        <v>5St_A出料定位A 任务停止[T]</v>
      </c>
      <c r="V50" s="80" t="s">
        <v>7984</v>
      </c>
      <c r="W50" s="74" t="str">
        <f t="shared" si="8"/>
        <v>5St_B出料定位B 任务停止[T]</v>
      </c>
      <c r="X50" s="80" t="s">
        <v>7985</v>
      </c>
      <c r="Y50" s="74" t="str">
        <f t="shared" si="9"/>
        <v>6St下料机器人 任务停止[T]</v>
      </c>
      <c r="Z50" s="80" t="s">
        <v>7986</v>
      </c>
      <c r="AA50" s="74" t="str">
        <f t="shared" si="10"/>
        <v>7St接料及扫码 任务停止[T]</v>
      </c>
      <c r="AB50" s="80" t="s">
        <v>7987</v>
      </c>
      <c r="AC50" s="74" t="str">
        <f t="shared" si="11"/>
        <v>6St-2 任务停止[T]</v>
      </c>
      <c r="AD50" s="80" t="s">
        <v>7988</v>
      </c>
      <c r="AE50" s="74" t="str">
        <f t="shared" si="12"/>
        <v>6St-3 任务停止[T]</v>
      </c>
      <c r="AF50" s="80" t="s">
        <v>7989</v>
      </c>
      <c r="AG50" s="74" t="str">
        <f t="shared" si="13"/>
        <v>6St-4 任务停止[T]</v>
      </c>
      <c r="AH50" s="80" t="s">
        <v>7990</v>
      </c>
      <c r="AI50" s="74" t="str">
        <f t="shared" si="14"/>
        <v>7St-A 任务停止[T]</v>
      </c>
      <c r="AJ50" s="79" t="s">
        <v>7991</v>
      </c>
      <c r="AK50" s="74" t="str">
        <f t="shared" si="15"/>
        <v>7St-B 任务停止[T]</v>
      </c>
      <c r="AL50" s="77" t="s">
        <v>7992</v>
      </c>
      <c r="AM50" s="74" t="str">
        <f t="shared" si="16"/>
        <v>8St-A 任务停止[T]</v>
      </c>
      <c r="AN50" s="77" t="s">
        <v>7993</v>
      </c>
      <c r="AO50" s="74" t="str">
        <f t="shared" si="17"/>
        <v>8St-B 任务停止[T]</v>
      </c>
      <c r="AP50" s="77" t="s">
        <v>7994</v>
      </c>
      <c r="AQ50" s="74" t="str">
        <f t="shared" si="18"/>
        <v>9St- 任务停止[T]</v>
      </c>
    </row>
    <row r="51" spans="1:43">
      <c r="A51" s="74" t="s">
        <v>7995</v>
      </c>
      <c r="B51" s="78">
        <v>1003</v>
      </c>
      <c r="C51" s="74">
        <v>0</v>
      </c>
      <c r="D51" s="74" t="s">
        <v>7996</v>
      </c>
      <c r="E51" s="74"/>
      <c r="F51" s="74" t="s">
        <v>7997</v>
      </c>
      <c r="G51" s="74" t="str">
        <f t="shared" si="0"/>
        <v>1St 工站完成置位[T]</v>
      </c>
      <c r="H51" s="74" t="s">
        <v>7998</v>
      </c>
      <c r="I51" s="74" t="str">
        <f t="shared" si="1"/>
        <v>1St_进料定位 工站完成置位[T]</v>
      </c>
      <c r="J51" s="74" t="s">
        <v>7999</v>
      </c>
      <c r="K51" s="74" t="str">
        <f t="shared" si="2"/>
        <v>2St_出料定位 工站完成置位[T]</v>
      </c>
      <c r="L51" s="74" t="s">
        <v>8000</v>
      </c>
      <c r="M51" s="74" t="str">
        <f t="shared" si="3"/>
        <v>3St_进出料转移 工站完成置位[T]</v>
      </c>
      <c r="N51" s="74" t="s">
        <v>8001</v>
      </c>
      <c r="O51" s="74" t="str">
        <f t="shared" si="4"/>
        <v>4St_1热压A 工站完成置位[T]</v>
      </c>
      <c r="P51" s="74" t="s">
        <v>8002</v>
      </c>
      <c r="Q51" s="74" t="str">
        <f t="shared" si="5"/>
        <v>4St_2热压B 工站完成置位[T]</v>
      </c>
      <c r="R51" s="74" t="s">
        <v>8003</v>
      </c>
      <c r="S51" s="74" t="str">
        <f t="shared" si="6"/>
        <v>4St_3热压C 工站完成置位[T]</v>
      </c>
      <c r="T51" s="74" t="s">
        <v>8004</v>
      </c>
      <c r="U51" s="74" t="str">
        <f t="shared" si="7"/>
        <v>5St_A出料定位A 工站完成置位[T]</v>
      </c>
      <c r="V51" s="74" t="s">
        <v>8005</v>
      </c>
      <c r="W51" s="74" t="str">
        <f t="shared" si="8"/>
        <v>5St_B出料定位B 工站完成置位[T]</v>
      </c>
      <c r="X51" s="74" t="s">
        <v>8006</v>
      </c>
      <c r="Y51" s="74" t="str">
        <f t="shared" si="9"/>
        <v>6St下料机器人 工站完成置位[T]</v>
      </c>
      <c r="Z51" s="74" t="s">
        <v>8007</v>
      </c>
      <c r="AA51" s="74" t="str">
        <f t="shared" si="10"/>
        <v>7St接料及扫码 工站完成置位[T]</v>
      </c>
      <c r="AB51" s="74" t="s">
        <v>8008</v>
      </c>
      <c r="AC51" s="74" t="str">
        <f t="shared" si="11"/>
        <v>6St-2 工站完成置位[T]</v>
      </c>
      <c r="AD51" s="74" t="s">
        <v>8009</v>
      </c>
      <c r="AE51" s="74" t="str">
        <f t="shared" si="12"/>
        <v>6St-3 工站完成置位[T]</v>
      </c>
      <c r="AF51" s="74" t="s">
        <v>8010</v>
      </c>
      <c r="AG51" s="74" t="str">
        <f t="shared" si="13"/>
        <v>6St-4 工站完成置位[T]</v>
      </c>
      <c r="AH51" s="74" t="s">
        <v>8011</v>
      </c>
      <c r="AI51" s="74" t="str">
        <f t="shared" si="14"/>
        <v>7St-A 工站完成置位[T]</v>
      </c>
      <c r="AJ51" s="79" t="s">
        <v>8012</v>
      </c>
      <c r="AK51" s="74" t="str">
        <f t="shared" si="15"/>
        <v>7St-B 工站完成置位[T]</v>
      </c>
      <c r="AL51" s="79" t="s">
        <v>8013</v>
      </c>
      <c r="AM51" s="74" t="str">
        <f t="shared" si="16"/>
        <v>8St-A 工站完成置位[T]</v>
      </c>
      <c r="AN51" s="77" t="s">
        <v>8014</v>
      </c>
      <c r="AO51" s="74" t="str">
        <f t="shared" si="17"/>
        <v>8St-B 工站完成置位[T]</v>
      </c>
      <c r="AP51" s="77" t="s">
        <v>8015</v>
      </c>
      <c r="AQ51" s="74" t="str">
        <f t="shared" si="18"/>
        <v>9St- 工站完成置位[T]</v>
      </c>
    </row>
    <row r="52" spans="1:43">
      <c r="A52" s="74" t="s">
        <v>8016</v>
      </c>
      <c r="B52" s="78">
        <v>1003</v>
      </c>
      <c r="C52" s="74">
        <v>1</v>
      </c>
      <c r="D52" s="74" t="s">
        <v>8017</v>
      </c>
      <c r="E52" s="74"/>
      <c r="F52" s="74" t="s">
        <v>8018</v>
      </c>
      <c r="G52" s="74" t="str">
        <f t="shared" si="0"/>
        <v>1St 工站完成复位[T]</v>
      </c>
      <c r="H52" s="74" t="s">
        <v>8019</v>
      </c>
      <c r="I52" s="74" t="str">
        <f t="shared" si="1"/>
        <v>1St_进料定位 工站完成复位[T]</v>
      </c>
      <c r="J52" s="74" t="s">
        <v>8020</v>
      </c>
      <c r="K52" s="74" t="str">
        <f t="shared" si="2"/>
        <v>2St_出料定位 工站完成复位[T]</v>
      </c>
      <c r="L52" s="74" t="s">
        <v>8021</v>
      </c>
      <c r="M52" s="74" t="str">
        <f t="shared" si="3"/>
        <v>3St_进出料转移 工站完成复位[T]</v>
      </c>
      <c r="N52" s="74" t="s">
        <v>8022</v>
      </c>
      <c r="O52" s="74" t="str">
        <f t="shared" si="4"/>
        <v>4St_1热压A 工站完成复位[T]</v>
      </c>
      <c r="P52" s="74" t="s">
        <v>8023</v>
      </c>
      <c r="Q52" s="74" t="str">
        <f t="shared" si="5"/>
        <v>4St_2热压B 工站完成复位[T]</v>
      </c>
      <c r="R52" s="74" t="s">
        <v>8024</v>
      </c>
      <c r="S52" s="74" t="str">
        <f t="shared" si="6"/>
        <v>4St_3热压C 工站完成复位[T]</v>
      </c>
      <c r="T52" s="74" t="s">
        <v>8025</v>
      </c>
      <c r="U52" s="74" t="str">
        <f t="shared" si="7"/>
        <v>5St_A出料定位A 工站完成复位[T]</v>
      </c>
      <c r="V52" s="74" t="s">
        <v>8026</v>
      </c>
      <c r="W52" s="74" t="str">
        <f t="shared" si="8"/>
        <v>5St_B出料定位B 工站完成复位[T]</v>
      </c>
      <c r="X52" s="74" t="s">
        <v>8027</v>
      </c>
      <c r="Y52" s="74" t="str">
        <f t="shared" si="9"/>
        <v>6St下料机器人 工站完成复位[T]</v>
      </c>
      <c r="Z52" s="74" t="s">
        <v>8028</v>
      </c>
      <c r="AA52" s="74" t="str">
        <f t="shared" si="10"/>
        <v>7St接料及扫码 工站完成复位[T]</v>
      </c>
      <c r="AB52" s="74" t="s">
        <v>8029</v>
      </c>
      <c r="AC52" s="74" t="str">
        <f t="shared" si="11"/>
        <v>6St-2 工站完成复位[T]</v>
      </c>
      <c r="AD52" s="74" t="s">
        <v>8030</v>
      </c>
      <c r="AE52" s="74" t="str">
        <f t="shared" si="12"/>
        <v>6St-3 工站完成复位[T]</v>
      </c>
      <c r="AF52" s="74" t="s">
        <v>8031</v>
      </c>
      <c r="AG52" s="74" t="str">
        <f t="shared" si="13"/>
        <v>6St-4 工站完成复位[T]</v>
      </c>
      <c r="AH52" s="74" t="s">
        <v>8032</v>
      </c>
      <c r="AI52" s="74" t="str">
        <f t="shared" si="14"/>
        <v>7St-A 工站完成复位[T]</v>
      </c>
      <c r="AJ52" s="79" t="s">
        <v>8033</v>
      </c>
      <c r="AK52" s="74" t="str">
        <f t="shared" si="15"/>
        <v>7St-B 工站完成复位[T]</v>
      </c>
      <c r="AL52" s="79" t="s">
        <v>8034</v>
      </c>
      <c r="AM52" s="74" t="str">
        <f t="shared" si="16"/>
        <v>8St-A 工站完成复位[T]</v>
      </c>
      <c r="AN52" s="77" t="s">
        <v>8035</v>
      </c>
      <c r="AO52" s="74" t="str">
        <f t="shared" si="17"/>
        <v>8St-B 工站完成复位[T]</v>
      </c>
      <c r="AP52" s="77" t="s">
        <v>8036</v>
      </c>
      <c r="AQ52" s="74" t="str">
        <f t="shared" si="18"/>
        <v>9St- 工站完成复位[T]</v>
      </c>
    </row>
    <row r="53" spans="1:43">
      <c r="A53" s="74" t="s">
        <v>8037</v>
      </c>
      <c r="B53" s="78">
        <v>1003</v>
      </c>
      <c r="C53" s="74">
        <v>2</v>
      </c>
      <c r="D53" s="74" t="s">
        <v>8038</v>
      </c>
      <c r="E53" s="74" t="s">
        <v>14024</v>
      </c>
      <c r="F53" s="74" t="s">
        <v>8039</v>
      </c>
      <c r="G53" s="74" t="str">
        <f t="shared" si="0"/>
        <v>1St 数据清除[T]</v>
      </c>
      <c r="H53" s="74" t="s">
        <v>8040</v>
      </c>
      <c r="I53" s="74" t="str">
        <f t="shared" si="1"/>
        <v>1St_进料定位 数据清除[T]</v>
      </c>
      <c r="J53" s="74" t="s">
        <v>8041</v>
      </c>
      <c r="K53" s="74" t="str">
        <f t="shared" si="2"/>
        <v>2St_出料定位 数据清除[T]</v>
      </c>
      <c r="L53" s="74" t="s">
        <v>8042</v>
      </c>
      <c r="M53" s="74" t="str">
        <f t="shared" si="3"/>
        <v>3St_进出料转移 数据清除[T]</v>
      </c>
      <c r="N53" s="74" t="s">
        <v>8043</v>
      </c>
      <c r="O53" s="74" t="str">
        <f t="shared" si="4"/>
        <v>4St_1热压A 数据清除[T]</v>
      </c>
      <c r="P53" s="74" t="s">
        <v>8044</v>
      </c>
      <c r="Q53" s="74" t="str">
        <f t="shared" si="5"/>
        <v>4St_2热压B 数据清除[T]</v>
      </c>
      <c r="R53" s="74" t="s">
        <v>8045</v>
      </c>
      <c r="S53" s="74" t="str">
        <f t="shared" si="6"/>
        <v>4St_3热压C 数据清除[T]</v>
      </c>
      <c r="T53" s="74" t="s">
        <v>8046</v>
      </c>
      <c r="U53" s="74" t="str">
        <f t="shared" si="7"/>
        <v>5St_A出料定位A 数据清除[T]</v>
      </c>
      <c r="V53" s="74" t="s">
        <v>8047</v>
      </c>
      <c r="W53" s="74" t="str">
        <f t="shared" si="8"/>
        <v>5St_B出料定位B 数据清除[T]</v>
      </c>
      <c r="X53" s="74" t="s">
        <v>8048</v>
      </c>
      <c r="Y53" s="74" t="str">
        <f t="shared" si="9"/>
        <v>6St下料机器人 数据清除[T]</v>
      </c>
      <c r="Z53" s="74" t="s">
        <v>8049</v>
      </c>
      <c r="AA53" s="74" t="str">
        <f t="shared" si="10"/>
        <v>7St接料及扫码 数据清除[T]</v>
      </c>
      <c r="AB53" s="74" t="s">
        <v>8050</v>
      </c>
      <c r="AC53" s="74" t="str">
        <f t="shared" si="11"/>
        <v>6St-2 数据清除[T]</v>
      </c>
      <c r="AD53" s="74" t="s">
        <v>8051</v>
      </c>
      <c r="AE53" s="74" t="str">
        <f t="shared" si="12"/>
        <v>6St-3 数据清除[T]</v>
      </c>
      <c r="AF53" s="74" t="s">
        <v>8052</v>
      </c>
      <c r="AG53" s="74" t="str">
        <f t="shared" si="13"/>
        <v>6St-4 数据清除[T]</v>
      </c>
      <c r="AH53" s="74" t="s">
        <v>8053</v>
      </c>
      <c r="AI53" s="74" t="str">
        <f t="shared" si="14"/>
        <v>7St-A 数据清除[T]</v>
      </c>
      <c r="AJ53" s="79" t="s">
        <v>8054</v>
      </c>
      <c r="AK53" s="74" t="str">
        <f t="shared" si="15"/>
        <v>7St-B 数据清除[T]</v>
      </c>
      <c r="AL53" s="79" t="s">
        <v>8055</v>
      </c>
      <c r="AM53" s="74" t="str">
        <f t="shared" si="16"/>
        <v>8St-A 数据清除[T]</v>
      </c>
      <c r="AN53" s="77" t="s">
        <v>8056</v>
      </c>
      <c r="AO53" s="74" t="str">
        <f t="shared" si="17"/>
        <v>8St-B 数据清除[T]</v>
      </c>
      <c r="AP53" s="77" t="s">
        <v>8057</v>
      </c>
      <c r="AQ53" s="74" t="str">
        <f t="shared" si="18"/>
        <v>9St- 数据清除[T]</v>
      </c>
    </row>
    <row r="54" spans="1:43">
      <c r="A54" s="74" t="s">
        <v>8058</v>
      </c>
      <c r="B54" s="78">
        <v>1003</v>
      </c>
      <c r="C54" s="74">
        <v>3</v>
      </c>
      <c r="D54" s="74" t="s">
        <v>8059</v>
      </c>
      <c r="E54" s="74"/>
      <c r="F54" s="74" t="s">
        <v>8060</v>
      </c>
      <c r="G54" s="74" t="str">
        <f t="shared" si="0"/>
        <v>1St 工站屏蔽[T]</v>
      </c>
      <c r="H54" s="74" t="s">
        <v>8061</v>
      </c>
      <c r="I54" s="74" t="str">
        <f t="shared" si="1"/>
        <v>1St_进料定位 工站屏蔽[T]</v>
      </c>
      <c r="J54" s="74" t="s">
        <v>8062</v>
      </c>
      <c r="K54" s="74" t="str">
        <f t="shared" si="2"/>
        <v>2St_出料定位 工站屏蔽[T]</v>
      </c>
      <c r="L54" s="74" t="s">
        <v>8063</v>
      </c>
      <c r="M54" s="74" t="str">
        <f t="shared" si="3"/>
        <v>3St_进出料转移 工站屏蔽[T]</v>
      </c>
      <c r="N54" s="74" t="s">
        <v>8064</v>
      </c>
      <c r="O54" s="74" t="str">
        <f t="shared" si="4"/>
        <v>4St_1热压A 工站屏蔽[T]</v>
      </c>
      <c r="P54" s="74" t="s">
        <v>8065</v>
      </c>
      <c r="Q54" s="74" t="str">
        <f t="shared" si="5"/>
        <v>4St_2热压B 工站屏蔽[T]</v>
      </c>
      <c r="R54" s="74" t="s">
        <v>8066</v>
      </c>
      <c r="S54" s="74" t="str">
        <f t="shared" si="6"/>
        <v>4St_3热压C 工站屏蔽[T]</v>
      </c>
      <c r="T54" s="74" t="s">
        <v>8067</v>
      </c>
      <c r="U54" s="74" t="str">
        <f t="shared" si="7"/>
        <v>5St_A出料定位A 工站屏蔽[T]</v>
      </c>
      <c r="V54" s="74" t="s">
        <v>8068</v>
      </c>
      <c r="W54" s="74" t="str">
        <f t="shared" si="8"/>
        <v>5St_B出料定位B 工站屏蔽[T]</v>
      </c>
      <c r="X54" s="74" t="s">
        <v>8069</v>
      </c>
      <c r="Y54" s="74" t="str">
        <f t="shared" si="9"/>
        <v>6St下料机器人 工站屏蔽[T]</v>
      </c>
      <c r="Z54" s="74" t="s">
        <v>8070</v>
      </c>
      <c r="AA54" s="74" t="str">
        <f t="shared" si="10"/>
        <v>7St接料及扫码 工站屏蔽[T]</v>
      </c>
      <c r="AB54" s="74" t="s">
        <v>8071</v>
      </c>
      <c r="AC54" s="74" t="str">
        <f t="shared" si="11"/>
        <v>6St-2 工站屏蔽[T]</v>
      </c>
      <c r="AD54" s="74" t="s">
        <v>8072</v>
      </c>
      <c r="AE54" s="74" t="str">
        <f t="shared" si="12"/>
        <v>6St-3 工站屏蔽[T]</v>
      </c>
      <c r="AF54" s="74" t="s">
        <v>8073</v>
      </c>
      <c r="AG54" s="74" t="str">
        <f t="shared" si="13"/>
        <v>6St-4 工站屏蔽[T]</v>
      </c>
      <c r="AH54" s="74" t="s">
        <v>8074</v>
      </c>
      <c r="AI54" s="74" t="str">
        <f t="shared" si="14"/>
        <v>7St-A 工站屏蔽[T]</v>
      </c>
      <c r="AJ54" s="79" t="s">
        <v>8075</v>
      </c>
      <c r="AK54" s="74" t="str">
        <f t="shared" si="15"/>
        <v>7St-B 工站屏蔽[T]</v>
      </c>
      <c r="AL54" s="79" t="s">
        <v>8076</v>
      </c>
      <c r="AM54" s="74" t="str">
        <f t="shared" si="16"/>
        <v>8St-A 工站屏蔽[T]</v>
      </c>
      <c r="AN54" s="77" t="s">
        <v>8077</v>
      </c>
      <c r="AO54" s="74" t="str">
        <f t="shared" si="17"/>
        <v>8St-B 工站屏蔽[T]</v>
      </c>
      <c r="AP54" s="77" t="s">
        <v>8078</v>
      </c>
      <c r="AQ54" s="74" t="str">
        <f t="shared" si="18"/>
        <v>9St- 工站屏蔽[T]</v>
      </c>
    </row>
    <row r="55" spans="1:43">
      <c r="A55" s="74" t="s">
        <v>7053</v>
      </c>
      <c r="B55" s="78">
        <v>1003</v>
      </c>
      <c r="C55" s="74">
        <v>4</v>
      </c>
      <c r="D55" s="74" t="s">
        <v>8079</v>
      </c>
      <c r="E55" s="74"/>
      <c r="F55" s="74" t="s">
        <v>8080</v>
      </c>
      <c r="G55" s="74" t="str">
        <f t="shared" si="0"/>
        <v>1St"</v>
      </c>
      <c r="H55" s="74" t="s">
        <v>8081</v>
      </c>
      <c r="I55" s="74" t="str">
        <f t="shared" si="1"/>
        <v>1St_进料定位"</v>
      </c>
      <c r="J55" s="74" t="s">
        <v>8082</v>
      </c>
      <c r="K55" s="74" t="str">
        <f t="shared" si="2"/>
        <v>2St_出料定位"</v>
      </c>
      <c r="L55" s="74" t="s">
        <v>8083</v>
      </c>
      <c r="M55" s="74" t="str">
        <f t="shared" si="3"/>
        <v>3St_进出料转移"</v>
      </c>
      <c r="N55" s="74" t="s">
        <v>8084</v>
      </c>
      <c r="O55" s="74" t="str">
        <f t="shared" si="4"/>
        <v>4St_1热压A"</v>
      </c>
      <c r="P55" s="74" t="s">
        <v>8085</v>
      </c>
      <c r="Q55" s="74" t="str">
        <f t="shared" si="5"/>
        <v>4St_2热压B"</v>
      </c>
      <c r="R55" s="74" t="s">
        <v>8086</v>
      </c>
      <c r="S55" s="74" t="str">
        <f t="shared" si="6"/>
        <v>4St_3热压C"</v>
      </c>
      <c r="T55" s="74" t="s">
        <v>8087</v>
      </c>
      <c r="U55" s="74" t="str">
        <f t="shared" si="7"/>
        <v>5St_A出料定位A"</v>
      </c>
      <c r="V55" s="74" t="s">
        <v>8088</v>
      </c>
      <c r="W55" s="74" t="str">
        <f t="shared" si="8"/>
        <v>5St_B出料定位B"</v>
      </c>
      <c r="X55" s="74" t="s">
        <v>8089</v>
      </c>
      <c r="Y55" s="74" t="str">
        <f t="shared" si="9"/>
        <v>6St下料机器人"</v>
      </c>
      <c r="Z55" s="74" t="s">
        <v>8090</v>
      </c>
      <c r="AA55" s="74" t="str">
        <f t="shared" si="10"/>
        <v>7St接料及扫码"</v>
      </c>
      <c r="AB55" s="74" t="s">
        <v>8091</v>
      </c>
      <c r="AC55" s="74" t="str">
        <f t="shared" si="11"/>
        <v>6St-2"</v>
      </c>
      <c r="AD55" s="74" t="s">
        <v>8092</v>
      </c>
      <c r="AE55" s="74" t="str">
        <f t="shared" si="12"/>
        <v>6St-3"</v>
      </c>
      <c r="AF55" s="74" t="s">
        <v>8093</v>
      </c>
      <c r="AG55" s="74" t="str">
        <f t="shared" si="13"/>
        <v>6St-4"</v>
      </c>
      <c r="AH55" s="74" t="s">
        <v>8094</v>
      </c>
      <c r="AI55" s="74" t="str">
        <f t="shared" si="14"/>
        <v>7St-A"</v>
      </c>
      <c r="AJ55" s="79" t="s">
        <v>8095</v>
      </c>
      <c r="AK55" s="74" t="str">
        <f t="shared" si="15"/>
        <v>7St-B"</v>
      </c>
      <c r="AL55" s="79" t="s">
        <v>8096</v>
      </c>
      <c r="AM55" s="74" t="str">
        <f t="shared" si="16"/>
        <v>8St-A"</v>
      </c>
      <c r="AN55" s="77" t="s">
        <v>8097</v>
      </c>
      <c r="AO55" s="74" t="str">
        <f t="shared" si="17"/>
        <v>8St-B"</v>
      </c>
      <c r="AP55" s="77" t="s">
        <v>8098</v>
      </c>
      <c r="AQ55" s="74" t="str">
        <f t="shared" si="18"/>
        <v>9St-"</v>
      </c>
    </row>
    <row r="56" spans="1:43">
      <c r="A56" s="74" t="s">
        <v>7053</v>
      </c>
      <c r="B56" s="78">
        <v>1003</v>
      </c>
      <c r="C56" s="74">
        <v>5</v>
      </c>
      <c r="D56" s="74" t="s">
        <v>8099</v>
      </c>
      <c r="E56" s="74"/>
      <c r="F56" s="74" t="s">
        <v>8100</v>
      </c>
      <c r="G56" s="74" t="str">
        <f t="shared" si="0"/>
        <v>1St"</v>
      </c>
      <c r="H56" s="74" t="s">
        <v>8101</v>
      </c>
      <c r="I56" s="74" t="str">
        <f t="shared" si="1"/>
        <v>1St_进料定位"</v>
      </c>
      <c r="J56" s="74" t="s">
        <v>8102</v>
      </c>
      <c r="K56" s="74" t="str">
        <f t="shared" si="2"/>
        <v>2St_出料定位"</v>
      </c>
      <c r="L56" s="74" t="s">
        <v>8103</v>
      </c>
      <c r="M56" s="74" t="str">
        <f t="shared" si="3"/>
        <v>3St_进出料转移"</v>
      </c>
      <c r="N56" s="74" t="s">
        <v>8104</v>
      </c>
      <c r="O56" s="74" t="str">
        <f t="shared" si="4"/>
        <v>4St_1热压A"</v>
      </c>
      <c r="P56" s="74" t="s">
        <v>8105</v>
      </c>
      <c r="Q56" s="74" t="str">
        <f t="shared" si="5"/>
        <v>4St_2热压B"</v>
      </c>
      <c r="R56" s="74" t="s">
        <v>8106</v>
      </c>
      <c r="S56" s="74" t="str">
        <f t="shared" si="6"/>
        <v>4St_3热压C"</v>
      </c>
      <c r="T56" s="74" t="s">
        <v>8107</v>
      </c>
      <c r="U56" s="74" t="str">
        <f t="shared" si="7"/>
        <v>5St_A出料定位A"</v>
      </c>
      <c r="V56" s="74" t="s">
        <v>8108</v>
      </c>
      <c r="W56" s="74" t="str">
        <f t="shared" si="8"/>
        <v>5St_B出料定位B"</v>
      </c>
      <c r="X56" s="74" t="s">
        <v>8109</v>
      </c>
      <c r="Y56" s="74" t="str">
        <f t="shared" si="9"/>
        <v>6St下料机器人"</v>
      </c>
      <c r="Z56" s="74" t="s">
        <v>8110</v>
      </c>
      <c r="AA56" s="74" t="str">
        <f t="shared" si="10"/>
        <v>7St接料及扫码"</v>
      </c>
      <c r="AB56" s="74" t="s">
        <v>8111</v>
      </c>
      <c r="AC56" s="74" t="str">
        <f t="shared" si="11"/>
        <v>6St-2"</v>
      </c>
      <c r="AD56" s="74" t="s">
        <v>8112</v>
      </c>
      <c r="AE56" s="74" t="str">
        <f t="shared" si="12"/>
        <v>6St-3"</v>
      </c>
      <c r="AF56" s="74" t="s">
        <v>8113</v>
      </c>
      <c r="AG56" s="74" t="str">
        <f t="shared" si="13"/>
        <v>6St-4"</v>
      </c>
      <c r="AH56" s="74" t="s">
        <v>8114</v>
      </c>
      <c r="AI56" s="74" t="str">
        <f t="shared" si="14"/>
        <v>7St-A"</v>
      </c>
      <c r="AJ56" s="79" t="s">
        <v>8115</v>
      </c>
      <c r="AK56" s="74" t="str">
        <f t="shared" si="15"/>
        <v>7St-B"</v>
      </c>
      <c r="AL56" s="79" t="s">
        <v>8116</v>
      </c>
      <c r="AM56" s="74" t="str">
        <f t="shared" si="16"/>
        <v>8St-A"</v>
      </c>
      <c r="AN56" s="77" t="s">
        <v>8117</v>
      </c>
      <c r="AO56" s="74" t="str">
        <f t="shared" si="17"/>
        <v>8St-B"</v>
      </c>
      <c r="AP56" s="77" t="s">
        <v>8118</v>
      </c>
      <c r="AQ56" s="74" t="str">
        <f t="shared" si="18"/>
        <v>9St-"</v>
      </c>
    </row>
    <row r="57" spans="1:43">
      <c r="A57" s="74" t="s">
        <v>7053</v>
      </c>
      <c r="B57" s="78">
        <v>1003</v>
      </c>
      <c r="C57" s="74">
        <v>6</v>
      </c>
      <c r="D57" s="74" t="s">
        <v>8119</v>
      </c>
      <c r="E57" s="74"/>
      <c r="F57" s="74" t="s">
        <v>8120</v>
      </c>
      <c r="G57" s="74" t="str">
        <f t="shared" si="0"/>
        <v>1St"</v>
      </c>
      <c r="H57" s="74" t="s">
        <v>8121</v>
      </c>
      <c r="I57" s="74" t="str">
        <f t="shared" si="1"/>
        <v>1St_进料定位"</v>
      </c>
      <c r="J57" s="74" t="s">
        <v>8122</v>
      </c>
      <c r="K57" s="74" t="str">
        <f t="shared" si="2"/>
        <v>2St_出料定位"</v>
      </c>
      <c r="L57" s="74" t="s">
        <v>8123</v>
      </c>
      <c r="M57" s="74" t="str">
        <f t="shared" si="3"/>
        <v>3St_进出料转移"</v>
      </c>
      <c r="N57" s="74" t="s">
        <v>8124</v>
      </c>
      <c r="O57" s="74" t="str">
        <f t="shared" si="4"/>
        <v>4St_1热压A"</v>
      </c>
      <c r="P57" s="74" t="s">
        <v>8125</v>
      </c>
      <c r="Q57" s="74" t="str">
        <f t="shared" si="5"/>
        <v>4St_2热压B"</v>
      </c>
      <c r="R57" s="74" t="s">
        <v>8126</v>
      </c>
      <c r="S57" s="74" t="str">
        <f t="shared" si="6"/>
        <v>4St_3热压C"</v>
      </c>
      <c r="T57" s="74" t="s">
        <v>8127</v>
      </c>
      <c r="U57" s="74" t="str">
        <f t="shared" si="7"/>
        <v>5St_A出料定位A"</v>
      </c>
      <c r="V57" s="74" t="s">
        <v>8128</v>
      </c>
      <c r="W57" s="74" t="str">
        <f t="shared" si="8"/>
        <v>5St_B出料定位B"</v>
      </c>
      <c r="X57" s="74" t="s">
        <v>8129</v>
      </c>
      <c r="Y57" s="74" t="str">
        <f t="shared" si="9"/>
        <v>6St下料机器人"</v>
      </c>
      <c r="Z57" s="74" t="s">
        <v>8130</v>
      </c>
      <c r="AA57" s="74" t="str">
        <f t="shared" si="10"/>
        <v>7St接料及扫码"</v>
      </c>
      <c r="AB57" s="74" t="s">
        <v>8131</v>
      </c>
      <c r="AC57" s="74" t="str">
        <f t="shared" si="11"/>
        <v>6St-2"</v>
      </c>
      <c r="AD57" s="74" t="s">
        <v>8132</v>
      </c>
      <c r="AE57" s="74" t="str">
        <f t="shared" si="12"/>
        <v>6St-3"</v>
      </c>
      <c r="AF57" s="74" t="s">
        <v>8133</v>
      </c>
      <c r="AG57" s="74" t="str">
        <f t="shared" si="13"/>
        <v>6St-4"</v>
      </c>
      <c r="AH57" s="74" t="s">
        <v>8134</v>
      </c>
      <c r="AI57" s="74" t="str">
        <f t="shared" si="14"/>
        <v>7St-A"</v>
      </c>
      <c r="AJ57" s="79" t="s">
        <v>8135</v>
      </c>
      <c r="AK57" s="74" t="str">
        <f t="shared" si="15"/>
        <v>7St-B"</v>
      </c>
      <c r="AL57" s="79" t="s">
        <v>8136</v>
      </c>
      <c r="AM57" s="74" t="str">
        <f t="shared" si="16"/>
        <v>8St-A"</v>
      </c>
      <c r="AN57" s="77" t="s">
        <v>8137</v>
      </c>
      <c r="AO57" s="74" t="str">
        <f t="shared" si="17"/>
        <v>8St-B"</v>
      </c>
      <c r="AP57" s="77" t="s">
        <v>8138</v>
      </c>
      <c r="AQ57" s="74" t="str">
        <f t="shared" si="18"/>
        <v>9St-"</v>
      </c>
    </row>
    <row r="58" spans="1:43">
      <c r="A58" s="74" t="s">
        <v>7053</v>
      </c>
      <c r="B58" s="78">
        <v>1003</v>
      </c>
      <c r="C58" s="74">
        <v>7</v>
      </c>
      <c r="D58" s="74" t="s">
        <v>8139</v>
      </c>
      <c r="E58" s="74"/>
      <c r="F58" s="74" t="s">
        <v>8140</v>
      </c>
      <c r="G58" s="74" t="str">
        <f t="shared" si="0"/>
        <v>1St"</v>
      </c>
      <c r="H58" s="74" t="s">
        <v>8141</v>
      </c>
      <c r="I58" s="74" t="str">
        <f t="shared" si="1"/>
        <v>1St_进料定位"</v>
      </c>
      <c r="J58" s="74" t="s">
        <v>8142</v>
      </c>
      <c r="K58" s="74" t="str">
        <f t="shared" si="2"/>
        <v>2St_出料定位"</v>
      </c>
      <c r="L58" s="74" t="s">
        <v>8143</v>
      </c>
      <c r="M58" s="74" t="str">
        <f t="shared" si="3"/>
        <v>3St_进出料转移"</v>
      </c>
      <c r="N58" s="74" t="s">
        <v>8144</v>
      </c>
      <c r="O58" s="74" t="str">
        <f t="shared" si="4"/>
        <v>4St_1热压A"</v>
      </c>
      <c r="P58" s="74" t="s">
        <v>8145</v>
      </c>
      <c r="Q58" s="74" t="str">
        <f t="shared" si="5"/>
        <v>4St_2热压B"</v>
      </c>
      <c r="R58" s="74" t="s">
        <v>8146</v>
      </c>
      <c r="S58" s="74" t="str">
        <f t="shared" si="6"/>
        <v>4St_3热压C"</v>
      </c>
      <c r="T58" s="74" t="s">
        <v>8147</v>
      </c>
      <c r="U58" s="74" t="str">
        <f t="shared" si="7"/>
        <v>5St_A出料定位A"</v>
      </c>
      <c r="V58" s="74" t="s">
        <v>8148</v>
      </c>
      <c r="W58" s="74" t="str">
        <f t="shared" si="8"/>
        <v>5St_B出料定位B"</v>
      </c>
      <c r="X58" s="74" t="s">
        <v>8149</v>
      </c>
      <c r="Y58" s="74" t="str">
        <f t="shared" si="9"/>
        <v>6St下料机器人"</v>
      </c>
      <c r="Z58" s="74" t="s">
        <v>8150</v>
      </c>
      <c r="AA58" s="74" t="str">
        <f t="shared" si="10"/>
        <v>7St接料及扫码"</v>
      </c>
      <c r="AB58" s="74" t="s">
        <v>8151</v>
      </c>
      <c r="AC58" s="74" t="str">
        <f t="shared" si="11"/>
        <v>6St-2"</v>
      </c>
      <c r="AD58" s="74" t="s">
        <v>8152</v>
      </c>
      <c r="AE58" s="74" t="str">
        <f t="shared" si="12"/>
        <v>6St-3"</v>
      </c>
      <c r="AF58" s="74" t="s">
        <v>8153</v>
      </c>
      <c r="AG58" s="74" t="str">
        <f t="shared" si="13"/>
        <v>6St-4"</v>
      </c>
      <c r="AH58" s="74" t="s">
        <v>8154</v>
      </c>
      <c r="AI58" s="74" t="str">
        <f t="shared" si="14"/>
        <v>7St-A"</v>
      </c>
      <c r="AJ58" s="79" t="s">
        <v>8155</v>
      </c>
      <c r="AK58" s="74" t="str">
        <f t="shared" si="15"/>
        <v>7St-B"</v>
      </c>
      <c r="AL58" s="79" t="s">
        <v>8156</v>
      </c>
      <c r="AM58" s="74" t="str">
        <f t="shared" si="16"/>
        <v>8St-A"</v>
      </c>
      <c r="AN58" s="77" t="s">
        <v>8157</v>
      </c>
      <c r="AO58" s="74" t="str">
        <f t="shared" si="17"/>
        <v>8St-B"</v>
      </c>
      <c r="AP58" s="77" t="s">
        <v>8158</v>
      </c>
      <c r="AQ58" s="74" t="str">
        <f t="shared" si="18"/>
        <v>9St-"</v>
      </c>
    </row>
    <row r="59" spans="1:43">
      <c r="A59" s="74" t="s">
        <v>7053</v>
      </c>
      <c r="B59" s="78">
        <v>1003</v>
      </c>
      <c r="C59" s="74">
        <v>8</v>
      </c>
      <c r="D59" s="74" t="s">
        <v>8159</v>
      </c>
      <c r="E59" s="74"/>
      <c r="F59" s="74" t="s">
        <v>8160</v>
      </c>
      <c r="G59" s="74" t="str">
        <f t="shared" si="0"/>
        <v>1St"</v>
      </c>
      <c r="H59" s="74" t="s">
        <v>8161</v>
      </c>
      <c r="I59" s="74" t="str">
        <f t="shared" si="1"/>
        <v>1St_进料定位"</v>
      </c>
      <c r="J59" s="74" t="s">
        <v>8162</v>
      </c>
      <c r="K59" s="74" t="str">
        <f t="shared" si="2"/>
        <v>2St_出料定位"</v>
      </c>
      <c r="L59" s="74" t="s">
        <v>8163</v>
      </c>
      <c r="M59" s="74" t="str">
        <f t="shared" si="3"/>
        <v>3St_进出料转移"</v>
      </c>
      <c r="N59" s="74" t="s">
        <v>8164</v>
      </c>
      <c r="O59" s="74" t="str">
        <f t="shared" si="4"/>
        <v>4St_1热压A"</v>
      </c>
      <c r="P59" s="74" t="s">
        <v>8165</v>
      </c>
      <c r="Q59" s="74" t="str">
        <f t="shared" si="5"/>
        <v>4St_2热压B"</v>
      </c>
      <c r="R59" s="74" t="s">
        <v>8166</v>
      </c>
      <c r="S59" s="74" t="str">
        <f t="shared" si="6"/>
        <v>4St_3热压C"</v>
      </c>
      <c r="T59" s="74" t="s">
        <v>8167</v>
      </c>
      <c r="U59" s="74" t="str">
        <f t="shared" si="7"/>
        <v>5St_A出料定位A"</v>
      </c>
      <c r="V59" s="74" t="s">
        <v>8168</v>
      </c>
      <c r="W59" s="74" t="str">
        <f t="shared" si="8"/>
        <v>5St_B出料定位B"</v>
      </c>
      <c r="X59" s="74" t="s">
        <v>8169</v>
      </c>
      <c r="Y59" s="74" t="str">
        <f t="shared" si="9"/>
        <v>6St下料机器人"</v>
      </c>
      <c r="Z59" s="74" t="s">
        <v>8170</v>
      </c>
      <c r="AA59" s="74" t="str">
        <f t="shared" si="10"/>
        <v>7St接料及扫码"</v>
      </c>
      <c r="AB59" s="74" t="s">
        <v>8171</v>
      </c>
      <c r="AC59" s="74" t="str">
        <f t="shared" si="11"/>
        <v>6St-2"</v>
      </c>
      <c r="AD59" s="74" t="s">
        <v>8172</v>
      </c>
      <c r="AE59" s="74" t="str">
        <f t="shared" si="12"/>
        <v>6St-3"</v>
      </c>
      <c r="AF59" s="74" t="s">
        <v>8173</v>
      </c>
      <c r="AG59" s="74" t="str">
        <f t="shared" si="13"/>
        <v>6St-4"</v>
      </c>
      <c r="AH59" s="74" t="s">
        <v>8174</v>
      </c>
      <c r="AI59" s="74" t="str">
        <f t="shared" si="14"/>
        <v>7St-A"</v>
      </c>
      <c r="AJ59" s="79" t="s">
        <v>8175</v>
      </c>
      <c r="AK59" s="74" t="str">
        <f t="shared" si="15"/>
        <v>7St-B"</v>
      </c>
      <c r="AL59" s="79" t="s">
        <v>8176</v>
      </c>
      <c r="AM59" s="74" t="str">
        <f t="shared" si="16"/>
        <v>8St-A"</v>
      </c>
      <c r="AN59" s="77" t="s">
        <v>8177</v>
      </c>
      <c r="AO59" s="74" t="str">
        <f t="shared" si="17"/>
        <v>8St-B"</v>
      </c>
      <c r="AP59" s="77" t="s">
        <v>8178</v>
      </c>
      <c r="AQ59" s="74" t="str">
        <f t="shared" si="18"/>
        <v>9St-"</v>
      </c>
    </row>
    <row r="60" spans="1:43">
      <c r="A60" s="74" t="s">
        <v>7053</v>
      </c>
      <c r="B60" s="78">
        <v>1003</v>
      </c>
      <c r="C60" s="74">
        <v>9</v>
      </c>
      <c r="D60" s="74" t="s">
        <v>8179</v>
      </c>
      <c r="E60" s="74"/>
      <c r="F60" s="74" t="s">
        <v>8180</v>
      </c>
      <c r="G60" s="74" t="str">
        <f t="shared" si="0"/>
        <v>1St"</v>
      </c>
      <c r="H60" s="74" t="s">
        <v>8181</v>
      </c>
      <c r="I60" s="74" t="str">
        <f t="shared" si="1"/>
        <v>1St_进料定位"</v>
      </c>
      <c r="J60" s="74" t="s">
        <v>8182</v>
      </c>
      <c r="K60" s="74" t="str">
        <f t="shared" si="2"/>
        <v>2St_出料定位"</v>
      </c>
      <c r="L60" s="74" t="s">
        <v>8183</v>
      </c>
      <c r="M60" s="74" t="str">
        <f t="shared" si="3"/>
        <v>3St_进出料转移"</v>
      </c>
      <c r="N60" s="74" t="s">
        <v>8184</v>
      </c>
      <c r="O60" s="74" t="str">
        <f t="shared" si="4"/>
        <v>4St_1热压A"</v>
      </c>
      <c r="P60" s="74" t="s">
        <v>8185</v>
      </c>
      <c r="Q60" s="74" t="str">
        <f t="shared" si="5"/>
        <v>4St_2热压B"</v>
      </c>
      <c r="R60" s="74" t="s">
        <v>8186</v>
      </c>
      <c r="S60" s="74" t="str">
        <f t="shared" si="6"/>
        <v>4St_3热压C"</v>
      </c>
      <c r="T60" s="74" t="s">
        <v>8187</v>
      </c>
      <c r="U60" s="74" t="str">
        <f t="shared" si="7"/>
        <v>5St_A出料定位A"</v>
      </c>
      <c r="V60" s="74" t="s">
        <v>8188</v>
      </c>
      <c r="W60" s="74" t="str">
        <f t="shared" si="8"/>
        <v>5St_B出料定位B"</v>
      </c>
      <c r="X60" s="74" t="s">
        <v>8189</v>
      </c>
      <c r="Y60" s="74" t="str">
        <f t="shared" si="9"/>
        <v>6St下料机器人"</v>
      </c>
      <c r="Z60" s="74" t="s">
        <v>8190</v>
      </c>
      <c r="AA60" s="74" t="str">
        <f t="shared" si="10"/>
        <v>7St接料及扫码"</v>
      </c>
      <c r="AB60" s="74" t="s">
        <v>8191</v>
      </c>
      <c r="AC60" s="74" t="str">
        <f t="shared" si="11"/>
        <v>6St-2"</v>
      </c>
      <c r="AD60" s="74" t="s">
        <v>8192</v>
      </c>
      <c r="AE60" s="74" t="str">
        <f t="shared" si="12"/>
        <v>6St-3"</v>
      </c>
      <c r="AF60" s="74" t="s">
        <v>8193</v>
      </c>
      <c r="AG60" s="74" t="str">
        <f t="shared" si="13"/>
        <v>6St-4"</v>
      </c>
      <c r="AH60" s="74" t="s">
        <v>8194</v>
      </c>
      <c r="AI60" s="74" t="str">
        <f t="shared" si="14"/>
        <v>7St-A"</v>
      </c>
      <c r="AJ60" s="79" t="s">
        <v>8195</v>
      </c>
      <c r="AK60" s="74" t="str">
        <f t="shared" si="15"/>
        <v>7St-B"</v>
      </c>
      <c r="AL60" s="79" t="s">
        <v>8196</v>
      </c>
      <c r="AM60" s="74" t="str">
        <f t="shared" si="16"/>
        <v>8St-A"</v>
      </c>
      <c r="AN60" s="77" t="s">
        <v>8197</v>
      </c>
      <c r="AO60" s="74" t="str">
        <f t="shared" si="17"/>
        <v>8St-B"</v>
      </c>
      <c r="AP60" s="77" t="s">
        <v>8198</v>
      </c>
      <c r="AQ60" s="74" t="str">
        <f t="shared" si="18"/>
        <v>9St-"</v>
      </c>
    </row>
    <row r="61" spans="1:43">
      <c r="A61" s="74" t="s">
        <v>7053</v>
      </c>
      <c r="B61" s="78">
        <v>1003</v>
      </c>
      <c r="C61" s="74">
        <v>10</v>
      </c>
      <c r="D61" s="74" t="s">
        <v>8199</v>
      </c>
      <c r="E61" s="74"/>
      <c r="F61" s="74" t="s">
        <v>8200</v>
      </c>
      <c r="G61" s="74" t="str">
        <f t="shared" si="0"/>
        <v>1St"</v>
      </c>
      <c r="H61" s="74" t="s">
        <v>8201</v>
      </c>
      <c r="I61" s="74" t="str">
        <f t="shared" si="1"/>
        <v>1St_进料定位"</v>
      </c>
      <c r="J61" s="74" t="s">
        <v>8202</v>
      </c>
      <c r="K61" s="74" t="str">
        <f t="shared" si="2"/>
        <v>2St_出料定位"</v>
      </c>
      <c r="L61" s="74" t="s">
        <v>8203</v>
      </c>
      <c r="M61" s="74" t="str">
        <f t="shared" si="3"/>
        <v>3St_进出料转移"</v>
      </c>
      <c r="N61" s="74" t="s">
        <v>8204</v>
      </c>
      <c r="O61" s="74" t="str">
        <f t="shared" si="4"/>
        <v>4St_1热压A"</v>
      </c>
      <c r="P61" s="74" t="s">
        <v>8205</v>
      </c>
      <c r="Q61" s="74" t="str">
        <f t="shared" si="5"/>
        <v>4St_2热压B"</v>
      </c>
      <c r="R61" s="74" t="s">
        <v>8206</v>
      </c>
      <c r="S61" s="74" t="str">
        <f t="shared" si="6"/>
        <v>4St_3热压C"</v>
      </c>
      <c r="T61" s="74" t="s">
        <v>8207</v>
      </c>
      <c r="U61" s="74" t="str">
        <f t="shared" si="7"/>
        <v>5St_A出料定位A"</v>
      </c>
      <c r="V61" s="74" t="s">
        <v>8208</v>
      </c>
      <c r="W61" s="74" t="str">
        <f t="shared" si="8"/>
        <v>5St_B出料定位B"</v>
      </c>
      <c r="X61" s="74" t="s">
        <v>8209</v>
      </c>
      <c r="Y61" s="74" t="str">
        <f t="shared" si="9"/>
        <v>6St下料机器人"</v>
      </c>
      <c r="Z61" s="74" t="s">
        <v>8210</v>
      </c>
      <c r="AA61" s="74" t="str">
        <f t="shared" si="10"/>
        <v>7St接料及扫码"</v>
      </c>
      <c r="AB61" s="74" t="s">
        <v>8211</v>
      </c>
      <c r="AC61" s="74" t="str">
        <f t="shared" si="11"/>
        <v>6St-2"</v>
      </c>
      <c r="AD61" s="74" t="s">
        <v>8212</v>
      </c>
      <c r="AE61" s="74" t="str">
        <f t="shared" si="12"/>
        <v>6St-3"</v>
      </c>
      <c r="AF61" s="74" t="s">
        <v>8213</v>
      </c>
      <c r="AG61" s="74" t="str">
        <f t="shared" si="13"/>
        <v>6St-4"</v>
      </c>
      <c r="AH61" s="74" t="s">
        <v>8214</v>
      </c>
      <c r="AI61" s="74" t="str">
        <f t="shared" si="14"/>
        <v>7St-A"</v>
      </c>
      <c r="AJ61" s="79" t="s">
        <v>8215</v>
      </c>
      <c r="AK61" s="74" t="str">
        <f t="shared" si="15"/>
        <v>7St-B"</v>
      </c>
      <c r="AL61" s="79" t="s">
        <v>8216</v>
      </c>
      <c r="AM61" s="74" t="str">
        <f t="shared" si="16"/>
        <v>8St-A"</v>
      </c>
      <c r="AN61" s="77" t="s">
        <v>8217</v>
      </c>
      <c r="AO61" s="74" t="str">
        <f t="shared" si="17"/>
        <v>8St-B"</v>
      </c>
      <c r="AP61" s="77" t="s">
        <v>8218</v>
      </c>
      <c r="AQ61" s="74" t="str">
        <f t="shared" si="18"/>
        <v>9St-"</v>
      </c>
    </row>
    <row r="62" spans="1:43">
      <c r="A62" s="74" t="s">
        <v>7053</v>
      </c>
      <c r="B62" s="78">
        <v>1003</v>
      </c>
      <c r="C62" s="74">
        <v>11</v>
      </c>
      <c r="D62" s="74" t="s">
        <v>8219</v>
      </c>
      <c r="E62" s="74"/>
      <c r="F62" s="74" t="s">
        <v>8220</v>
      </c>
      <c r="G62" s="74" t="str">
        <f t="shared" si="0"/>
        <v>1St"</v>
      </c>
      <c r="H62" s="74" t="s">
        <v>8221</v>
      </c>
      <c r="I62" s="74" t="str">
        <f t="shared" si="1"/>
        <v>1St_进料定位"</v>
      </c>
      <c r="J62" s="74" t="s">
        <v>8222</v>
      </c>
      <c r="K62" s="74" t="str">
        <f t="shared" si="2"/>
        <v>2St_出料定位"</v>
      </c>
      <c r="L62" s="74" t="s">
        <v>8223</v>
      </c>
      <c r="M62" s="74" t="str">
        <f t="shared" si="3"/>
        <v>3St_进出料转移"</v>
      </c>
      <c r="N62" s="74" t="s">
        <v>8224</v>
      </c>
      <c r="O62" s="74" t="str">
        <f t="shared" si="4"/>
        <v>4St_1热压A"</v>
      </c>
      <c r="P62" s="74" t="s">
        <v>8225</v>
      </c>
      <c r="Q62" s="74" t="str">
        <f t="shared" si="5"/>
        <v>4St_2热压B"</v>
      </c>
      <c r="R62" s="74" t="s">
        <v>8226</v>
      </c>
      <c r="S62" s="74" t="str">
        <f t="shared" si="6"/>
        <v>4St_3热压C"</v>
      </c>
      <c r="T62" s="74" t="s">
        <v>8227</v>
      </c>
      <c r="U62" s="74" t="str">
        <f t="shared" si="7"/>
        <v>5St_A出料定位A"</v>
      </c>
      <c r="V62" s="74" t="s">
        <v>8228</v>
      </c>
      <c r="W62" s="74" t="str">
        <f t="shared" si="8"/>
        <v>5St_B出料定位B"</v>
      </c>
      <c r="X62" s="74" t="s">
        <v>8229</v>
      </c>
      <c r="Y62" s="74" t="str">
        <f t="shared" si="9"/>
        <v>6St下料机器人"</v>
      </c>
      <c r="Z62" s="74" t="s">
        <v>8230</v>
      </c>
      <c r="AA62" s="74" t="str">
        <f t="shared" si="10"/>
        <v>7St接料及扫码"</v>
      </c>
      <c r="AB62" s="74" t="s">
        <v>8231</v>
      </c>
      <c r="AC62" s="74" t="str">
        <f t="shared" si="11"/>
        <v>6St-2"</v>
      </c>
      <c r="AD62" s="74" t="s">
        <v>8232</v>
      </c>
      <c r="AE62" s="74" t="str">
        <f t="shared" si="12"/>
        <v>6St-3"</v>
      </c>
      <c r="AF62" s="74" t="s">
        <v>8233</v>
      </c>
      <c r="AG62" s="74" t="str">
        <f t="shared" si="13"/>
        <v>6St-4"</v>
      </c>
      <c r="AH62" s="74" t="s">
        <v>8234</v>
      </c>
      <c r="AI62" s="74" t="str">
        <f t="shared" si="14"/>
        <v>7St-A"</v>
      </c>
      <c r="AJ62" s="79" t="s">
        <v>8235</v>
      </c>
      <c r="AK62" s="74" t="str">
        <f t="shared" si="15"/>
        <v>7St-B"</v>
      </c>
      <c r="AL62" s="79" t="s">
        <v>8236</v>
      </c>
      <c r="AM62" s="74" t="str">
        <f t="shared" si="16"/>
        <v>8St-A"</v>
      </c>
      <c r="AN62" s="77" t="s">
        <v>8237</v>
      </c>
      <c r="AO62" s="74" t="str">
        <f t="shared" si="17"/>
        <v>8St-B"</v>
      </c>
      <c r="AP62" s="77" t="s">
        <v>8238</v>
      </c>
      <c r="AQ62" s="74" t="str">
        <f t="shared" si="18"/>
        <v>9St-"</v>
      </c>
    </row>
    <row r="63" spans="1:43">
      <c r="A63" s="74" t="s">
        <v>7053</v>
      </c>
      <c r="B63" s="78">
        <v>1003</v>
      </c>
      <c r="C63" s="74">
        <v>12</v>
      </c>
      <c r="D63" s="74" t="s">
        <v>8239</v>
      </c>
      <c r="E63" s="74"/>
      <c r="F63" s="74" t="s">
        <v>8240</v>
      </c>
      <c r="G63" s="74" t="str">
        <f t="shared" si="0"/>
        <v>1St"</v>
      </c>
      <c r="H63" s="74" t="s">
        <v>8241</v>
      </c>
      <c r="I63" s="74" t="str">
        <f t="shared" si="1"/>
        <v>1St_进料定位"</v>
      </c>
      <c r="J63" s="74" t="s">
        <v>8242</v>
      </c>
      <c r="K63" s="74" t="str">
        <f t="shared" si="2"/>
        <v>2St_出料定位"</v>
      </c>
      <c r="L63" s="74" t="s">
        <v>8243</v>
      </c>
      <c r="M63" s="74" t="str">
        <f t="shared" si="3"/>
        <v>3St_进出料转移"</v>
      </c>
      <c r="N63" s="74" t="s">
        <v>8244</v>
      </c>
      <c r="O63" s="74" t="str">
        <f t="shared" si="4"/>
        <v>4St_1热压A"</v>
      </c>
      <c r="P63" s="74" t="s">
        <v>8245</v>
      </c>
      <c r="Q63" s="74" t="str">
        <f t="shared" si="5"/>
        <v>4St_2热压B"</v>
      </c>
      <c r="R63" s="74" t="s">
        <v>8246</v>
      </c>
      <c r="S63" s="74" t="str">
        <f t="shared" si="6"/>
        <v>4St_3热压C"</v>
      </c>
      <c r="T63" s="74" t="s">
        <v>8247</v>
      </c>
      <c r="U63" s="74" t="str">
        <f t="shared" si="7"/>
        <v>5St_A出料定位A"</v>
      </c>
      <c r="V63" s="74" t="s">
        <v>8248</v>
      </c>
      <c r="W63" s="74" t="str">
        <f t="shared" si="8"/>
        <v>5St_B出料定位B"</v>
      </c>
      <c r="X63" s="74" t="s">
        <v>8249</v>
      </c>
      <c r="Y63" s="74" t="str">
        <f t="shared" si="9"/>
        <v>6St下料机器人"</v>
      </c>
      <c r="Z63" s="74" t="s">
        <v>8250</v>
      </c>
      <c r="AA63" s="74" t="str">
        <f t="shared" si="10"/>
        <v>7St接料及扫码"</v>
      </c>
      <c r="AB63" s="74" t="s">
        <v>8251</v>
      </c>
      <c r="AC63" s="74" t="str">
        <f t="shared" si="11"/>
        <v>6St-2"</v>
      </c>
      <c r="AD63" s="74" t="s">
        <v>8252</v>
      </c>
      <c r="AE63" s="74" t="str">
        <f t="shared" si="12"/>
        <v>6St-3"</v>
      </c>
      <c r="AF63" s="74" t="s">
        <v>8253</v>
      </c>
      <c r="AG63" s="74" t="str">
        <f t="shared" si="13"/>
        <v>6St-4"</v>
      </c>
      <c r="AH63" s="74" t="s">
        <v>8254</v>
      </c>
      <c r="AI63" s="74" t="str">
        <f t="shared" si="14"/>
        <v>7St-A"</v>
      </c>
      <c r="AJ63" s="79" t="s">
        <v>8255</v>
      </c>
      <c r="AK63" s="74" t="str">
        <f t="shared" si="15"/>
        <v>7St-B"</v>
      </c>
      <c r="AL63" s="79" t="s">
        <v>8256</v>
      </c>
      <c r="AM63" s="74" t="str">
        <f t="shared" si="16"/>
        <v>8St-A"</v>
      </c>
      <c r="AN63" s="77" t="s">
        <v>8257</v>
      </c>
      <c r="AO63" s="74" t="str">
        <f t="shared" si="17"/>
        <v>8St-B"</v>
      </c>
      <c r="AP63" s="77" t="s">
        <v>8258</v>
      </c>
      <c r="AQ63" s="74" t="str">
        <f t="shared" si="18"/>
        <v>9St-"</v>
      </c>
    </row>
    <row r="64" spans="1:43">
      <c r="A64" s="74" t="s">
        <v>7053</v>
      </c>
      <c r="B64" s="78">
        <v>1003</v>
      </c>
      <c r="C64" s="74">
        <v>13</v>
      </c>
      <c r="D64" s="74" t="s">
        <v>8259</v>
      </c>
      <c r="E64" s="74"/>
      <c r="F64" s="74" t="s">
        <v>8260</v>
      </c>
      <c r="G64" s="74" t="str">
        <f t="shared" si="0"/>
        <v>1St"</v>
      </c>
      <c r="H64" s="74" t="s">
        <v>8261</v>
      </c>
      <c r="I64" s="74" t="str">
        <f t="shared" si="1"/>
        <v>1St_进料定位"</v>
      </c>
      <c r="J64" s="74" t="s">
        <v>8262</v>
      </c>
      <c r="K64" s="74" t="str">
        <f t="shared" si="2"/>
        <v>2St_出料定位"</v>
      </c>
      <c r="L64" s="74" t="s">
        <v>8263</v>
      </c>
      <c r="M64" s="74" t="str">
        <f t="shared" si="3"/>
        <v>3St_进出料转移"</v>
      </c>
      <c r="N64" s="74" t="s">
        <v>8264</v>
      </c>
      <c r="O64" s="74" t="str">
        <f t="shared" si="4"/>
        <v>4St_1热压A"</v>
      </c>
      <c r="P64" s="74" t="s">
        <v>8265</v>
      </c>
      <c r="Q64" s="74" t="str">
        <f t="shared" si="5"/>
        <v>4St_2热压B"</v>
      </c>
      <c r="R64" s="74" t="s">
        <v>8266</v>
      </c>
      <c r="S64" s="74" t="str">
        <f t="shared" si="6"/>
        <v>4St_3热压C"</v>
      </c>
      <c r="T64" s="74" t="s">
        <v>8267</v>
      </c>
      <c r="U64" s="74" t="str">
        <f t="shared" si="7"/>
        <v>5St_A出料定位A"</v>
      </c>
      <c r="V64" s="74" t="s">
        <v>8268</v>
      </c>
      <c r="W64" s="74" t="str">
        <f t="shared" si="8"/>
        <v>5St_B出料定位B"</v>
      </c>
      <c r="X64" s="74" t="s">
        <v>8269</v>
      </c>
      <c r="Y64" s="74" t="str">
        <f t="shared" si="9"/>
        <v>6St下料机器人"</v>
      </c>
      <c r="Z64" s="74" t="s">
        <v>8270</v>
      </c>
      <c r="AA64" s="74" t="str">
        <f t="shared" si="10"/>
        <v>7St接料及扫码"</v>
      </c>
      <c r="AB64" s="74" t="s">
        <v>8271</v>
      </c>
      <c r="AC64" s="74" t="str">
        <f t="shared" si="11"/>
        <v>6St-2"</v>
      </c>
      <c r="AD64" s="74" t="s">
        <v>8272</v>
      </c>
      <c r="AE64" s="74" t="str">
        <f t="shared" si="12"/>
        <v>6St-3"</v>
      </c>
      <c r="AF64" s="74" t="s">
        <v>8273</v>
      </c>
      <c r="AG64" s="74" t="str">
        <f t="shared" si="13"/>
        <v>6St-4"</v>
      </c>
      <c r="AH64" s="74" t="s">
        <v>8274</v>
      </c>
      <c r="AI64" s="74" t="str">
        <f t="shared" si="14"/>
        <v>7St-A"</v>
      </c>
      <c r="AJ64" s="79" t="s">
        <v>8275</v>
      </c>
      <c r="AK64" s="74" t="str">
        <f t="shared" si="15"/>
        <v>7St-B"</v>
      </c>
      <c r="AL64" s="79" t="s">
        <v>8276</v>
      </c>
      <c r="AM64" s="74" t="str">
        <f t="shared" si="16"/>
        <v>8St-A"</v>
      </c>
      <c r="AN64" s="77" t="s">
        <v>8277</v>
      </c>
      <c r="AO64" s="74" t="str">
        <f t="shared" si="17"/>
        <v>8St-B"</v>
      </c>
      <c r="AP64" s="77" t="s">
        <v>8278</v>
      </c>
      <c r="AQ64" s="74" t="str">
        <f t="shared" si="18"/>
        <v>9St-"</v>
      </c>
    </row>
    <row r="65" spans="1:43">
      <c r="A65" s="74" t="s">
        <v>7053</v>
      </c>
      <c r="B65" s="78">
        <v>1003</v>
      </c>
      <c r="C65" s="74">
        <v>14</v>
      </c>
      <c r="D65" s="74" t="s">
        <v>8279</v>
      </c>
      <c r="E65" s="74"/>
      <c r="F65" s="74" t="s">
        <v>8280</v>
      </c>
      <c r="G65" s="74" t="str">
        <f t="shared" si="0"/>
        <v>1St"</v>
      </c>
      <c r="H65" s="74" t="s">
        <v>8281</v>
      </c>
      <c r="I65" s="74" t="str">
        <f t="shared" si="1"/>
        <v>1St_进料定位"</v>
      </c>
      <c r="J65" s="74" t="s">
        <v>8282</v>
      </c>
      <c r="K65" s="74" t="str">
        <f t="shared" si="2"/>
        <v>2St_出料定位"</v>
      </c>
      <c r="L65" s="74" t="s">
        <v>8283</v>
      </c>
      <c r="M65" s="74" t="str">
        <f t="shared" si="3"/>
        <v>3St_进出料转移"</v>
      </c>
      <c r="N65" s="74" t="s">
        <v>8284</v>
      </c>
      <c r="O65" s="74" t="str">
        <f t="shared" si="4"/>
        <v>4St_1热压A"</v>
      </c>
      <c r="P65" s="74" t="s">
        <v>8285</v>
      </c>
      <c r="Q65" s="74" t="str">
        <f t="shared" si="5"/>
        <v>4St_2热压B"</v>
      </c>
      <c r="R65" s="74" t="s">
        <v>8286</v>
      </c>
      <c r="S65" s="74" t="str">
        <f t="shared" si="6"/>
        <v>4St_3热压C"</v>
      </c>
      <c r="T65" s="74" t="s">
        <v>8287</v>
      </c>
      <c r="U65" s="74" t="str">
        <f t="shared" si="7"/>
        <v>5St_A出料定位A"</v>
      </c>
      <c r="V65" s="74" t="s">
        <v>8288</v>
      </c>
      <c r="W65" s="74" t="str">
        <f t="shared" si="8"/>
        <v>5St_B出料定位B"</v>
      </c>
      <c r="X65" s="74" t="s">
        <v>8289</v>
      </c>
      <c r="Y65" s="74" t="str">
        <f t="shared" si="9"/>
        <v>6St下料机器人"</v>
      </c>
      <c r="Z65" s="74" t="s">
        <v>8290</v>
      </c>
      <c r="AA65" s="74" t="str">
        <f t="shared" si="10"/>
        <v>7St接料及扫码"</v>
      </c>
      <c r="AB65" s="74" t="s">
        <v>8291</v>
      </c>
      <c r="AC65" s="74" t="str">
        <f t="shared" si="11"/>
        <v>6St-2"</v>
      </c>
      <c r="AD65" s="74" t="s">
        <v>8292</v>
      </c>
      <c r="AE65" s="74" t="str">
        <f t="shared" si="12"/>
        <v>6St-3"</v>
      </c>
      <c r="AF65" s="74" t="s">
        <v>8293</v>
      </c>
      <c r="AG65" s="74" t="str">
        <f t="shared" si="13"/>
        <v>6St-4"</v>
      </c>
      <c r="AH65" s="74" t="s">
        <v>8294</v>
      </c>
      <c r="AI65" s="74" t="str">
        <f t="shared" si="14"/>
        <v>7St-A"</v>
      </c>
      <c r="AJ65" s="79" t="s">
        <v>8295</v>
      </c>
      <c r="AK65" s="74" t="str">
        <f t="shared" si="15"/>
        <v>7St-B"</v>
      </c>
      <c r="AL65" s="79" t="s">
        <v>8296</v>
      </c>
      <c r="AM65" s="74" t="str">
        <f t="shared" si="16"/>
        <v>8St-A"</v>
      </c>
      <c r="AN65" s="77" t="s">
        <v>8297</v>
      </c>
      <c r="AO65" s="74" t="str">
        <f t="shared" si="17"/>
        <v>8St-B"</v>
      </c>
      <c r="AP65" s="77" t="s">
        <v>8298</v>
      </c>
      <c r="AQ65" s="74" t="str">
        <f t="shared" si="18"/>
        <v>9St-"</v>
      </c>
    </row>
    <row r="66" spans="1:43">
      <c r="A66" s="74" t="s">
        <v>7053</v>
      </c>
      <c r="B66" s="78">
        <v>1003</v>
      </c>
      <c r="C66" s="74">
        <v>15</v>
      </c>
      <c r="D66" s="74" t="s">
        <v>8299</v>
      </c>
      <c r="E66" s="74"/>
      <c r="F66" s="74" t="s">
        <v>8300</v>
      </c>
      <c r="G66" s="74" t="str">
        <f t="shared" si="0"/>
        <v>1St"</v>
      </c>
      <c r="H66" s="74" t="s">
        <v>8301</v>
      </c>
      <c r="I66" s="74" t="str">
        <f t="shared" si="1"/>
        <v>1St_进料定位"</v>
      </c>
      <c r="J66" s="74" t="s">
        <v>8302</v>
      </c>
      <c r="K66" s="74" t="str">
        <f t="shared" si="2"/>
        <v>2St_出料定位"</v>
      </c>
      <c r="L66" s="74" t="s">
        <v>8303</v>
      </c>
      <c r="M66" s="74" t="str">
        <f t="shared" si="3"/>
        <v>3St_进出料转移"</v>
      </c>
      <c r="N66" s="74" t="s">
        <v>8304</v>
      </c>
      <c r="O66" s="74" t="str">
        <f t="shared" si="4"/>
        <v>4St_1热压A"</v>
      </c>
      <c r="P66" s="74" t="s">
        <v>8305</v>
      </c>
      <c r="Q66" s="74" t="str">
        <f t="shared" si="5"/>
        <v>4St_2热压B"</v>
      </c>
      <c r="R66" s="74" t="s">
        <v>8306</v>
      </c>
      <c r="S66" s="74" t="str">
        <f t="shared" si="6"/>
        <v>4St_3热压C"</v>
      </c>
      <c r="T66" s="74" t="s">
        <v>8307</v>
      </c>
      <c r="U66" s="74" t="str">
        <f t="shared" si="7"/>
        <v>5St_A出料定位A"</v>
      </c>
      <c r="V66" s="74" t="s">
        <v>8308</v>
      </c>
      <c r="W66" s="74" t="str">
        <f t="shared" si="8"/>
        <v>5St_B出料定位B"</v>
      </c>
      <c r="X66" s="74" t="s">
        <v>8309</v>
      </c>
      <c r="Y66" s="74" t="str">
        <f t="shared" si="9"/>
        <v>6St下料机器人"</v>
      </c>
      <c r="Z66" s="74" t="s">
        <v>8310</v>
      </c>
      <c r="AA66" s="74" t="str">
        <f t="shared" si="10"/>
        <v>7St接料及扫码"</v>
      </c>
      <c r="AB66" s="74" t="s">
        <v>8311</v>
      </c>
      <c r="AC66" s="74" t="str">
        <f t="shared" si="11"/>
        <v>6St-2"</v>
      </c>
      <c r="AD66" s="74" t="s">
        <v>8312</v>
      </c>
      <c r="AE66" s="74" t="str">
        <f t="shared" si="12"/>
        <v>6St-3"</v>
      </c>
      <c r="AF66" s="74" t="s">
        <v>8313</v>
      </c>
      <c r="AG66" s="74" t="str">
        <f t="shared" si="13"/>
        <v>6St-4"</v>
      </c>
      <c r="AH66" s="74" t="s">
        <v>8314</v>
      </c>
      <c r="AI66" s="74" t="str">
        <f t="shared" si="14"/>
        <v>7St-A"</v>
      </c>
      <c r="AJ66" s="79" t="s">
        <v>8315</v>
      </c>
      <c r="AK66" s="74" t="str">
        <f t="shared" si="15"/>
        <v>7St-B"</v>
      </c>
      <c r="AL66" s="79" t="s">
        <v>8316</v>
      </c>
      <c r="AM66" s="74" t="str">
        <f t="shared" si="16"/>
        <v>8St-A"</v>
      </c>
      <c r="AN66" s="77" t="s">
        <v>8317</v>
      </c>
      <c r="AO66" s="74" t="str">
        <f t="shared" si="17"/>
        <v>8St-B"</v>
      </c>
      <c r="AP66" s="77" t="s">
        <v>8318</v>
      </c>
      <c r="AQ66" s="74" t="str">
        <f t="shared" si="18"/>
        <v>9St-"</v>
      </c>
    </row>
    <row r="67" spans="1:43">
      <c r="A67" s="74" t="s">
        <v>8319</v>
      </c>
      <c r="B67" s="78">
        <v>1004</v>
      </c>
      <c r="C67" s="74">
        <v>0</v>
      </c>
      <c r="D67" s="74" t="s">
        <v>8320</v>
      </c>
      <c r="E67" s="74"/>
      <c r="F67" s="74" t="s">
        <v>8321</v>
      </c>
      <c r="G67" s="74" t="str">
        <f t="shared" ref="G67:G130" si="19">G$1&amp;""&amp;$A67</f>
        <v>1St上游就绪-0</v>
      </c>
      <c r="H67" s="74" t="s">
        <v>8322</v>
      </c>
      <c r="I67" s="74" t="str">
        <f t="shared" ref="I67:I130" si="20">I$1&amp;""&amp;$A67</f>
        <v>1St_进料定位上游就绪-0</v>
      </c>
      <c r="J67" s="74" t="s">
        <v>8323</v>
      </c>
      <c r="K67" s="74" t="str">
        <f t="shared" ref="K67:K130" si="21">K$1&amp;""&amp;$A67</f>
        <v>2St_出料定位上游就绪-0</v>
      </c>
      <c r="L67" s="74" t="s">
        <v>8324</v>
      </c>
      <c r="M67" s="74" t="str">
        <f t="shared" ref="M67:M130" si="22">M$1&amp;""&amp;$A67</f>
        <v>3St_进出料转移上游就绪-0</v>
      </c>
      <c r="N67" s="74" t="s">
        <v>8325</v>
      </c>
      <c r="O67" s="74" t="str">
        <f t="shared" ref="O67:O130" si="23">O$1&amp;""&amp;$A67</f>
        <v>4St_1热压A上游就绪-0</v>
      </c>
      <c r="P67" s="74" t="s">
        <v>8326</v>
      </c>
      <c r="Q67" s="74" t="str">
        <f t="shared" ref="Q67:Q130" si="24">Q$1&amp;""&amp;$A67</f>
        <v>4St_2热压B上游就绪-0</v>
      </c>
      <c r="R67" s="74" t="s">
        <v>8327</v>
      </c>
      <c r="S67" s="74" t="str">
        <f t="shared" ref="S67:S130" si="25">S$1&amp;""&amp;$A67</f>
        <v>4St_3热压C上游就绪-0</v>
      </c>
      <c r="T67" s="74" t="s">
        <v>8328</v>
      </c>
      <c r="U67" s="74" t="str">
        <f t="shared" ref="U67:U130" si="26">U$1&amp;""&amp;$A67</f>
        <v>5St_A出料定位A上游就绪-0</v>
      </c>
      <c r="V67" s="74" t="s">
        <v>8329</v>
      </c>
      <c r="W67" s="74" t="str">
        <f t="shared" ref="W67:W130" si="27">W$1&amp;""&amp;$A67</f>
        <v>5St_B出料定位B上游就绪-0</v>
      </c>
      <c r="X67" s="74" t="s">
        <v>8330</v>
      </c>
      <c r="Y67" s="74" t="str">
        <f t="shared" ref="Y67:Y130" si="28">Y$1&amp;""&amp;$A67</f>
        <v>6St下料机器人上游就绪-0</v>
      </c>
      <c r="Z67" s="74" t="s">
        <v>8331</v>
      </c>
      <c r="AA67" s="74" t="str">
        <f t="shared" ref="AA67:AA130" si="29">AA$1&amp;""&amp;$A67</f>
        <v>7St接料及扫码上游就绪-0</v>
      </c>
      <c r="AB67" s="74" t="s">
        <v>8332</v>
      </c>
      <c r="AC67" s="74" t="str">
        <f t="shared" ref="AC67:AC130" si="30">AC$1&amp;""&amp;$A67</f>
        <v>6St-2上游就绪-0</v>
      </c>
      <c r="AD67" s="74" t="s">
        <v>8333</v>
      </c>
      <c r="AE67" s="74" t="str">
        <f t="shared" ref="AE67:AE130" si="31">AE$1&amp;""&amp;$A67</f>
        <v>6St-3上游就绪-0</v>
      </c>
      <c r="AF67" s="74" t="s">
        <v>8334</v>
      </c>
      <c r="AG67" s="74" t="str">
        <f t="shared" ref="AG67:AG130" si="32">AG$1&amp;""&amp;$A67</f>
        <v>6St-4上游就绪-0</v>
      </c>
      <c r="AH67" s="74" t="s">
        <v>8335</v>
      </c>
      <c r="AI67" s="74" t="str">
        <f t="shared" ref="AI67:AI130" si="33">AI$1&amp;""&amp;$A67</f>
        <v>7St-A上游就绪-0</v>
      </c>
      <c r="AJ67" s="79" t="s">
        <v>8336</v>
      </c>
      <c r="AK67" s="74" t="str">
        <f t="shared" ref="AK67:AK130" si="34">AK$1&amp;""&amp;$A67</f>
        <v>7St-B上游就绪-0</v>
      </c>
      <c r="AL67" s="79" t="s">
        <v>8337</v>
      </c>
      <c r="AM67" s="74" t="str">
        <f t="shared" ref="AM67:AM130" si="35">AM$1&amp;""&amp;$A67</f>
        <v>8St-A上游就绪-0</v>
      </c>
      <c r="AN67" s="77" t="s">
        <v>8338</v>
      </c>
      <c r="AO67" s="74" t="str">
        <f t="shared" ref="AO67:AO130" si="36">AO$1&amp;""&amp;$A67</f>
        <v>8St-B上游就绪-0</v>
      </c>
      <c r="AP67" s="77" t="s">
        <v>8339</v>
      </c>
      <c r="AQ67" s="74" t="str">
        <f t="shared" ref="AQ67:AQ130" si="37">AQ$1&amp;""&amp;$A67</f>
        <v>9St-上游就绪-0</v>
      </c>
    </row>
    <row r="68" spans="1:43">
      <c r="A68" s="74" t="s">
        <v>8340</v>
      </c>
      <c r="B68" s="78">
        <v>1004</v>
      </c>
      <c r="C68" s="74">
        <v>1</v>
      </c>
      <c r="D68" s="74" t="s">
        <v>8341</v>
      </c>
      <c r="E68" s="74"/>
      <c r="F68" s="74" t="s">
        <v>8342</v>
      </c>
      <c r="G68" s="74" t="str">
        <f t="shared" si="19"/>
        <v>1St使能上游-0</v>
      </c>
      <c r="H68" s="74" t="s">
        <v>8343</v>
      </c>
      <c r="I68" s="74" t="str">
        <f t="shared" si="20"/>
        <v>1St_进料定位使能上游-0</v>
      </c>
      <c r="J68" s="74" t="s">
        <v>8344</v>
      </c>
      <c r="K68" s="74" t="str">
        <f t="shared" si="21"/>
        <v>2St_出料定位使能上游-0</v>
      </c>
      <c r="L68" s="74" t="s">
        <v>8345</v>
      </c>
      <c r="M68" s="74" t="str">
        <f t="shared" si="22"/>
        <v>3St_进出料转移使能上游-0</v>
      </c>
      <c r="N68" s="74" t="s">
        <v>8346</v>
      </c>
      <c r="O68" s="74" t="str">
        <f t="shared" si="23"/>
        <v>4St_1热压A使能上游-0</v>
      </c>
      <c r="P68" s="74" t="s">
        <v>8347</v>
      </c>
      <c r="Q68" s="74" t="str">
        <f t="shared" si="24"/>
        <v>4St_2热压B使能上游-0</v>
      </c>
      <c r="R68" s="74" t="s">
        <v>8348</v>
      </c>
      <c r="S68" s="74" t="str">
        <f t="shared" si="25"/>
        <v>4St_3热压C使能上游-0</v>
      </c>
      <c r="T68" s="74" t="s">
        <v>8349</v>
      </c>
      <c r="U68" s="74" t="str">
        <f t="shared" si="26"/>
        <v>5St_A出料定位A使能上游-0</v>
      </c>
      <c r="V68" s="74" t="s">
        <v>8350</v>
      </c>
      <c r="W68" s="74" t="str">
        <f t="shared" si="27"/>
        <v>5St_B出料定位B使能上游-0</v>
      </c>
      <c r="X68" s="74" t="s">
        <v>8351</v>
      </c>
      <c r="Y68" s="74" t="str">
        <f t="shared" si="28"/>
        <v>6St下料机器人使能上游-0</v>
      </c>
      <c r="Z68" s="74" t="s">
        <v>8352</v>
      </c>
      <c r="AA68" s="74" t="str">
        <f t="shared" si="29"/>
        <v>7St接料及扫码使能上游-0</v>
      </c>
      <c r="AB68" s="74" t="s">
        <v>8353</v>
      </c>
      <c r="AC68" s="74" t="str">
        <f t="shared" si="30"/>
        <v>6St-2使能上游-0</v>
      </c>
      <c r="AD68" s="74" t="s">
        <v>8354</v>
      </c>
      <c r="AE68" s="74" t="str">
        <f t="shared" si="31"/>
        <v>6St-3使能上游-0</v>
      </c>
      <c r="AF68" s="74" t="s">
        <v>8355</v>
      </c>
      <c r="AG68" s="74" t="str">
        <f t="shared" si="32"/>
        <v>6St-4使能上游-0</v>
      </c>
      <c r="AH68" s="74" t="s">
        <v>8356</v>
      </c>
      <c r="AI68" s="74" t="str">
        <f t="shared" si="33"/>
        <v>7St-A使能上游-0</v>
      </c>
      <c r="AJ68" s="79" t="s">
        <v>8357</v>
      </c>
      <c r="AK68" s="74" t="str">
        <f t="shared" si="34"/>
        <v>7St-B使能上游-0</v>
      </c>
      <c r="AL68" s="79" t="s">
        <v>8358</v>
      </c>
      <c r="AM68" s="74" t="str">
        <f t="shared" si="35"/>
        <v>8St-A使能上游-0</v>
      </c>
      <c r="AN68" s="77" t="s">
        <v>8359</v>
      </c>
      <c r="AO68" s="74" t="str">
        <f t="shared" si="36"/>
        <v>8St-B使能上游-0</v>
      </c>
      <c r="AP68" s="77" t="s">
        <v>8360</v>
      </c>
      <c r="AQ68" s="74" t="str">
        <f t="shared" si="37"/>
        <v>9St-使能上游-0</v>
      </c>
    </row>
    <row r="69" spans="1:43">
      <c r="A69" s="74" t="s">
        <v>8361</v>
      </c>
      <c r="B69" s="78">
        <v>1004</v>
      </c>
      <c r="C69" s="74">
        <v>2</v>
      </c>
      <c r="D69" s="74" t="s">
        <v>8362</v>
      </c>
      <c r="E69" s="74"/>
      <c r="F69" s="74" t="s">
        <v>8363</v>
      </c>
      <c r="G69" s="74" t="str">
        <f t="shared" si="19"/>
        <v>1St上游就绪-1</v>
      </c>
      <c r="H69" s="74" t="s">
        <v>8364</v>
      </c>
      <c r="I69" s="74" t="str">
        <f t="shared" si="20"/>
        <v>1St_进料定位上游就绪-1</v>
      </c>
      <c r="J69" s="74" t="s">
        <v>8365</v>
      </c>
      <c r="K69" s="74" t="str">
        <f t="shared" si="21"/>
        <v>2St_出料定位上游就绪-1</v>
      </c>
      <c r="L69" s="74" t="s">
        <v>8366</v>
      </c>
      <c r="M69" s="74" t="str">
        <f t="shared" si="22"/>
        <v>3St_进出料转移上游就绪-1</v>
      </c>
      <c r="N69" s="74" t="s">
        <v>8367</v>
      </c>
      <c r="O69" s="74" t="str">
        <f t="shared" si="23"/>
        <v>4St_1热压A上游就绪-1</v>
      </c>
      <c r="P69" s="74" t="s">
        <v>8368</v>
      </c>
      <c r="Q69" s="74" t="str">
        <f t="shared" si="24"/>
        <v>4St_2热压B上游就绪-1</v>
      </c>
      <c r="R69" s="74" t="s">
        <v>8369</v>
      </c>
      <c r="S69" s="74" t="str">
        <f t="shared" si="25"/>
        <v>4St_3热压C上游就绪-1</v>
      </c>
      <c r="T69" s="74" t="s">
        <v>8370</v>
      </c>
      <c r="U69" s="74" t="str">
        <f t="shared" si="26"/>
        <v>5St_A出料定位A上游就绪-1</v>
      </c>
      <c r="V69" s="74" t="s">
        <v>8371</v>
      </c>
      <c r="W69" s="74" t="str">
        <f t="shared" si="27"/>
        <v>5St_B出料定位B上游就绪-1</v>
      </c>
      <c r="X69" s="74" t="s">
        <v>8372</v>
      </c>
      <c r="Y69" s="74" t="str">
        <f t="shared" si="28"/>
        <v>6St下料机器人上游就绪-1</v>
      </c>
      <c r="Z69" s="74" t="s">
        <v>8373</v>
      </c>
      <c r="AA69" s="74" t="str">
        <f t="shared" si="29"/>
        <v>7St接料及扫码上游就绪-1</v>
      </c>
      <c r="AB69" s="74" t="s">
        <v>8374</v>
      </c>
      <c r="AC69" s="74" t="str">
        <f t="shared" si="30"/>
        <v>6St-2上游就绪-1</v>
      </c>
      <c r="AD69" s="74" t="s">
        <v>8375</v>
      </c>
      <c r="AE69" s="74" t="str">
        <f t="shared" si="31"/>
        <v>6St-3上游就绪-1</v>
      </c>
      <c r="AF69" s="74" t="s">
        <v>8376</v>
      </c>
      <c r="AG69" s="74" t="str">
        <f t="shared" si="32"/>
        <v>6St-4上游就绪-1</v>
      </c>
      <c r="AH69" s="74" t="s">
        <v>8377</v>
      </c>
      <c r="AI69" s="74" t="str">
        <f t="shared" si="33"/>
        <v>7St-A上游就绪-1</v>
      </c>
      <c r="AJ69" s="79" t="s">
        <v>8378</v>
      </c>
      <c r="AK69" s="74" t="str">
        <f t="shared" si="34"/>
        <v>7St-B上游就绪-1</v>
      </c>
      <c r="AL69" s="79" t="s">
        <v>8379</v>
      </c>
      <c r="AM69" s="74" t="str">
        <f t="shared" si="35"/>
        <v>8St-A上游就绪-1</v>
      </c>
      <c r="AN69" s="77" t="s">
        <v>8380</v>
      </c>
      <c r="AO69" s="74" t="str">
        <f t="shared" si="36"/>
        <v>8St-B上游就绪-1</v>
      </c>
      <c r="AP69" s="77" t="s">
        <v>8381</v>
      </c>
      <c r="AQ69" s="74" t="str">
        <f t="shared" si="37"/>
        <v>9St-上游就绪-1</v>
      </c>
    </row>
    <row r="70" spans="1:43">
      <c r="A70" s="74" t="s">
        <v>8382</v>
      </c>
      <c r="B70" s="78">
        <v>1004</v>
      </c>
      <c r="C70" s="74">
        <v>3</v>
      </c>
      <c r="D70" s="74" t="s">
        <v>8383</v>
      </c>
      <c r="E70" s="74"/>
      <c r="F70" s="74" t="s">
        <v>8384</v>
      </c>
      <c r="G70" s="74" t="str">
        <f t="shared" si="19"/>
        <v>1St使能上游-1</v>
      </c>
      <c r="H70" s="74" t="s">
        <v>8385</v>
      </c>
      <c r="I70" s="74" t="str">
        <f t="shared" si="20"/>
        <v>1St_进料定位使能上游-1</v>
      </c>
      <c r="J70" s="74" t="s">
        <v>8386</v>
      </c>
      <c r="K70" s="74" t="str">
        <f t="shared" si="21"/>
        <v>2St_出料定位使能上游-1</v>
      </c>
      <c r="L70" s="74" t="s">
        <v>8387</v>
      </c>
      <c r="M70" s="74" t="str">
        <f t="shared" si="22"/>
        <v>3St_进出料转移使能上游-1</v>
      </c>
      <c r="N70" s="74" t="s">
        <v>8388</v>
      </c>
      <c r="O70" s="74" t="str">
        <f t="shared" si="23"/>
        <v>4St_1热压A使能上游-1</v>
      </c>
      <c r="P70" s="74" t="s">
        <v>8389</v>
      </c>
      <c r="Q70" s="74" t="str">
        <f t="shared" si="24"/>
        <v>4St_2热压B使能上游-1</v>
      </c>
      <c r="R70" s="74" t="s">
        <v>8390</v>
      </c>
      <c r="S70" s="74" t="str">
        <f t="shared" si="25"/>
        <v>4St_3热压C使能上游-1</v>
      </c>
      <c r="T70" s="74" t="s">
        <v>8391</v>
      </c>
      <c r="U70" s="74" t="str">
        <f t="shared" si="26"/>
        <v>5St_A出料定位A使能上游-1</v>
      </c>
      <c r="V70" s="74" t="s">
        <v>8392</v>
      </c>
      <c r="W70" s="74" t="str">
        <f t="shared" si="27"/>
        <v>5St_B出料定位B使能上游-1</v>
      </c>
      <c r="X70" s="74" t="s">
        <v>8393</v>
      </c>
      <c r="Y70" s="74" t="str">
        <f t="shared" si="28"/>
        <v>6St下料机器人使能上游-1</v>
      </c>
      <c r="Z70" s="74" t="s">
        <v>8394</v>
      </c>
      <c r="AA70" s="74" t="str">
        <f t="shared" si="29"/>
        <v>7St接料及扫码使能上游-1</v>
      </c>
      <c r="AB70" s="74" t="s">
        <v>8395</v>
      </c>
      <c r="AC70" s="74" t="str">
        <f t="shared" si="30"/>
        <v>6St-2使能上游-1</v>
      </c>
      <c r="AD70" s="74" t="s">
        <v>8396</v>
      </c>
      <c r="AE70" s="74" t="str">
        <f t="shared" si="31"/>
        <v>6St-3使能上游-1</v>
      </c>
      <c r="AF70" s="74" t="s">
        <v>8397</v>
      </c>
      <c r="AG70" s="74" t="str">
        <f t="shared" si="32"/>
        <v>6St-4使能上游-1</v>
      </c>
      <c r="AH70" s="74" t="s">
        <v>8398</v>
      </c>
      <c r="AI70" s="74" t="str">
        <f t="shared" si="33"/>
        <v>7St-A使能上游-1</v>
      </c>
      <c r="AJ70" s="79" t="s">
        <v>8399</v>
      </c>
      <c r="AK70" s="74" t="str">
        <f t="shared" si="34"/>
        <v>7St-B使能上游-1</v>
      </c>
      <c r="AL70" s="79" t="s">
        <v>8400</v>
      </c>
      <c r="AM70" s="74" t="str">
        <f t="shared" si="35"/>
        <v>8St-A使能上游-1</v>
      </c>
      <c r="AN70" s="77" t="s">
        <v>8401</v>
      </c>
      <c r="AO70" s="74" t="str">
        <f t="shared" si="36"/>
        <v>8St-B使能上游-1</v>
      </c>
      <c r="AP70" s="77" t="s">
        <v>8402</v>
      </c>
      <c r="AQ70" s="74" t="str">
        <f t="shared" si="37"/>
        <v>9St-使能上游-1</v>
      </c>
    </row>
    <row r="71" spans="1:43">
      <c r="A71" s="74" t="s">
        <v>8403</v>
      </c>
      <c r="B71" s="78">
        <v>1004</v>
      </c>
      <c r="C71" s="74">
        <v>4</v>
      </c>
      <c r="D71" s="74" t="s">
        <v>8404</v>
      </c>
      <c r="E71" s="74"/>
      <c r="F71" s="74" t="s">
        <v>8405</v>
      </c>
      <c r="G71" s="74" t="str">
        <f t="shared" si="19"/>
        <v>1St上游就绪-2</v>
      </c>
      <c r="H71" s="74" t="s">
        <v>8406</v>
      </c>
      <c r="I71" s="74" t="str">
        <f t="shared" si="20"/>
        <v>1St_进料定位上游就绪-2</v>
      </c>
      <c r="J71" s="74" t="s">
        <v>8407</v>
      </c>
      <c r="K71" s="74" t="str">
        <f t="shared" si="21"/>
        <v>2St_出料定位上游就绪-2</v>
      </c>
      <c r="L71" s="74" t="s">
        <v>8408</v>
      </c>
      <c r="M71" s="74" t="str">
        <f t="shared" si="22"/>
        <v>3St_进出料转移上游就绪-2</v>
      </c>
      <c r="N71" s="74" t="s">
        <v>8409</v>
      </c>
      <c r="O71" s="74" t="str">
        <f t="shared" si="23"/>
        <v>4St_1热压A上游就绪-2</v>
      </c>
      <c r="P71" s="74" t="s">
        <v>8410</v>
      </c>
      <c r="Q71" s="74" t="str">
        <f t="shared" si="24"/>
        <v>4St_2热压B上游就绪-2</v>
      </c>
      <c r="R71" s="74" t="s">
        <v>8411</v>
      </c>
      <c r="S71" s="74" t="str">
        <f t="shared" si="25"/>
        <v>4St_3热压C上游就绪-2</v>
      </c>
      <c r="T71" s="74" t="s">
        <v>8412</v>
      </c>
      <c r="U71" s="74" t="str">
        <f t="shared" si="26"/>
        <v>5St_A出料定位A上游就绪-2</v>
      </c>
      <c r="V71" s="74" t="s">
        <v>8413</v>
      </c>
      <c r="W71" s="74" t="str">
        <f t="shared" si="27"/>
        <v>5St_B出料定位B上游就绪-2</v>
      </c>
      <c r="X71" s="74" t="s">
        <v>8414</v>
      </c>
      <c r="Y71" s="74" t="str">
        <f t="shared" si="28"/>
        <v>6St下料机器人上游就绪-2</v>
      </c>
      <c r="Z71" s="74" t="s">
        <v>8415</v>
      </c>
      <c r="AA71" s="74" t="str">
        <f t="shared" si="29"/>
        <v>7St接料及扫码上游就绪-2</v>
      </c>
      <c r="AB71" s="74" t="s">
        <v>8416</v>
      </c>
      <c r="AC71" s="74" t="str">
        <f t="shared" si="30"/>
        <v>6St-2上游就绪-2</v>
      </c>
      <c r="AD71" s="74" t="s">
        <v>8417</v>
      </c>
      <c r="AE71" s="74" t="str">
        <f t="shared" si="31"/>
        <v>6St-3上游就绪-2</v>
      </c>
      <c r="AF71" s="74" t="s">
        <v>8418</v>
      </c>
      <c r="AG71" s="74" t="str">
        <f t="shared" si="32"/>
        <v>6St-4上游就绪-2</v>
      </c>
      <c r="AH71" s="74" t="s">
        <v>8419</v>
      </c>
      <c r="AI71" s="74" t="str">
        <f t="shared" si="33"/>
        <v>7St-A上游就绪-2</v>
      </c>
      <c r="AJ71" s="79" t="s">
        <v>8420</v>
      </c>
      <c r="AK71" s="74" t="str">
        <f t="shared" si="34"/>
        <v>7St-B上游就绪-2</v>
      </c>
      <c r="AL71" s="79" t="s">
        <v>8421</v>
      </c>
      <c r="AM71" s="74" t="str">
        <f t="shared" si="35"/>
        <v>8St-A上游就绪-2</v>
      </c>
      <c r="AN71" s="77" t="s">
        <v>8422</v>
      </c>
      <c r="AO71" s="74" t="str">
        <f t="shared" si="36"/>
        <v>8St-B上游就绪-2</v>
      </c>
      <c r="AP71" s="77" t="s">
        <v>8423</v>
      </c>
      <c r="AQ71" s="74" t="str">
        <f t="shared" si="37"/>
        <v>9St-上游就绪-2</v>
      </c>
    </row>
    <row r="72" spans="1:43">
      <c r="A72" s="74" t="s">
        <v>8424</v>
      </c>
      <c r="B72" s="78">
        <v>1004</v>
      </c>
      <c r="C72" s="74">
        <v>5</v>
      </c>
      <c r="D72" s="74" t="s">
        <v>8425</v>
      </c>
      <c r="E72" s="74"/>
      <c r="F72" s="74" t="s">
        <v>8426</v>
      </c>
      <c r="G72" s="74" t="str">
        <f t="shared" si="19"/>
        <v>1St使能上游-2</v>
      </c>
      <c r="H72" s="74" t="s">
        <v>8427</v>
      </c>
      <c r="I72" s="74" t="str">
        <f t="shared" si="20"/>
        <v>1St_进料定位使能上游-2</v>
      </c>
      <c r="J72" s="74" t="s">
        <v>8428</v>
      </c>
      <c r="K72" s="74" t="str">
        <f t="shared" si="21"/>
        <v>2St_出料定位使能上游-2</v>
      </c>
      <c r="L72" s="74" t="s">
        <v>8429</v>
      </c>
      <c r="M72" s="74" t="str">
        <f t="shared" si="22"/>
        <v>3St_进出料转移使能上游-2</v>
      </c>
      <c r="N72" s="74" t="s">
        <v>8430</v>
      </c>
      <c r="O72" s="74" t="str">
        <f t="shared" si="23"/>
        <v>4St_1热压A使能上游-2</v>
      </c>
      <c r="P72" s="74" t="s">
        <v>8431</v>
      </c>
      <c r="Q72" s="74" t="str">
        <f t="shared" si="24"/>
        <v>4St_2热压B使能上游-2</v>
      </c>
      <c r="R72" s="74" t="s">
        <v>8432</v>
      </c>
      <c r="S72" s="74" t="str">
        <f t="shared" si="25"/>
        <v>4St_3热压C使能上游-2</v>
      </c>
      <c r="T72" s="74" t="s">
        <v>8433</v>
      </c>
      <c r="U72" s="74" t="str">
        <f t="shared" si="26"/>
        <v>5St_A出料定位A使能上游-2</v>
      </c>
      <c r="V72" s="74" t="s">
        <v>8434</v>
      </c>
      <c r="W72" s="74" t="str">
        <f t="shared" si="27"/>
        <v>5St_B出料定位B使能上游-2</v>
      </c>
      <c r="X72" s="74" t="s">
        <v>8435</v>
      </c>
      <c r="Y72" s="74" t="str">
        <f t="shared" si="28"/>
        <v>6St下料机器人使能上游-2</v>
      </c>
      <c r="Z72" s="74" t="s">
        <v>8436</v>
      </c>
      <c r="AA72" s="74" t="str">
        <f t="shared" si="29"/>
        <v>7St接料及扫码使能上游-2</v>
      </c>
      <c r="AB72" s="74" t="s">
        <v>8437</v>
      </c>
      <c r="AC72" s="74" t="str">
        <f t="shared" si="30"/>
        <v>6St-2使能上游-2</v>
      </c>
      <c r="AD72" s="74" t="s">
        <v>8438</v>
      </c>
      <c r="AE72" s="74" t="str">
        <f t="shared" si="31"/>
        <v>6St-3使能上游-2</v>
      </c>
      <c r="AF72" s="74" t="s">
        <v>8439</v>
      </c>
      <c r="AG72" s="74" t="str">
        <f t="shared" si="32"/>
        <v>6St-4使能上游-2</v>
      </c>
      <c r="AH72" s="74" t="s">
        <v>8440</v>
      </c>
      <c r="AI72" s="74" t="str">
        <f t="shared" si="33"/>
        <v>7St-A使能上游-2</v>
      </c>
      <c r="AJ72" s="79" t="s">
        <v>8441</v>
      </c>
      <c r="AK72" s="74" t="str">
        <f t="shared" si="34"/>
        <v>7St-B使能上游-2</v>
      </c>
      <c r="AL72" s="79" t="s">
        <v>8442</v>
      </c>
      <c r="AM72" s="74" t="str">
        <f t="shared" si="35"/>
        <v>8St-A使能上游-2</v>
      </c>
      <c r="AN72" s="77" t="s">
        <v>8443</v>
      </c>
      <c r="AO72" s="74" t="str">
        <f t="shared" si="36"/>
        <v>8St-B使能上游-2</v>
      </c>
      <c r="AP72" s="77" t="s">
        <v>8444</v>
      </c>
      <c r="AQ72" s="74" t="str">
        <f t="shared" si="37"/>
        <v>9St-使能上游-2</v>
      </c>
    </row>
    <row r="73" spans="1:43">
      <c r="A73" s="74" t="s">
        <v>8445</v>
      </c>
      <c r="B73" s="78">
        <v>1004</v>
      </c>
      <c r="C73" s="74">
        <v>6</v>
      </c>
      <c r="D73" s="74" t="s">
        <v>8446</v>
      </c>
      <c r="E73" s="74"/>
      <c r="F73" s="74" t="s">
        <v>8447</v>
      </c>
      <c r="G73" s="74" t="str">
        <f t="shared" si="19"/>
        <v>1St上游就绪-3</v>
      </c>
      <c r="H73" s="74" t="s">
        <v>8448</v>
      </c>
      <c r="I73" s="74" t="str">
        <f t="shared" si="20"/>
        <v>1St_进料定位上游就绪-3</v>
      </c>
      <c r="J73" s="74" t="s">
        <v>8449</v>
      </c>
      <c r="K73" s="74" t="str">
        <f t="shared" si="21"/>
        <v>2St_出料定位上游就绪-3</v>
      </c>
      <c r="L73" s="74" t="s">
        <v>8450</v>
      </c>
      <c r="M73" s="74" t="str">
        <f t="shared" si="22"/>
        <v>3St_进出料转移上游就绪-3</v>
      </c>
      <c r="N73" s="74" t="s">
        <v>8451</v>
      </c>
      <c r="O73" s="74" t="str">
        <f t="shared" si="23"/>
        <v>4St_1热压A上游就绪-3</v>
      </c>
      <c r="P73" s="74" t="s">
        <v>8452</v>
      </c>
      <c r="Q73" s="74" t="str">
        <f t="shared" si="24"/>
        <v>4St_2热压B上游就绪-3</v>
      </c>
      <c r="R73" s="74" t="s">
        <v>8453</v>
      </c>
      <c r="S73" s="74" t="str">
        <f t="shared" si="25"/>
        <v>4St_3热压C上游就绪-3</v>
      </c>
      <c r="T73" s="74" t="s">
        <v>8454</v>
      </c>
      <c r="U73" s="74" t="str">
        <f t="shared" si="26"/>
        <v>5St_A出料定位A上游就绪-3</v>
      </c>
      <c r="V73" s="74" t="s">
        <v>8455</v>
      </c>
      <c r="W73" s="74" t="str">
        <f t="shared" si="27"/>
        <v>5St_B出料定位B上游就绪-3</v>
      </c>
      <c r="X73" s="74" t="s">
        <v>8456</v>
      </c>
      <c r="Y73" s="74" t="str">
        <f t="shared" si="28"/>
        <v>6St下料机器人上游就绪-3</v>
      </c>
      <c r="Z73" s="74" t="s">
        <v>8457</v>
      </c>
      <c r="AA73" s="74" t="str">
        <f t="shared" si="29"/>
        <v>7St接料及扫码上游就绪-3</v>
      </c>
      <c r="AB73" s="74" t="s">
        <v>8458</v>
      </c>
      <c r="AC73" s="74" t="str">
        <f t="shared" si="30"/>
        <v>6St-2上游就绪-3</v>
      </c>
      <c r="AD73" s="74" t="s">
        <v>8459</v>
      </c>
      <c r="AE73" s="74" t="str">
        <f t="shared" si="31"/>
        <v>6St-3上游就绪-3</v>
      </c>
      <c r="AF73" s="74" t="s">
        <v>8460</v>
      </c>
      <c r="AG73" s="74" t="str">
        <f t="shared" si="32"/>
        <v>6St-4上游就绪-3</v>
      </c>
      <c r="AH73" s="74" t="s">
        <v>8461</v>
      </c>
      <c r="AI73" s="74" t="str">
        <f t="shared" si="33"/>
        <v>7St-A上游就绪-3</v>
      </c>
      <c r="AJ73" s="79" t="s">
        <v>8462</v>
      </c>
      <c r="AK73" s="74" t="str">
        <f t="shared" si="34"/>
        <v>7St-B上游就绪-3</v>
      </c>
      <c r="AL73" s="79" t="s">
        <v>8463</v>
      </c>
      <c r="AM73" s="74" t="str">
        <f t="shared" si="35"/>
        <v>8St-A上游就绪-3</v>
      </c>
      <c r="AN73" s="77" t="s">
        <v>8464</v>
      </c>
      <c r="AO73" s="74" t="str">
        <f t="shared" si="36"/>
        <v>8St-B上游就绪-3</v>
      </c>
      <c r="AP73" s="77" t="s">
        <v>8465</v>
      </c>
      <c r="AQ73" s="74" t="str">
        <f t="shared" si="37"/>
        <v>9St-上游就绪-3</v>
      </c>
    </row>
    <row r="74" spans="1:43">
      <c r="A74" s="74" t="s">
        <v>8466</v>
      </c>
      <c r="B74" s="78">
        <v>1004</v>
      </c>
      <c r="C74" s="74">
        <v>7</v>
      </c>
      <c r="D74" s="74" t="s">
        <v>8467</v>
      </c>
      <c r="E74" s="74"/>
      <c r="F74" s="74" t="s">
        <v>8468</v>
      </c>
      <c r="G74" s="74" t="str">
        <f t="shared" si="19"/>
        <v>1St使能上游-3</v>
      </c>
      <c r="H74" s="74" t="s">
        <v>8469</v>
      </c>
      <c r="I74" s="74" t="str">
        <f t="shared" si="20"/>
        <v>1St_进料定位使能上游-3</v>
      </c>
      <c r="J74" s="74" t="s">
        <v>8470</v>
      </c>
      <c r="K74" s="74" t="str">
        <f t="shared" si="21"/>
        <v>2St_出料定位使能上游-3</v>
      </c>
      <c r="L74" s="74" t="s">
        <v>8471</v>
      </c>
      <c r="M74" s="74" t="str">
        <f t="shared" si="22"/>
        <v>3St_进出料转移使能上游-3</v>
      </c>
      <c r="N74" s="74" t="s">
        <v>8472</v>
      </c>
      <c r="O74" s="74" t="str">
        <f t="shared" si="23"/>
        <v>4St_1热压A使能上游-3</v>
      </c>
      <c r="P74" s="74" t="s">
        <v>8473</v>
      </c>
      <c r="Q74" s="74" t="str">
        <f t="shared" si="24"/>
        <v>4St_2热压B使能上游-3</v>
      </c>
      <c r="R74" s="74" t="s">
        <v>8474</v>
      </c>
      <c r="S74" s="74" t="str">
        <f t="shared" si="25"/>
        <v>4St_3热压C使能上游-3</v>
      </c>
      <c r="T74" s="74" t="s">
        <v>8475</v>
      </c>
      <c r="U74" s="74" t="str">
        <f t="shared" si="26"/>
        <v>5St_A出料定位A使能上游-3</v>
      </c>
      <c r="V74" s="74" t="s">
        <v>8476</v>
      </c>
      <c r="W74" s="74" t="str">
        <f t="shared" si="27"/>
        <v>5St_B出料定位B使能上游-3</v>
      </c>
      <c r="X74" s="74" t="s">
        <v>8477</v>
      </c>
      <c r="Y74" s="74" t="str">
        <f t="shared" si="28"/>
        <v>6St下料机器人使能上游-3</v>
      </c>
      <c r="Z74" s="74" t="s">
        <v>8478</v>
      </c>
      <c r="AA74" s="74" t="str">
        <f t="shared" si="29"/>
        <v>7St接料及扫码使能上游-3</v>
      </c>
      <c r="AB74" s="74" t="s">
        <v>8479</v>
      </c>
      <c r="AC74" s="74" t="str">
        <f t="shared" si="30"/>
        <v>6St-2使能上游-3</v>
      </c>
      <c r="AD74" s="74" t="s">
        <v>8480</v>
      </c>
      <c r="AE74" s="74" t="str">
        <f t="shared" si="31"/>
        <v>6St-3使能上游-3</v>
      </c>
      <c r="AF74" s="74" t="s">
        <v>8481</v>
      </c>
      <c r="AG74" s="74" t="str">
        <f t="shared" si="32"/>
        <v>6St-4使能上游-3</v>
      </c>
      <c r="AH74" s="74" t="s">
        <v>8482</v>
      </c>
      <c r="AI74" s="74" t="str">
        <f t="shared" si="33"/>
        <v>7St-A使能上游-3</v>
      </c>
      <c r="AJ74" s="79" t="s">
        <v>8483</v>
      </c>
      <c r="AK74" s="74" t="str">
        <f t="shared" si="34"/>
        <v>7St-B使能上游-3</v>
      </c>
      <c r="AL74" s="79" t="s">
        <v>8484</v>
      </c>
      <c r="AM74" s="74" t="str">
        <f t="shared" si="35"/>
        <v>8St-A使能上游-3</v>
      </c>
      <c r="AN74" s="77" t="s">
        <v>8485</v>
      </c>
      <c r="AO74" s="74" t="str">
        <f t="shared" si="36"/>
        <v>8St-B使能上游-3</v>
      </c>
      <c r="AP74" s="77" t="s">
        <v>8486</v>
      </c>
      <c r="AQ74" s="74" t="str">
        <f t="shared" si="37"/>
        <v>9St-使能上游-3</v>
      </c>
    </row>
    <row r="75" spans="1:43">
      <c r="A75" s="74" t="s">
        <v>8487</v>
      </c>
      <c r="B75" s="78">
        <v>1004</v>
      </c>
      <c r="C75" s="74">
        <v>8</v>
      </c>
      <c r="D75" s="74" t="s">
        <v>8488</v>
      </c>
      <c r="E75" s="74"/>
      <c r="F75" s="74" t="s">
        <v>8489</v>
      </c>
      <c r="G75" s="74" t="str">
        <f t="shared" si="19"/>
        <v>1St下游就绪-0</v>
      </c>
      <c r="H75" s="74" t="s">
        <v>8490</v>
      </c>
      <c r="I75" s="74" t="str">
        <f t="shared" si="20"/>
        <v>1St_进料定位下游就绪-0</v>
      </c>
      <c r="J75" s="74" t="s">
        <v>8491</v>
      </c>
      <c r="K75" s="74" t="str">
        <f t="shared" si="21"/>
        <v>2St_出料定位下游就绪-0</v>
      </c>
      <c r="L75" s="74" t="s">
        <v>8492</v>
      </c>
      <c r="M75" s="74" t="str">
        <f t="shared" si="22"/>
        <v>3St_进出料转移下游就绪-0</v>
      </c>
      <c r="N75" s="74" t="s">
        <v>8493</v>
      </c>
      <c r="O75" s="74" t="str">
        <f t="shared" si="23"/>
        <v>4St_1热压A下游就绪-0</v>
      </c>
      <c r="P75" s="74" t="s">
        <v>8494</v>
      </c>
      <c r="Q75" s="74" t="str">
        <f t="shared" si="24"/>
        <v>4St_2热压B下游就绪-0</v>
      </c>
      <c r="R75" s="74" t="s">
        <v>8495</v>
      </c>
      <c r="S75" s="74" t="str">
        <f t="shared" si="25"/>
        <v>4St_3热压C下游就绪-0</v>
      </c>
      <c r="T75" s="74" t="s">
        <v>8496</v>
      </c>
      <c r="U75" s="74" t="str">
        <f t="shared" si="26"/>
        <v>5St_A出料定位A下游就绪-0</v>
      </c>
      <c r="V75" s="74" t="s">
        <v>8497</v>
      </c>
      <c r="W75" s="74" t="str">
        <f t="shared" si="27"/>
        <v>5St_B出料定位B下游就绪-0</v>
      </c>
      <c r="X75" s="74" t="s">
        <v>8498</v>
      </c>
      <c r="Y75" s="74" t="str">
        <f t="shared" si="28"/>
        <v>6St下料机器人下游就绪-0</v>
      </c>
      <c r="Z75" s="74" t="s">
        <v>8499</v>
      </c>
      <c r="AA75" s="74" t="str">
        <f t="shared" si="29"/>
        <v>7St接料及扫码下游就绪-0</v>
      </c>
      <c r="AB75" s="74" t="s">
        <v>8500</v>
      </c>
      <c r="AC75" s="74" t="str">
        <f t="shared" si="30"/>
        <v>6St-2下游就绪-0</v>
      </c>
      <c r="AD75" s="74" t="s">
        <v>8501</v>
      </c>
      <c r="AE75" s="74" t="str">
        <f t="shared" si="31"/>
        <v>6St-3下游就绪-0</v>
      </c>
      <c r="AF75" s="74" t="s">
        <v>8502</v>
      </c>
      <c r="AG75" s="74" t="str">
        <f t="shared" si="32"/>
        <v>6St-4下游就绪-0</v>
      </c>
      <c r="AH75" s="74" t="s">
        <v>8503</v>
      </c>
      <c r="AI75" s="74" t="str">
        <f t="shared" si="33"/>
        <v>7St-A下游就绪-0</v>
      </c>
      <c r="AJ75" s="79" t="s">
        <v>8504</v>
      </c>
      <c r="AK75" s="74" t="str">
        <f t="shared" si="34"/>
        <v>7St-B下游就绪-0</v>
      </c>
      <c r="AL75" s="79" t="s">
        <v>8505</v>
      </c>
      <c r="AM75" s="74" t="str">
        <f t="shared" si="35"/>
        <v>8St-A下游就绪-0</v>
      </c>
      <c r="AN75" s="77" t="s">
        <v>8506</v>
      </c>
      <c r="AO75" s="74" t="str">
        <f t="shared" si="36"/>
        <v>8St-B下游就绪-0</v>
      </c>
      <c r="AP75" s="77" t="s">
        <v>8507</v>
      </c>
      <c r="AQ75" s="74" t="str">
        <f t="shared" si="37"/>
        <v>9St-下游就绪-0</v>
      </c>
    </row>
    <row r="76" spans="1:43">
      <c r="A76" s="74" t="s">
        <v>8508</v>
      </c>
      <c r="B76" s="78">
        <v>1004</v>
      </c>
      <c r="C76" s="74">
        <v>9</v>
      </c>
      <c r="D76" s="74" t="s">
        <v>8509</v>
      </c>
      <c r="E76" s="74"/>
      <c r="F76" s="74" t="s">
        <v>8510</v>
      </c>
      <c r="G76" s="74" t="str">
        <f t="shared" si="19"/>
        <v>1St使能下游-0</v>
      </c>
      <c r="H76" s="74" t="s">
        <v>8511</v>
      </c>
      <c r="I76" s="74" t="str">
        <f t="shared" si="20"/>
        <v>1St_进料定位使能下游-0</v>
      </c>
      <c r="J76" s="74" t="s">
        <v>8512</v>
      </c>
      <c r="K76" s="74" t="str">
        <f t="shared" si="21"/>
        <v>2St_出料定位使能下游-0</v>
      </c>
      <c r="L76" s="74" t="s">
        <v>8513</v>
      </c>
      <c r="M76" s="74" t="str">
        <f t="shared" si="22"/>
        <v>3St_进出料转移使能下游-0</v>
      </c>
      <c r="N76" s="74" t="s">
        <v>8514</v>
      </c>
      <c r="O76" s="74" t="str">
        <f t="shared" si="23"/>
        <v>4St_1热压A使能下游-0</v>
      </c>
      <c r="P76" s="74" t="s">
        <v>8515</v>
      </c>
      <c r="Q76" s="74" t="str">
        <f t="shared" si="24"/>
        <v>4St_2热压B使能下游-0</v>
      </c>
      <c r="R76" s="74" t="s">
        <v>8516</v>
      </c>
      <c r="S76" s="74" t="str">
        <f t="shared" si="25"/>
        <v>4St_3热压C使能下游-0</v>
      </c>
      <c r="T76" s="74" t="s">
        <v>8517</v>
      </c>
      <c r="U76" s="74" t="str">
        <f t="shared" si="26"/>
        <v>5St_A出料定位A使能下游-0</v>
      </c>
      <c r="V76" s="74" t="s">
        <v>8518</v>
      </c>
      <c r="W76" s="74" t="str">
        <f t="shared" si="27"/>
        <v>5St_B出料定位B使能下游-0</v>
      </c>
      <c r="X76" s="74" t="s">
        <v>8519</v>
      </c>
      <c r="Y76" s="74" t="str">
        <f t="shared" si="28"/>
        <v>6St下料机器人使能下游-0</v>
      </c>
      <c r="Z76" s="74" t="s">
        <v>8520</v>
      </c>
      <c r="AA76" s="74" t="str">
        <f t="shared" si="29"/>
        <v>7St接料及扫码使能下游-0</v>
      </c>
      <c r="AB76" s="74" t="s">
        <v>8521</v>
      </c>
      <c r="AC76" s="74" t="str">
        <f t="shared" si="30"/>
        <v>6St-2使能下游-0</v>
      </c>
      <c r="AD76" s="74" t="s">
        <v>8522</v>
      </c>
      <c r="AE76" s="74" t="str">
        <f t="shared" si="31"/>
        <v>6St-3使能下游-0</v>
      </c>
      <c r="AF76" s="74" t="s">
        <v>8523</v>
      </c>
      <c r="AG76" s="74" t="str">
        <f t="shared" si="32"/>
        <v>6St-4使能下游-0</v>
      </c>
      <c r="AH76" s="74" t="s">
        <v>8524</v>
      </c>
      <c r="AI76" s="74" t="str">
        <f t="shared" si="33"/>
        <v>7St-A使能下游-0</v>
      </c>
      <c r="AJ76" s="79" t="s">
        <v>8525</v>
      </c>
      <c r="AK76" s="74" t="str">
        <f t="shared" si="34"/>
        <v>7St-B使能下游-0</v>
      </c>
      <c r="AL76" s="79" t="s">
        <v>8526</v>
      </c>
      <c r="AM76" s="74" t="str">
        <f t="shared" si="35"/>
        <v>8St-A使能下游-0</v>
      </c>
      <c r="AN76" s="77" t="s">
        <v>8527</v>
      </c>
      <c r="AO76" s="74" t="str">
        <f t="shared" si="36"/>
        <v>8St-B使能下游-0</v>
      </c>
      <c r="AP76" s="77" t="s">
        <v>8528</v>
      </c>
      <c r="AQ76" s="74" t="str">
        <f t="shared" si="37"/>
        <v>9St-使能下游-0</v>
      </c>
    </row>
    <row r="77" spans="1:43">
      <c r="A77" s="74" t="s">
        <v>8529</v>
      </c>
      <c r="B77" s="78">
        <v>1004</v>
      </c>
      <c r="C77" s="74">
        <v>10</v>
      </c>
      <c r="D77" s="74" t="s">
        <v>8530</v>
      </c>
      <c r="E77" s="74"/>
      <c r="F77" s="74" t="s">
        <v>8531</v>
      </c>
      <c r="G77" s="74" t="str">
        <f t="shared" si="19"/>
        <v>1St下游就绪-1</v>
      </c>
      <c r="H77" s="74" t="s">
        <v>8532</v>
      </c>
      <c r="I77" s="74" t="str">
        <f t="shared" si="20"/>
        <v>1St_进料定位下游就绪-1</v>
      </c>
      <c r="J77" s="74" t="s">
        <v>8533</v>
      </c>
      <c r="K77" s="74" t="str">
        <f t="shared" si="21"/>
        <v>2St_出料定位下游就绪-1</v>
      </c>
      <c r="L77" s="74" t="s">
        <v>8534</v>
      </c>
      <c r="M77" s="74" t="str">
        <f t="shared" si="22"/>
        <v>3St_进出料转移下游就绪-1</v>
      </c>
      <c r="N77" s="74" t="s">
        <v>8535</v>
      </c>
      <c r="O77" s="74" t="str">
        <f t="shared" si="23"/>
        <v>4St_1热压A下游就绪-1</v>
      </c>
      <c r="P77" s="74" t="s">
        <v>8536</v>
      </c>
      <c r="Q77" s="74" t="str">
        <f t="shared" si="24"/>
        <v>4St_2热压B下游就绪-1</v>
      </c>
      <c r="R77" s="74" t="s">
        <v>8537</v>
      </c>
      <c r="S77" s="74" t="str">
        <f t="shared" si="25"/>
        <v>4St_3热压C下游就绪-1</v>
      </c>
      <c r="T77" s="74" t="s">
        <v>8538</v>
      </c>
      <c r="U77" s="74" t="str">
        <f t="shared" si="26"/>
        <v>5St_A出料定位A下游就绪-1</v>
      </c>
      <c r="V77" s="74" t="s">
        <v>8539</v>
      </c>
      <c r="W77" s="74" t="str">
        <f t="shared" si="27"/>
        <v>5St_B出料定位B下游就绪-1</v>
      </c>
      <c r="X77" s="74" t="s">
        <v>8540</v>
      </c>
      <c r="Y77" s="74" t="str">
        <f t="shared" si="28"/>
        <v>6St下料机器人下游就绪-1</v>
      </c>
      <c r="Z77" s="74" t="s">
        <v>8541</v>
      </c>
      <c r="AA77" s="74" t="str">
        <f t="shared" si="29"/>
        <v>7St接料及扫码下游就绪-1</v>
      </c>
      <c r="AB77" s="74" t="s">
        <v>8542</v>
      </c>
      <c r="AC77" s="74" t="str">
        <f t="shared" si="30"/>
        <v>6St-2下游就绪-1</v>
      </c>
      <c r="AD77" s="74" t="s">
        <v>8543</v>
      </c>
      <c r="AE77" s="74" t="str">
        <f t="shared" si="31"/>
        <v>6St-3下游就绪-1</v>
      </c>
      <c r="AF77" s="74" t="s">
        <v>8544</v>
      </c>
      <c r="AG77" s="74" t="str">
        <f t="shared" si="32"/>
        <v>6St-4下游就绪-1</v>
      </c>
      <c r="AH77" s="74" t="s">
        <v>8545</v>
      </c>
      <c r="AI77" s="74" t="str">
        <f t="shared" si="33"/>
        <v>7St-A下游就绪-1</v>
      </c>
      <c r="AJ77" s="79" t="s">
        <v>8546</v>
      </c>
      <c r="AK77" s="74" t="str">
        <f t="shared" si="34"/>
        <v>7St-B下游就绪-1</v>
      </c>
      <c r="AL77" s="79" t="s">
        <v>8547</v>
      </c>
      <c r="AM77" s="74" t="str">
        <f t="shared" si="35"/>
        <v>8St-A下游就绪-1</v>
      </c>
      <c r="AN77" s="77" t="s">
        <v>8548</v>
      </c>
      <c r="AO77" s="74" t="str">
        <f t="shared" si="36"/>
        <v>8St-B下游就绪-1</v>
      </c>
      <c r="AP77" s="77" t="s">
        <v>8549</v>
      </c>
      <c r="AQ77" s="74" t="str">
        <f t="shared" si="37"/>
        <v>9St-下游就绪-1</v>
      </c>
    </row>
    <row r="78" spans="1:43">
      <c r="A78" s="74" t="s">
        <v>8550</v>
      </c>
      <c r="B78" s="78">
        <v>1004</v>
      </c>
      <c r="C78" s="74">
        <v>11</v>
      </c>
      <c r="D78" s="74" t="s">
        <v>8551</v>
      </c>
      <c r="E78" s="74"/>
      <c r="F78" s="74" t="s">
        <v>8552</v>
      </c>
      <c r="G78" s="74" t="str">
        <f t="shared" si="19"/>
        <v>1St使能下游-1</v>
      </c>
      <c r="H78" s="74" t="s">
        <v>8553</v>
      </c>
      <c r="I78" s="74" t="str">
        <f t="shared" si="20"/>
        <v>1St_进料定位使能下游-1</v>
      </c>
      <c r="J78" s="74" t="s">
        <v>8554</v>
      </c>
      <c r="K78" s="74" t="str">
        <f t="shared" si="21"/>
        <v>2St_出料定位使能下游-1</v>
      </c>
      <c r="L78" s="74" t="s">
        <v>8555</v>
      </c>
      <c r="M78" s="74" t="str">
        <f t="shared" si="22"/>
        <v>3St_进出料转移使能下游-1</v>
      </c>
      <c r="N78" s="74" t="s">
        <v>8556</v>
      </c>
      <c r="O78" s="74" t="str">
        <f t="shared" si="23"/>
        <v>4St_1热压A使能下游-1</v>
      </c>
      <c r="P78" s="74" t="s">
        <v>8557</v>
      </c>
      <c r="Q78" s="74" t="str">
        <f t="shared" si="24"/>
        <v>4St_2热压B使能下游-1</v>
      </c>
      <c r="R78" s="74" t="s">
        <v>8558</v>
      </c>
      <c r="S78" s="74" t="str">
        <f t="shared" si="25"/>
        <v>4St_3热压C使能下游-1</v>
      </c>
      <c r="T78" s="74" t="s">
        <v>8559</v>
      </c>
      <c r="U78" s="74" t="str">
        <f t="shared" si="26"/>
        <v>5St_A出料定位A使能下游-1</v>
      </c>
      <c r="V78" s="74" t="s">
        <v>8560</v>
      </c>
      <c r="W78" s="74" t="str">
        <f t="shared" si="27"/>
        <v>5St_B出料定位B使能下游-1</v>
      </c>
      <c r="X78" s="74" t="s">
        <v>8561</v>
      </c>
      <c r="Y78" s="74" t="str">
        <f t="shared" si="28"/>
        <v>6St下料机器人使能下游-1</v>
      </c>
      <c r="Z78" s="74" t="s">
        <v>8562</v>
      </c>
      <c r="AA78" s="74" t="str">
        <f t="shared" si="29"/>
        <v>7St接料及扫码使能下游-1</v>
      </c>
      <c r="AB78" s="74" t="s">
        <v>8563</v>
      </c>
      <c r="AC78" s="74" t="str">
        <f t="shared" si="30"/>
        <v>6St-2使能下游-1</v>
      </c>
      <c r="AD78" s="74" t="s">
        <v>8564</v>
      </c>
      <c r="AE78" s="74" t="str">
        <f t="shared" si="31"/>
        <v>6St-3使能下游-1</v>
      </c>
      <c r="AF78" s="74" t="s">
        <v>8565</v>
      </c>
      <c r="AG78" s="74" t="str">
        <f t="shared" si="32"/>
        <v>6St-4使能下游-1</v>
      </c>
      <c r="AH78" s="74" t="s">
        <v>8566</v>
      </c>
      <c r="AI78" s="74" t="str">
        <f t="shared" si="33"/>
        <v>7St-A使能下游-1</v>
      </c>
      <c r="AJ78" s="79" t="s">
        <v>8567</v>
      </c>
      <c r="AK78" s="74" t="str">
        <f t="shared" si="34"/>
        <v>7St-B使能下游-1</v>
      </c>
      <c r="AL78" s="79" t="s">
        <v>8568</v>
      </c>
      <c r="AM78" s="74" t="str">
        <f t="shared" si="35"/>
        <v>8St-A使能下游-1</v>
      </c>
      <c r="AN78" s="77" t="s">
        <v>8569</v>
      </c>
      <c r="AO78" s="74" t="str">
        <f t="shared" si="36"/>
        <v>8St-B使能下游-1</v>
      </c>
      <c r="AP78" s="77" t="s">
        <v>8570</v>
      </c>
      <c r="AQ78" s="74" t="str">
        <f t="shared" si="37"/>
        <v>9St-使能下游-1</v>
      </c>
    </row>
    <row r="79" spans="1:43">
      <c r="A79" s="74" t="s">
        <v>8571</v>
      </c>
      <c r="B79" s="78">
        <v>1004</v>
      </c>
      <c r="C79" s="74">
        <v>12</v>
      </c>
      <c r="D79" s="74" t="s">
        <v>8572</v>
      </c>
      <c r="E79" s="74"/>
      <c r="F79" s="74" t="s">
        <v>8573</v>
      </c>
      <c r="G79" s="74" t="str">
        <f t="shared" si="19"/>
        <v>1St下游就绪-2</v>
      </c>
      <c r="H79" s="74" t="s">
        <v>8574</v>
      </c>
      <c r="I79" s="74" t="str">
        <f t="shared" si="20"/>
        <v>1St_进料定位下游就绪-2</v>
      </c>
      <c r="J79" s="74" t="s">
        <v>8575</v>
      </c>
      <c r="K79" s="74" t="str">
        <f t="shared" si="21"/>
        <v>2St_出料定位下游就绪-2</v>
      </c>
      <c r="L79" s="74" t="s">
        <v>8576</v>
      </c>
      <c r="M79" s="74" t="str">
        <f t="shared" si="22"/>
        <v>3St_进出料转移下游就绪-2</v>
      </c>
      <c r="N79" s="74" t="s">
        <v>8577</v>
      </c>
      <c r="O79" s="74" t="str">
        <f t="shared" si="23"/>
        <v>4St_1热压A下游就绪-2</v>
      </c>
      <c r="P79" s="74" t="s">
        <v>8578</v>
      </c>
      <c r="Q79" s="74" t="str">
        <f t="shared" si="24"/>
        <v>4St_2热压B下游就绪-2</v>
      </c>
      <c r="R79" s="74" t="s">
        <v>8579</v>
      </c>
      <c r="S79" s="74" t="str">
        <f t="shared" si="25"/>
        <v>4St_3热压C下游就绪-2</v>
      </c>
      <c r="T79" s="74" t="s">
        <v>8580</v>
      </c>
      <c r="U79" s="74" t="str">
        <f t="shared" si="26"/>
        <v>5St_A出料定位A下游就绪-2</v>
      </c>
      <c r="V79" s="74" t="s">
        <v>8581</v>
      </c>
      <c r="W79" s="74" t="str">
        <f t="shared" si="27"/>
        <v>5St_B出料定位B下游就绪-2</v>
      </c>
      <c r="X79" s="74" t="s">
        <v>8582</v>
      </c>
      <c r="Y79" s="74" t="str">
        <f t="shared" si="28"/>
        <v>6St下料机器人下游就绪-2</v>
      </c>
      <c r="Z79" s="74" t="s">
        <v>8583</v>
      </c>
      <c r="AA79" s="74" t="str">
        <f t="shared" si="29"/>
        <v>7St接料及扫码下游就绪-2</v>
      </c>
      <c r="AB79" s="74" t="s">
        <v>8584</v>
      </c>
      <c r="AC79" s="74" t="str">
        <f t="shared" si="30"/>
        <v>6St-2下游就绪-2</v>
      </c>
      <c r="AD79" s="74" t="s">
        <v>8585</v>
      </c>
      <c r="AE79" s="74" t="str">
        <f t="shared" si="31"/>
        <v>6St-3下游就绪-2</v>
      </c>
      <c r="AF79" s="74" t="s">
        <v>8586</v>
      </c>
      <c r="AG79" s="74" t="str">
        <f t="shared" si="32"/>
        <v>6St-4下游就绪-2</v>
      </c>
      <c r="AH79" s="74" t="s">
        <v>8587</v>
      </c>
      <c r="AI79" s="74" t="str">
        <f t="shared" si="33"/>
        <v>7St-A下游就绪-2</v>
      </c>
      <c r="AJ79" s="79" t="s">
        <v>8588</v>
      </c>
      <c r="AK79" s="74" t="str">
        <f t="shared" si="34"/>
        <v>7St-B下游就绪-2</v>
      </c>
      <c r="AL79" s="79" t="s">
        <v>8589</v>
      </c>
      <c r="AM79" s="74" t="str">
        <f t="shared" si="35"/>
        <v>8St-A下游就绪-2</v>
      </c>
      <c r="AN79" s="77" t="s">
        <v>8590</v>
      </c>
      <c r="AO79" s="74" t="str">
        <f t="shared" si="36"/>
        <v>8St-B下游就绪-2</v>
      </c>
      <c r="AP79" s="77" t="s">
        <v>8591</v>
      </c>
      <c r="AQ79" s="74" t="str">
        <f t="shared" si="37"/>
        <v>9St-下游就绪-2</v>
      </c>
    </row>
    <row r="80" spans="1:43">
      <c r="A80" s="74" t="s">
        <v>8592</v>
      </c>
      <c r="B80" s="78">
        <v>1004</v>
      </c>
      <c r="C80" s="74">
        <v>13</v>
      </c>
      <c r="D80" s="74" t="s">
        <v>8593</v>
      </c>
      <c r="E80" s="74"/>
      <c r="F80" s="74" t="s">
        <v>8594</v>
      </c>
      <c r="G80" s="74" t="str">
        <f t="shared" si="19"/>
        <v>1St使能下游-2</v>
      </c>
      <c r="H80" s="74" t="s">
        <v>8595</v>
      </c>
      <c r="I80" s="74" t="str">
        <f t="shared" si="20"/>
        <v>1St_进料定位使能下游-2</v>
      </c>
      <c r="J80" s="74" t="s">
        <v>8596</v>
      </c>
      <c r="K80" s="74" t="str">
        <f t="shared" si="21"/>
        <v>2St_出料定位使能下游-2</v>
      </c>
      <c r="L80" s="74" t="s">
        <v>8597</v>
      </c>
      <c r="M80" s="74" t="str">
        <f t="shared" si="22"/>
        <v>3St_进出料转移使能下游-2</v>
      </c>
      <c r="N80" s="74" t="s">
        <v>8598</v>
      </c>
      <c r="O80" s="74" t="str">
        <f t="shared" si="23"/>
        <v>4St_1热压A使能下游-2</v>
      </c>
      <c r="P80" s="74" t="s">
        <v>8599</v>
      </c>
      <c r="Q80" s="74" t="str">
        <f t="shared" si="24"/>
        <v>4St_2热压B使能下游-2</v>
      </c>
      <c r="R80" s="74" t="s">
        <v>8600</v>
      </c>
      <c r="S80" s="74" t="str">
        <f t="shared" si="25"/>
        <v>4St_3热压C使能下游-2</v>
      </c>
      <c r="T80" s="74" t="s">
        <v>8601</v>
      </c>
      <c r="U80" s="74" t="str">
        <f t="shared" si="26"/>
        <v>5St_A出料定位A使能下游-2</v>
      </c>
      <c r="V80" s="74" t="s">
        <v>8602</v>
      </c>
      <c r="W80" s="74" t="str">
        <f t="shared" si="27"/>
        <v>5St_B出料定位B使能下游-2</v>
      </c>
      <c r="X80" s="74" t="s">
        <v>8603</v>
      </c>
      <c r="Y80" s="74" t="str">
        <f t="shared" si="28"/>
        <v>6St下料机器人使能下游-2</v>
      </c>
      <c r="Z80" s="74" t="s">
        <v>8604</v>
      </c>
      <c r="AA80" s="74" t="str">
        <f t="shared" si="29"/>
        <v>7St接料及扫码使能下游-2</v>
      </c>
      <c r="AB80" s="74" t="s">
        <v>8605</v>
      </c>
      <c r="AC80" s="74" t="str">
        <f t="shared" si="30"/>
        <v>6St-2使能下游-2</v>
      </c>
      <c r="AD80" s="74" t="s">
        <v>8606</v>
      </c>
      <c r="AE80" s="74" t="str">
        <f t="shared" si="31"/>
        <v>6St-3使能下游-2</v>
      </c>
      <c r="AF80" s="74" t="s">
        <v>8607</v>
      </c>
      <c r="AG80" s="74" t="str">
        <f t="shared" si="32"/>
        <v>6St-4使能下游-2</v>
      </c>
      <c r="AH80" s="74" t="s">
        <v>8608</v>
      </c>
      <c r="AI80" s="74" t="str">
        <f t="shared" si="33"/>
        <v>7St-A使能下游-2</v>
      </c>
      <c r="AJ80" s="79" t="s">
        <v>8609</v>
      </c>
      <c r="AK80" s="74" t="str">
        <f t="shared" si="34"/>
        <v>7St-B使能下游-2</v>
      </c>
      <c r="AL80" s="79" t="s">
        <v>8610</v>
      </c>
      <c r="AM80" s="74" t="str">
        <f t="shared" si="35"/>
        <v>8St-A使能下游-2</v>
      </c>
      <c r="AN80" s="77" t="s">
        <v>8611</v>
      </c>
      <c r="AO80" s="74" t="str">
        <f t="shared" si="36"/>
        <v>8St-B使能下游-2</v>
      </c>
      <c r="AP80" s="77" t="s">
        <v>8612</v>
      </c>
      <c r="AQ80" s="74" t="str">
        <f t="shared" si="37"/>
        <v>9St-使能下游-2</v>
      </c>
    </row>
    <row r="81" spans="1:43">
      <c r="A81" s="74" t="s">
        <v>8613</v>
      </c>
      <c r="B81" s="78">
        <v>1004</v>
      </c>
      <c r="C81" s="74">
        <v>14</v>
      </c>
      <c r="D81" s="74" t="s">
        <v>8614</v>
      </c>
      <c r="E81" s="74"/>
      <c r="F81" s="74" t="s">
        <v>8615</v>
      </c>
      <c r="G81" s="74" t="str">
        <f t="shared" si="19"/>
        <v>1St下游就绪-3</v>
      </c>
      <c r="H81" s="74" t="s">
        <v>8616</v>
      </c>
      <c r="I81" s="74" t="str">
        <f t="shared" si="20"/>
        <v>1St_进料定位下游就绪-3</v>
      </c>
      <c r="J81" s="74" t="s">
        <v>8617</v>
      </c>
      <c r="K81" s="74" t="str">
        <f t="shared" si="21"/>
        <v>2St_出料定位下游就绪-3</v>
      </c>
      <c r="L81" s="74" t="s">
        <v>8618</v>
      </c>
      <c r="M81" s="74" t="str">
        <f t="shared" si="22"/>
        <v>3St_进出料转移下游就绪-3</v>
      </c>
      <c r="N81" s="74" t="s">
        <v>8619</v>
      </c>
      <c r="O81" s="74" t="str">
        <f t="shared" si="23"/>
        <v>4St_1热压A下游就绪-3</v>
      </c>
      <c r="P81" s="74" t="s">
        <v>8620</v>
      </c>
      <c r="Q81" s="74" t="str">
        <f t="shared" si="24"/>
        <v>4St_2热压B下游就绪-3</v>
      </c>
      <c r="R81" s="74" t="s">
        <v>8621</v>
      </c>
      <c r="S81" s="74" t="str">
        <f t="shared" si="25"/>
        <v>4St_3热压C下游就绪-3</v>
      </c>
      <c r="T81" s="74" t="s">
        <v>8622</v>
      </c>
      <c r="U81" s="74" t="str">
        <f t="shared" si="26"/>
        <v>5St_A出料定位A下游就绪-3</v>
      </c>
      <c r="V81" s="74" t="s">
        <v>8623</v>
      </c>
      <c r="W81" s="74" t="str">
        <f t="shared" si="27"/>
        <v>5St_B出料定位B下游就绪-3</v>
      </c>
      <c r="X81" s="74" t="s">
        <v>8624</v>
      </c>
      <c r="Y81" s="74" t="str">
        <f t="shared" si="28"/>
        <v>6St下料机器人下游就绪-3</v>
      </c>
      <c r="Z81" s="74" t="s">
        <v>8625</v>
      </c>
      <c r="AA81" s="74" t="str">
        <f t="shared" si="29"/>
        <v>7St接料及扫码下游就绪-3</v>
      </c>
      <c r="AB81" s="74" t="s">
        <v>8626</v>
      </c>
      <c r="AC81" s="74" t="str">
        <f t="shared" si="30"/>
        <v>6St-2下游就绪-3</v>
      </c>
      <c r="AD81" s="74" t="s">
        <v>8627</v>
      </c>
      <c r="AE81" s="74" t="str">
        <f t="shared" si="31"/>
        <v>6St-3下游就绪-3</v>
      </c>
      <c r="AF81" s="74" t="s">
        <v>8628</v>
      </c>
      <c r="AG81" s="74" t="str">
        <f t="shared" si="32"/>
        <v>6St-4下游就绪-3</v>
      </c>
      <c r="AH81" s="74" t="s">
        <v>8629</v>
      </c>
      <c r="AI81" s="74" t="str">
        <f t="shared" si="33"/>
        <v>7St-A下游就绪-3</v>
      </c>
      <c r="AJ81" s="79" t="s">
        <v>8630</v>
      </c>
      <c r="AK81" s="74" t="str">
        <f t="shared" si="34"/>
        <v>7St-B下游就绪-3</v>
      </c>
      <c r="AL81" s="79" t="s">
        <v>8631</v>
      </c>
      <c r="AM81" s="74" t="str">
        <f t="shared" si="35"/>
        <v>8St-A下游就绪-3</v>
      </c>
      <c r="AN81" s="77" t="s">
        <v>8632</v>
      </c>
      <c r="AO81" s="74" t="str">
        <f t="shared" si="36"/>
        <v>8St-B下游就绪-3</v>
      </c>
      <c r="AP81" s="77" t="s">
        <v>8633</v>
      </c>
      <c r="AQ81" s="74" t="str">
        <f t="shared" si="37"/>
        <v>9St-下游就绪-3</v>
      </c>
    </row>
    <row r="82" spans="1:43">
      <c r="A82" s="74" t="s">
        <v>8634</v>
      </c>
      <c r="B82" s="78">
        <v>1004</v>
      </c>
      <c r="C82" s="74">
        <v>15</v>
      </c>
      <c r="D82" s="74" t="s">
        <v>8635</v>
      </c>
      <c r="E82" s="74"/>
      <c r="F82" s="74" t="s">
        <v>8636</v>
      </c>
      <c r="G82" s="74" t="str">
        <f t="shared" si="19"/>
        <v>1St使能下游-3</v>
      </c>
      <c r="H82" s="74" t="s">
        <v>8637</v>
      </c>
      <c r="I82" s="74" t="str">
        <f t="shared" si="20"/>
        <v>1St_进料定位使能下游-3</v>
      </c>
      <c r="J82" s="74" t="s">
        <v>8638</v>
      </c>
      <c r="K82" s="74" t="str">
        <f t="shared" si="21"/>
        <v>2St_出料定位使能下游-3</v>
      </c>
      <c r="L82" s="74" t="s">
        <v>8639</v>
      </c>
      <c r="M82" s="74" t="str">
        <f t="shared" si="22"/>
        <v>3St_进出料转移使能下游-3</v>
      </c>
      <c r="N82" s="74" t="s">
        <v>8640</v>
      </c>
      <c r="O82" s="74" t="str">
        <f t="shared" si="23"/>
        <v>4St_1热压A使能下游-3</v>
      </c>
      <c r="P82" s="74" t="s">
        <v>8641</v>
      </c>
      <c r="Q82" s="74" t="str">
        <f t="shared" si="24"/>
        <v>4St_2热压B使能下游-3</v>
      </c>
      <c r="R82" s="74" t="s">
        <v>8642</v>
      </c>
      <c r="S82" s="74" t="str">
        <f t="shared" si="25"/>
        <v>4St_3热压C使能下游-3</v>
      </c>
      <c r="T82" s="74" t="s">
        <v>8643</v>
      </c>
      <c r="U82" s="74" t="str">
        <f t="shared" si="26"/>
        <v>5St_A出料定位A使能下游-3</v>
      </c>
      <c r="V82" s="74" t="s">
        <v>8644</v>
      </c>
      <c r="W82" s="74" t="str">
        <f t="shared" si="27"/>
        <v>5St_B出料定位B使能下游-3</v>
      </c>
      <c r="X82" s="74" t="s">
        <v>8645</v>
      </c>
      <c r="Y82" s="74" t="str">
        <f t="shared" si="28"/>
        <v>6St下料机器人使能下游-3</v>
      </c>
      <c r="Z82" s="74" t="s">
        <v>8646</v>
      </c>
      <c r="AA82" s="74" t="str">
        <f t="shared" si="29"/>
        <v>7St接料及扫码使能下游-3</v>
      </c>
      <c r="AB82" s="74" t="s">
        <v>8647</v>
      </c>
      <c r="AC82" s="74" t="str">
        <f t="shared" si="30"/>
        <v>6St-2使能下游-3</v>
      </c>
      <c r="AD82" s="74" t="s">
        <v>8648</v>
      </c>
      <c r="AE82" s="74" t="str">
        <f t="shared" si="31"/>
        <v>6St-3使能下游-3</v>
      </c>
      <c r="AF82" s="74" t="s">
        <v>8649</v>
      </c>
      <c r="AG82" s="74" t="str">
        <f t="shared" si="32"/>
        <v>6St-4使能下游-3</v>
      </c>
      <c r="AH82" s="74" t="s">
        <v>8650</v>
      </c>
      <c r="AI82" s="74" t="str">
        <f t="shared" si="33"/>
        <v>7St-A使能下游-3</v>
      </c>
      <c r="AJ82" s="79" t="s">
        <v>8651</v>
      </c>
      <c r="AK82" s="74" t="str">
        <f t="shared" si="34"/>
        <v>7St-B使能下游-3</v>
      </c>
      <c r="AL82" s="79" t="s">
        <v>8652</v>
      </c>
      <c r="AM82" s="74" t="str">
        <f t="shared" si="35"/>
        <v>8St-A使能下游-3</v>
      </c>
      <c r="AN82" s="77" t="s">
        <v>8653</v>
      </c>
      <c r="AO82" s="74" t="str">
        <f t="shared" si="36"/>
        <v>8St-B使能下游-3</v>
      </c>
      <c r="AP82" s="77" t="s">
        <v>8654</v>
      </c>
      <c r="AQ82" s="74" t="str">
        <f t="shared" si="37"/>
        <v>9St-使能下游-3</v>
      </c>
    </row>
    <row r="83" spans="1:43">
      <c r="A83" s="74" t="s">
        <v>8655</v>
      </c>
      <c r="B83" s="78">
        <v>1005</v>
      </c>
      <c r="C83" s="74">
        <v>0</v>
      </c>
      <c r="D83" s="74" t="s">
        <v>8656</v>
      </c>
      <c r="E83" s="74"/>
      <c r="F83" s="74" t="s">
        <v>8657</v>
      </c>
      <c r="G83" s="74" t="str">
        <f t="shared" si="19"/>
        <v>1St递进启动</v>
      </c>
      <c r="H83" s="74" t="s">
        <v>8658</v>
      </c>
      <c r="I83" s="74" t="str">
        <f t="shared" si="20"/>
        <v>1St_进料定位递进启动</v>
      </c>
      <c r="J83" s="74" t="s">
        <v>8659</v>
      </c>
      <c r="K83" s="74" t="str">
        <f t="shared" si="21"/>
        <v>2St_出料定位递进启动</v>
      </c>
      <c r="L83" s="74" t="s">
        <v>8660</v>
      </c>
      <c r="M83" s="74" t="str">
        <f t="shared" si="22"/>
        <v>3St_进出料转移递进启动</v>
      </c>
      <c r="N83" s="74" t="s">
        <v>8661</v>
      </c>
      <c r="O83" s="74" t="str">
        <f t="shared" si="23"/>
        <v>4St_1热压A递进启动</v>
      </c>
      <c r="P83" s="74" t="s">
        <v>8662</v>
      </c>
      <c r="Q83" s="74" t="str">
        <f t="shared" si="24"/>
        <v>4St_2热压B递进启动</v>
      </c>
      <c r="R83" s="74" t="s">
        <v>8663</v>
      </c>
      <c r="S83" s="74" t="str">
        <f t="shared" si="25"/>
        <v>4St_3热压C递进启动</v>
      </c>
      <c r="T83" s="74" t="s">
        <v>8664</v>
      </c>
      <c r="U83" s="74" t="str">
        <f t="shared" si="26"/>
        <v>5St_A出料定位A递进启动</v>
      </c>
      <c r="V83" s="74" t="s">
        <v>8665</v>
      </c>
      <c r="W83" s="74" t="str">
        <f t="shared" si="27"/>
        <v>5St_B出料定位B递进启动</v>
      </c>
      <c r="X83" s="74" t="s">
        <v>8666</v>
      </c>
      <c r="Y83" s="74" t="str">
        <f t="shared" si="28"/>
        <v>6St下料机器人递进启动</v>
      </c>
      <c r="Z83" s="74" t="s">
        <v>8667</v>
      </c>
      <c r="AA83" s="74" t="str">
        <f t="shared" si="29"/>
        <v>7St接料及扫码递进启动</v>
      </c>
      <c r="AB83" s="74" t="s">
        <v>8668</v>
      </c>
      <c r="AC83" s="74" t="str">
        <f t="shared" si="30"/>
        <v>6St-2递进启动</v>
      </c>
      <c r="AD83" s="74" t="s">
        <v>8669</v>
      </c>
      <c r="AE83" s="74" t="str">
        <f t="shared" si="31"/>
        <v>6St-3递进启动</v>
      </c>
      <c r="AF83" s="74" t="s">
        <v>8670</v>
      </c>
      <c r="AG83" s="74" t="str">
        <f t="shared" si="32"/>
        <v>6St-4递进启动</v>
      </c>
      <c r="AH83" s="74" t="s">
        <v>8671</v>
      </c>
      <c r="AI83" s="74" t="str">
        <f t="shared" si="33"/>
        <v>7St-A递进启动</v>
      </c>
      <c r="AJ83" s="79" t="s">
        <v>8672</v>
      </c>
      <c r="AK83" s="74" t="str">
        <f t="shared" si="34"/>
        <v>7St-B递进启动</v>
      </c>
      <c r="AL83" s="79" t="s">
        <v>8673</v>
      </c>
      <c r="AM83" s="74" t="str">
        <f t="shared" si="35"/>
        <v>8St-A递进启动</v>
      </c>
      <c r="AN83" s="77" t="s">
        <v>8674</v>
      </c>
      <c r="AO83" s="74" t="str">
        <f t="shared" si="36"/>
        <v>8St-B递进启动</v>
      </c>
      <c r="AP83" s="77" t="s">
        <v>8675</v>
      </c>
      <c r="AQ83" s="74" t="str">
        <f t="shared" si="37"/>
        <v>9St-递进启动</v>
      </c>
    </row>
    <row r="84" spans="1:43">
      <c r="A84" s="74" t="s">
        <v>8676</v>
      </c>
      <c r="B84" s="78">
        <v>1005</v>
      </c>
      <c r="C84" s="74">
        <v>1</v>
      </c>
      <c r="D84" s="74" t="s">
        <v>8677</v>
      </c>
      <c r="E84" s="74"/>
      <c r="F84" s="74" t="s">
        <v>8678</v>
      </c>
      <c r="G84" s="74" t="str">
        <f t="shared" si="19"/>
        <v>1St步01</v>
      </c>
      <c r="H84" s="74" t="s">
        <v>8679</v>
      </c>
      <c r="I84" s="74" t="str">
        <f t="shared" si="20"/>
        <v>1St_进料定位步01</v>
      </c>
      <c r="J84" s="74" t="s">
        <v>8680</v>
      </c>
      <c r="K84" s="74" t="str">
        <f t="shared" si="21"/>
        <v>2St_出料定位步01</v>
      </c>
      <c r="L84" s="74" t="s">
        <v>8681</v>
      </c>
      <c r="M84" s="74" t="str">
        <f t="shared" si="22"/>
        <v>3St_进出料转移步01</v>
      </c>
      <c r="N84" s="74" t="s">
        <v>8682</v>
      </c>
      <c r="O84" s="74" t="str">
        <f t="shared" si="23"/>
        <v>4St_1热压A步01</v>
      </c>
      <c r="P84" s="74" t="s">
        <v>8683</v>
      </c>
      <c r="Q84" s="74" t="str">
        <f t="shared" si="24"/>
        <v>4St_2热压B步01</v>
      </c>
      <c r="R84" s="74" t="s">
        <v>8684</v>
      </c>
      <c r="S84" s="74" t="str">
        <f t="shared" si="25"/>
        <v>4St_3热压C步01</v>
      </c>
      <c r="T84" s="74" t="s">
        <v>8685</v>
      </c>
      <c r="U84" s="74" t="str">
        <f t="shared" si="26"/>
        <v>5St_A出料定位A步01</v>
      </c>
      <c r="V84" s="74" t="s">
        <v>8686</v>
      </c>
      <c r="W84" s="74" t="str">
        <f t="shared" si="27"/>
        <v>5St_B出料定位B步01</v>
      </c>
      <c r="X84" s="74" t="s">
        <v>8687</v>
      </c>
      <c r="Y84" s="74" t="str">
        <f t="shared" si="28"/>
        <v>6St下料机器人步01</v>
      </c>
      <c r="Z84" s="74" t="s">
        <v>8688</v>
      </c>
      <c r="AA84" s="74" t="str">
        <f t="shared" si="29"/>
        <v>7St接料及扫码步01</v>
      </c>
      <c r="AB84" s="74" t="s">
        <v>8689</v>
      </c>
      <c r="AC84" s="74" t="str">
        <f t="shared" si="30"/>
        <v>6St-2步01</v>
      </c>
      <c r="AD84" s="74" t="s">
        <v>8690</v>
      </c>
      <c r="AE84" s="74" t="str">
        <f t="shared" si="31"/>
        <v>6St-3步01</v>
      </c>
      <c r="AF84" s="74" t="s">
        <v>8691</v>
      </c>
      <c r="AG84" s="74" t="str">
        <f t="shared" si="32"/>
        <v>6St-4步01</v>
      </c>
      <c r="AH84" s="74" t="s">
        <v>8692</v>
      </c>
      <c r="AI84" s="74" t="str">
        <f t="shared" si="33"/>
        <v>7St-A步01</v>
      </c>
      <c r="AJ84" s="79" t="s">
        <v>8693</v>
      </c>
      <c r="AK84" s="74" t="str">
        <f t="shared" si="34"/>
        <v>7St-B步01</v>
      </c>
      <c r="AL84" s="79" t="s">
        <v>8694</v>
      </c>
      <c r="AM84" s="74" t="str">
        <f t="shared" si="35"/>
        <v>8St-A步01</v>
      </c>
      <c r="AN84" s="77" t="s">
        <v>8695</v>
      </c>
      <c r="AO84" s="74" t="str">
        <f t="shared" si="36"/>
        <v>8St-B步01</v>
      </c>
      <c r="AP84" s="77" t="s">
        <v>8696</v>
      </c>
      <c r="AQ84" s="74" t="str">
        <f t="shared" si="37"/>
        <v>9St-步01</v>
      </c>
    </row>
    <row r="85" spans="1:43">
      <c r="A85" s="74" t="s">
        <v>8697</v>
      </c>
      <c r="B85" s="78">
        <v>1005</v>
      </c>
      <c r="C85" s="74">
        <v>2</v>
      </c>
      <c r="D85" s="74" t="s">
        <v>8698</v>
      </c>
      <c r="E85" s="74"/>
      <c r="F85" s="74" t="s">
        <v>8699</v>
      </c>
      <c r="G85" s="74" t="str">
        <f t="shared" si="19"/>
        <v>1St步02</v>
      </c>
      <c r="H85" s="74" t="s">
        <v>8700</v>
      </c>
      <c r="I85" s="74" t="str">
        <f t="shared" si="20"/>
        <v>1St_进料定位步02</v>
      </c>
      <c r="J85" s="74" t="s">
        <v>8701</v>
      </c>
      <c r="K85" s="74" t="str">
        <f t="shared" si="21"/>
        <v>2St_出料定位步02</v>
      </c>
      <c r="L85" s="74" t="s">
        <v>8702</v>
      </c>
      <c r="M85" s="74" t="str">
        <f t="shared" si="22"/>
        <v>3St_进出料转移步02</v>
      </c>
      <c r="N85" s="74" t="s">
        <v>8703</v>
      </c>
      <c r="O85" s="74" t="str">
        <f t="shared" si="23"/>
        <v>4St_1热压A步02</v>
      </c>
      <c r="P85" s="74" t="s">
        <v>8704</v>
      </c>
      <c r="Q85" s="74" t="str">
        <f t="shared" si="24"/>
        <v>4St_2热压B步02</v>
      </c>
      <c r="R85" s="74" t="s">
        <v>8705</v>
      </c>
      <c r="S85" s="74" t="str">
        <f t="shared" si="25"/>
        <v>4St_3热压C步02</v>
      </c>
      <c r="T85" s="74" t="s">
        <v>8706</v>
      </c>
      <c r="U85" s="74" t="str">
        <f t="shared" si="26"/>
        <v>5St_A出料定位A步02</v>
      </c>
      <c r="V85" s="74" t="s">
        <v>8707</v>
      </c>
      <c r="W85" s="74" t="str">
        <f t="shared" si="27"/>
        <v>5St_B出料定位B步02</v>
      </c>
      <c r="X85" s="74" t="s">
        <v>8708</v>
      </c>
      <c r="Y85" s="74" t="str">
        <f t="shared" si="28"/>
        <v>6St下料机器人步02</v>
      </c>
      <c r="Z85" s="74" t="s">
        <v>8709</v>
      </c>
      <c r="AA85" s="74" t="str">
        <f t="shared" si="29"/>
        <v>7St接料及扫码步02</v>
      </c>
      <c r="AB85" s="74" t="s">
        <v>8710</v>
      </c>
      <c r="AC85" s="74" t="str">
        <f t="shared" si="30"/>
        <v>6St-2步02</v>
      </c>
      <c r="AD85" s="74" t="s">
        <v>8711</v>
      </c>
      <c r="AE85" s="74" t="str">
        <f t="shared" si="31"/>
        <v>6St-3步02</v>
      </c>
      <c r="AF85" s="74" t="s">
        <v>8712</v>
      </c>
      <c r="AG85" s="74" t="str">
        <f t="shared" si="32"/>
        <v>6St-4步02</v>
      </c>
      <c r="AH85" s="74" t="s">
        <v>8713</v>
      </c>
      <c r="AI85" s="74" t="str">
        <f t="shared" si="33"/>
        <v>7St-A步02</v>
      </c>
      <c r="AJ85" s="79" t="s">
        <v>8714</v>
      </c>
      <c r="AK85" s="74" t="str">
        <f t="shared" si="34"/>
        <v>7St-B步02</v>
      </c>
      <c r="AL85" s="79" t="s">
        <v>8715</v>
      </c>
      <c r="AM85" s="74" t="str">
        <f t="shared" si="35"/>
        <v>8St-A步02</v>
      </c>
      <c r="AN85" s="77" t="s">
        <v>8716</v>
      </c>
      <c r="AO85" s="74" t="str">
        <f t="shared" si="36"/>
        <v>8St-B步02</v>
      </c>
      <c r="AP85" s="77" t="s">
        <v>8717</v>
      </c>
      <c r="AQ85" s="74" t="str">
        <f t="shared" si="37"/>
        <v>9St-步02</v>
      </c>
    </row>
    <row r="86" spans="1:43">
      <c r="A86" s="74" t="s">
        <v>8718</v>
      </c>
      <c r="B86" s="78">
        <v>1005</v>
      </c>
      <c r="C86" s="74">
        <v>3</v>
      </c>
      <c r="D86" s="74" t="s">
        <v>8719</v>
      </c>
      <c r="E86" s="74"/>
      <c r="F86" s="74" t="s">
        <v>8720</v>
      </c>
      <c r="G86" s="74" t="str">
        <f t="shared" si="19"/>
        <v xml:space="preserve">1St步03 </v>
      </c>
      <c r="H86" s="74" t="s">
        <v>8721</v>
      </c>
      <c r="I86" s="74" t="str">
        <f t="shared" si="20"/>
        <v xml:space="preserve">1St_进料定位步03 </v>
      </c>
      <c r="J86" s="74" t="s">
        <v>8722</v>
      </c>
      <c r="K86" s="74" t="str">
        <f t="shared" si="21"/>
        <v xml:space="preserve">2St_出料定位步03 </v>
      </c>
      <c r="L86" s="74" t="s">
        <v>8723</v>
      </c>
      <c r="M86" s="74" t="str">
        <f t="shared" si="22"/>
        <v xml:space="preserve">3St_进出料转移步03 </v>
      </c>
      <c r="N86" s="74" t="s">
        <v>8724</v>
      </c>
      <c r="O86" s="74" t="str">
        <f t="shared" si="23"/>
        <v xml:space="preserve">4St_1热压A步03 </v>
      </c>
      <c r="P86" s="74" t="s">
        <v>8725</v>
      </c>
      <c r="Q86" s="74" t="str">
        <f t="shared" si="24"/>
        <v xml:space="preserve">4St_2热压B步03 </v>
      </c>
      <c r="R86" s="74" t="s">
        <v>8726</v>
      </c>
      <c r="S86" s="74" t="str">
        <f t="shared" si="25"/>
        <v xml:space="preserve">4St_3热压C步03 </v>
      </c>
      <c r="T86" s="74" t="s">
        <v>8727</v>
      </c>
      <c r="U86" s="74" t="str">
        <f t="shared" si="26"/>
        <v xml:space="preserve">5St_A出料定位A步03 </v>
      </c>
      <c r="V86" s="74" t="s">
        <v>8728</v>
      </c>
      <c r="W86" s="74" t="str">
        <f t="shared" si="27"/>
        <v xml:space="preserve">5St_B出料定位B步03 </v>
      </c>
      <c r="X86" s="74" t="s">
        <v>8729</v>
      </c>
      <c r="Y86" s="74" t="str">
        <f t="shared" si="28"/>
        <v xml:space="preserve">6St下料机器人步03 </v>
      </c>
      <c r="Z86" s="74" t="s">
        <v>8730</v>
      </c>
      <c r="AA86" s="74" t="str">
        <f t="shared" si="29"/>
        <v xml:space="preserve">7St接料及扫码步03 </v>
      </c>
      <c r="AB86" s="74" t="s">
        <v>8731</v>
      </c>
      <c r="AC86" s="74" t="str">
        <f t="shared" si="30"/>
        <v xml:space="preserve">6St-2步03 </v>
      </c>
      <c r="AD86" s="74" t="s">
        <v>8732</v>
      </c>
      <c r="AE86" s="74" t="str">
        <f t="shared" si="31"/>
        <v xml:space="preserve">6St-3步03 </v>
      </c>
      <c r="AF86" s="74" t="s">
        <v>8733</v>
      </c>
      <c r="AG86" s="74" t="str">
        <f t="shared" si="32"/>
        <v xml:space="preserve">6St-4步03 </v>
      </c>
      <c r="AH86" s="74" t="s">
        <v>8734</v>
      </c>
      <c r="AI86" s="74" t="str">
        <f t="shared" si="33"/>
        <v xml:space="preserve">7St-A步03 </v>
      </c>
      <c r="AJ86" s="79" t="s">
        <v>8735</v>
      </c>
      <c r="AK86" s="74" t="str">
        <f t="shared" si="34"/>
        <v xml:space="preserve">7St-B步03 </v>
      </c>
      <c r="AL86" s="79" t="s">
        <v>8736</v>
      </c>
      <c r="AM86" s="74" t="str">
        <f t="shared" si="35"/>
        <v xml:space="preserve">8St-A步03 </v>
      </c>
      <c r="AN86" s="77" t="s">
        <v>8737</v>
      </c>
      <c r="AO86" s="74" t="str">
        <f t="shared" si="36"/>
        <v xml:space="preserve">8St-B步03 </v>
      </c>
      <c r="AP86" s="77" t="s">
        <v>8738</v>
      </c>
      <c r="AQ86" s="74" t="str">
        <f t="shared" si="37"/>
        <v xml:space="preserve">9St-步03 </v>
      </c>
    </row>
    <row r="87" spans="1:43">
      <c r="A87" s="74" t="s">
        <v>8739</v>
      </c>
      <c r="B87" s="78">
        <v>1005</v>
      </c>
      <c r="C87" s="74">
        <v>4</v>
      </c>
      <c r="D87" s="74" t="s">
        <v>8740</v>
      </c>
      <c r="E87" s="74"/>
      <c r="F87" s="74" t="s">
        <v>8741</v>
      </c>
      <c r="G87" s="74" t="str">
        <f t="shared" si="19"/>
        <v xml:space="preserve">1St步04 </v>
      </c>
      <c r="H87" s="74" t="s">
        <v>8742</v>
      </c>
      <c r="I87" s="74" t="str">
        <f t="shared" si="20"/>
        <v xml:space="preserve">1St_进料定位步04 </v>
      </c>
      <c r="J87" s="74" t="s">
        <v>8743</v>
      </c>
      <c r="K87" s="74" t="str">
        <f t="shared" si="21"/>
        <v xml:space="preserve">2St_出料定位步04 </v>
      </c>
      <c r="L87" s="74" t="s">
        <v>8744</v>
      </c>
      <c r="M87" s="74" t="str">
        <f t="shared" si="22"/>
        <v xml:space="preserve">3St_进出料转移步04 </v>
      </c>
      <c r="N87" s="74" t="s">
        <v>8745</v>
      </c>
      <c r="O87" s="74" t="str">
        <f t="shared" si="23"/>
        <v xml:space="preserve">4St_1热压A步04 </v>
      </c>
      <c r="P87" s="74" t="s">
        <v>8746</v>
      </c>
      <c r="Q87" s="74" t="str">
        <f t="shared" si="24"/>
        <v xml:space="preserve">4St_2热压B步04 </v>
      </c>
      <c r="R87" s="74" t="s">
        <v>8747</v>
      </c>
      <c r="S87" s="74" t="str">
        <f t="shared" si="25"/>
        <v xml:space="preserve">4St_3热压C步04 </v>
      </c>
      <c r="T87" s="74" t="s">
        <v>8748</v>
      </c>
      <c r="U87" s="74" t="str">
        <f t="shared" si="26"/>
        <v xml:space="preserve">5St_A出料定位A步04 </v>
      </c>
      <c r="V87" s="74" t="s">
        <v>8749</v>
      </c>
      <c r="W87" s="74" t="str">
        <f t="shared" si="27"/>
        <v xml:space="preserve">5St_B出料定位B步04 </v>
      </c>
      <c r="X87" s="74" t="s">
        <v>8750</v>
      </c>
      <c r="Y87" s="74" t="str">
        <f t="shared" si="28"/>
        <v xml:space="preserve">6St下料机器人步04 </v>
      </c>
      <c r="Z87" s="74" t="s">
        <v>8751</v>
      </c>
      <c r="AA87" s="74" t="str">
        <f t="shared" si="29"/>
        <v xml:space="preserve">7St接料及扫码步04 </v>
      </c>
      <c r="AB87" s="74" t="s">
        <v>8752</v>
      </c>
      <c r="AC87" s="74" t="str">
        <f t="shared" si="30"/>
        <v xml:space="preserve">6St-2步04 </v>
      </c>
      <c r="AD87" s="74" t="s">
        <v>8753</v>
      </c>
      <c r="AE87" s="74" t="str">
        <f t="shared" si="31"/>
        <v xml:space="preserve">6St-3步04 </v>
      </c>
      <c r="AF87" s="74" t="s">
        <v>8754</v>
      </c>
      <c r="AG87" s="74" t="str">
        <f t="shared" si="32"/>
        <v xml:space="preserve">6St-4步04 </v>
      </c>
      <c r="AH87" s="74" t="s">
        <v>8755</v>
      </c>
      <c r="AI87" s="74" t="str">
        <f t="shared" si="33"/>
        <v xml:space="preserve">7St-A步04 </v>
      </c>
      <c r="AJ87" s="79" t="s">
        <v>8756</v>
      </c>
      <c r="AK87" s="74" t="str">
        <f t="shared" si="34"/>
        <v xml:space="preserve">7St-B步04 </v>
      </c>
      <c r="AL87" s="79" t="s">
        <v>8757</v>
      </c>
      <c r="AM87" s="74" t="str">
        <f t="shared" si="35"/>
        <v xml:space="preserve">8St-A步04 </v>
      </c>
      <c r="AN87" s="77" t="s">
        <v>8758</v>
      </c>
      <c r="AO87" s="74" t="str">
        <f t="shared" si="36"/>
        <v xml:space="preserve">8St-B步04 </v>
      </c>
      <c r="AP87" s="77" t="s">
        <v>8759</v>
      </c>
      <c r="AQ87" s="74" t="str">
        <f t="shared" si="37"/>
        <v xml:space="preserve">9St-步04 </v>
      </c>
    </row>
    <row r="88" spans="1:43">
      <c r="A88" s="74" t="s">
        <v>8760</v>
      </c>
      <c r="B88" s="78">
        <v>1005</v>
      </c>
      <c r="C88" s="74">
        <v>5</v>
      </c>
      <c r="D88" s="74" t="s">
        <v>8761</v>
      </c>
      <c r="E88" s="74"/>
      <c r="F88" s="74" t="s">
        <v>8762</v>
      </c>
      <c r="G88" s="74" t="str">
        <f t="shared" si="19"/>
        <v xml:space="preserve">1St步05 </v>
      </c>
      <c r="H88" s="74" t="s">
        <v>8763</v>
      </c>
      <c r="I88" s="74" t="str">
        <f t="shared" si="20"/>
        <v xml:space="preserve">1St_进料定位步05 </v>
      </c>
      <c r="J88" s="74" t="s">
        <v>8764</v>
      </c>
      <c r="K88" s="74" t="str">
        <f t="shared" si="21"/>
        <v xml:space="preserve">2St_出料定位步05 </v>
      </c>
      <c r="L88" s="74" t="s">
        <v>8765</v>
      </c>
      <c r="M88" s="74" t="str">
        <f t="shared" si="22"/>
        <v xml:space="preserve">3St_进出料转移步05 </v>
      </c>
      <c r="N88" s="74" t="s">
        <v>8766</v>
      </c>
      <c r="O88" s="74" t="str">
        <f t="shared" si="23"/>
        <v xml:space="preserve">4St_1热压A步05 </v>
      </c>
      <c r="P88" s="74" t="s">
        <v>8767</v>
      </c>
      <c r="Q88" s="74" t="str">
        <f t="shared" si="24"/>
        <v xml:space="preserve">4St_2热压B步05 </v>
      </c>
      <c r="R88" s="74" t="s">
        <v>8768</v>
      </c>
      <c r="S88" s="74" t="str">
        <f t="shared" si="25"/>
        <v xml:space="preserve">4St_3热压C步05 </v>
      </c>
      <c r="T88" s="74" t="s">
        <v>8769</v>
      </c>
      <c r="U88" s="74" t="str">
        <f t="shared" si="26"/>
        <v xml:space="preserve">5St_A出料定位A步05 </v>
      </c>
      <c r="V88" s="74" t="s">
        <v>8770</v>
      </c>
      <c r="W88" s="74" t="str">
        <f t="shared" si="27"/>
        <v xml:space="preserve">5St_B出料定位B步05 </v>
      </c>
      <c r="X88" s="74" t="s">
        <v>8771</v>
      </c>
      <c r="Y88" s="74" t="str">
        <f t="shared" si="28"/>
        <v xml:space="preserve">6St下料机器人步05 </v>
      </c>
      <c r="Z88" s="74" t="s">
        <v>8772</v>
      </c>
      <c r="AA88" s="74" t="str">
        <f t="shared" si="29"/>
        <v xml:space="preserve">7St接料及扫码步05 </v>
      </c>
      <c r="AB88" s="74" t="s">
        <v>8773</v>
      </c>
      <c r="AC88" s="74" t="str">
        <f t="shared" si="30"/>
        <v xml:space="preserve">6St-2步05 </v>
      </c>
      <c r="AD88" s="74" t="s">
        <v>8774</v>
      </c>
      <c r="AE88" s="74" t="str">
        <f t="shared" si="31"/>
        <v xml:space="preserve">6St-3步05 </v>
      </c>
      <c r="AF88" s="74" t="s">
        <v>8775</v>
      </c>
      <c r="AG88" s="74" t="str">
        <f t="shared" si="32"/>
        <v xml:space="preserve">6St-4步05 </v>
      </c>
      <c r="AH88" s="74" t="s">
        <v>8776</v>
      </c>
      <c r="AI88" s="74" t="str">
        <f t="shared" si="33"/>
        <v xml:space="preserve">7St-A步05 </v>
      </c>
      <c r="AJ88" s="79" t="s">
        <v>8777</v>
      </c>
      <c r="AK88" s="74" t="str">
        <f t="shared" si="34"/>
        <v xml:space="preserve">7St-B步05 </v>
      </c>
      <c r="AL88" s="79" t="s">
        <v>8778</v>
      </c>
      <c r="AM88" s="74" t="str">
        <f t="shared" si="35"/>
        <v xml:space="preserve">8St-A步05 </v>
      </c>
      <c r="AN88" s="77" t="s">
        <v>8779</v>
      </c>
      <c r="AO88" s="74" t="str">
        <f t="shared" si="36"/>
        <v xml:space="preserve">8St-B步05 </v>
      </c>
      <c r="AP88" s="77" t="s">
        <v>8780</v>
      </c>
      <c r="AQ88" s="74" t="str">
        <f t="shared" si="37"/>
        <v xml:space="preserve">9St-步05 </v>
      </c>
    </row>
    <row r="89" spans="1:43">
      <c r="A89" s="74" t="s">
        <v>8781</v>
      </c>
      <c r="B89" s="78">
        <v>1005</v>
      </c>
      <c r="C89" s="74">
        <v>6</v>
      </c>
      <c r="D89" s="74" t="s">
        <v>8782</v>
      </c>
      <c r="E89" s="74"/>
      <c r="F89" s="74" t="s">
        <v>8783</v>
      </c>
      <c r="G89" s="74" t="str">
        <f t="shared" si="19"/>
        <v>1St步06</v>
      </c>
      <c r="H89" s="74" t="s">
        <v>8784</v>
      </c>
      <c r="I89" s="74" t="str">
        <f t="shared" si="20"/>
        <v>1St_进料定位步06</v>
      </c>
      <c r="J89" s="74" t="s">
        <v>8785</v>
      </c>
      <c r="K89" s="74" t="str">
        <f t="shared" si="21"/>
        <v>2St_出料定位步06</v>
      </c>
      <c r="L89" s="74" t="s">
        <v>8786</v>
      </c>
      <c r="M89" s="74" t="str">
        <f t="shared" si="22"/>
        <v>3St_进出料转移步06</v>
      </c>
      <c r="N89" s="74" t="s">
        <v>8787</v>
      </c>
      <c r="O89" s="74" t="str">
        <f t="shared" si="23"/>
        <v>4St_1热压A步06</v>
      </c>
      <c r="P89" s="74" t="s">
        <v>8788</v>
      </c>
      <c r="Q89" s="74" t="str">
        <f t="shared" si="24"/>
        <v>4St_2热压B步06</v>
      </c>
      <c r="R89" s="74" t="s">
        <v>8789</v>
      </c>
      <c r="S89" s="74" t="str">
        <f t="shared" si="25"/>
        <v>4St_3热压C步06</v>
      </c>
      <c r="T89" s="74" t="s">
        <v>8790</v>
      </c>
      <c r="U89" s="74" t="str">
        <f t="shared" si="26"/>
        <v>5St_A出料定位A步06</v>
      </c>
      <c r="V89" s="74" t="s">
        <v>8791</v>
      </c>
      <c r="W89" s="74" t="str">
        <f t="shared" si="27"/>
        <v>5St_B出料定位B步06</v>
      </c>
      <c r="X89" s="74" t="s">
        <v>8792</v>
      </c>
      <c r="Y89" s="74" t="str">
        <f t="shared" si="28"/>
        <v>6St下料机器人步06</v>
      </c>
      <c r="Z89" s="74" t="s">
        <v>8793</v>
      </c>
      <c r="AA89" s="74" t="str">
        <f t="shared" si="29"/>
        <v>7St接料及扫码步06</v>
      </c>
      <c r="AB89" s="74" t="s">
        <v>8794</v>
      </c>
      <c r="AC89" s="74" t="str">
        <f t="shared" si="30"/>
        <v>6St-2步06</v>
      </c>
      <c r="AD89" s="74" t="s">
        <v>8795</v>
      </c>
      <c r="AE89" s="74" t="str">
        <f t="shared" si="31"/>
        <v>6St-3步06</v>
      </c>
      <c r="AF89" s="74" t="s">
        <v>8796</v>
      </c>
      <c r="AG89" s="74" t="str">
        <f t="shared" si="32"/>
        <v>6St-4步06</v>
      </c>
      <c r="AH89" s="74" t="s">
        <v>8797</v>
      </c>
      <c r="AI89" s="74" t="str">
        <f t="shared" si="33"/>
        <v>7St-A步06</v>
      </c>
      <c r="AJ89" s="79" t="s">
        <v>8798</v>
      </c>
      <c r="AK89" s="74" t="str">
        <f t="shared" si="34"/>
        <v>7St-B步06</v>
      </c>
      <c r="AL89" s="79" t="s">
        <v>8799</v>
      </c>
      <c r="AM89" s="74" t="str">
        <f t="shared" si="35"/>
        <v>8St-A步06</v>
      </c>
      <c r="AN89" s="77" t="s">
        <v>8800</v>
      </c>
      <c r="AO89" s="74" t="str">
        <f t="shared" si="36"/>
        <v>8St-B步06</v>
      </c>
      <c r="AP89" s="77" t="s">
        <v>8801</v>
      </c>
      <c r="AQ89" s="74" t="str">
        <f t="shared" si="37"/>
        <v>9St-步06</v>
      </c>
    </row>
    <row r="90" spans="1:43">
      <c r="A90" s="74" t="s">
        <v>8802</v>
      </c>
      <c r="B90" s="78">
        <v>1005</v>
      </c>
      <c r="C90" s="74">
        <v>7</v>
      </c>
      <c r="D90" s="74" t="s">
        <v>8803</v>
      </c>
      <c r="E90" s="74"/>
      <c r="F90" s="74" t="s">
        <v>8804</v>
      </c>
      <c r="G90" s="74" t="str">
        <f t="shared" si="19"/>
        <v>1St步07</v>
      </c>
      <c r="H90" s="74" t="s">
        <v>8805</v>
      </c>
      <c r="I90" s="74" t="str">
        <f t="shared" si="20"/>
        <v>1St_进料定位步07</v>
      </c>
      <c r="J90" s="74" t="s">
        <v>8806</v>
      </c>
      <c r="K90" s="74" t="str">
        <f t="shared" si="21"/>
        <v>2St_出料定位步07</v>
      </c>
      <c r="L90" s="74" t="s">
        <v>8807</v>
      </c>
      <c r="M90" s="74" t="str">
        <f t="shared" si="22"/>
        <v>3St_进出料转移步07</v>
      </c>
      <c r="N90" s="74" t="s">
        <v>8808</v>
      </c>
      <c r="O90" s="74" t="str">
        <f t="shared" si="23"/>
        <v>4St_1热压A步07</v>
      </c>
      <c r="P90" s="74" t="s">
        <v>8809</v>
      </c>
      <c r="Q90" s="74" t="str">
        <f t="shared" si="24"/>
        <v>4St_2热压B步07</v>
      </c>
      <c r="R90" s="74" t="s">
        <v>8810</v>
      </c>
      <c r="S90" s="74" t="str">
        <f t="shared" si="25"/>
        <v>4St_3热压C步07</v>
      </c>
      <c r="T90" s="74" t="s">
        <v>8811</v>
      </c>
      <c r="U90" s="74" t="str">
        <f t="shared" si="26"/>
        <v>5St_A出料定位A步07</v>
      </c>
      <c r="V90" s="74" t="s">
        <v>8812</v>
      </c>
      <c r="W90" s="74" t="str">
        <f t="shared" si="27"/>
        <v>5St_B出料定位B步07</v>
      </c>
      <c r="X90" s="74" t="s">
        <v>8813</v>
      </c>
      <c r="Y90" s="74" t="str">
        <f t="shared" si="28"/>
        <v>6St下料机器人步07</v>
      </c>
      <c r="Z90" s="74" t="s">
        <v>8814</v>
      </c>
      <c r="AA90" s="74" t="str">
        <f t="shared" si="29"/>
        <v>7St接料及扫码步07</v>
      </c>
      <c r="AB90" s="74" t="s">
        <v>8815</v>
      </c>
      <c r="AC90" s="74" t="str">
        <f t="shared" si="30"/>
        <v>6St-2步07</v>
      </c>
      <c r="AD90" s="74" t="s">
        <v>8816</v>
      </c>
      <c r="AE90" s="74" t="str">
        <f t="shared" si="31"/>
        <v>6St-3步07</v>
      </c>
      <c r="AF90" s="74" t="s">
        <v>8817</v>
      </c>
      <c r="AG90" s="74" t="str">
        <f t="shared" si="32"/>
        <v>6St-4步07</v>
      </c>
      <c r="AH90" s="74" t="s">
        <v>8818</v>
      </c>
      <c r="AI90" s="74" t="str">
        <f t="shared" si="33"/>
        <v>7St-A步07</v>
      </c>
      <c r="AJ90" s="79" t="s">
        <v>8819</v>
      </c>
      <c r="AK90" s="74" t="str">
        <f t="shared" si="34"/>
        <v>7St-B步07</v>
      </c>
      <c r="AL90" s="79" t="s">
        <v>8820</v>
      </c>
      <c r="AM90" s="74" t="str">
        <f t="shared" si="35"/>
        <v>8St-A步07</v>
      </c>
      <c r="AN90" s="77" t="s">
        <v>8821</v>
      </c>
      <c r="AO90" s="74" t="str">
        <f t="shared" si="36"/>
        <v>8St-B步07</v>
      </c>
      <c r="AP90" s="77" t="s">
        <v>8822</v>
      </c>
      <c r="AQ90" s="74" t="str">
        <f t="shared" si="37"/>
        <v>9St-步07</v>
      </c>
    </row>
    <row r="91" spans="1:43">
      <c r="A91" s="74" t="s">
        <v>8823</v>
      </c>
      <c r="B91" s="78">
        <v>1005</v>
      </c>
      <c r="C91" s="74">
        <v>8</v>
      </c>
      <c r="D91" s="74" t="s">
        <v>8824</v>
      </c>
      <c r="E91" s="74"/>
      <c r="F91" s="74" t="s">
        <v>8825</v>
      </c>
      <c r="G91" s="74" t="str">
        <f t="shared" si="19"/>
        <v>1St步08</v>
      </c>
      <c r="H91" s="74" t="s">
        <v>8826</v>
      </c>
      <c r="I91" s="74" t="str">
        <f t="shared" si="20"/>
        <v>1St_进料定位步08</v>
      </c>
      <c r="J91" s="74" t="s">
        <v>8827</v>
      </c>
      <c r="K91" s="74" t="str">
        <f t="shared" si="21"/>
        <v>2St_出料定位步08</v>
      </c>
      <c r="L91" s="74" t="s">
        <v>8828</v>
      </c>
      <c r="M91" s="74" t="str">
        <f t="shared" si="22"/>
        <v>3St_进出料转移步08</v>
      </c>
      <c r="N91" s="74" t="s">
        <v>8829</v>
      </c>
      <c r="O91" s="74" t="str">
        <f t="shared" si="23"/>
        <v>4St_1热压A步08</v>
      </c>
      <c r="P91" s="74" t="s">
        <v>8830</v>
      </c>
      <c r="Q91" s="74" t="str">
        <f t="shared" si="24"/>
        <v>4St_2热压B步08</v>
      </c>
      <c r="R91" s="74" t="s">
        <v>8831</v>
      </c>
      <c r="S91" s="74" t="str">
        <f t="shared" si="25"/>
        <v>4St_3热压C步08</v>
      </c>
      <c r="T91" s="74" t="s">
        <v>8832</v>
      </c>
      <c r="U91" s="74" t="str">
        <f t="shared" si="26"/>
        <v>5St_A出料定位A步08</v>
      </c>
      <c r="V91" s="74" t="s">
        <v>8833</v>
      </c>
      <c r="W91" s="74" t="str">
        <f t="shared" si="27"/>
        <v>5St_B出料定位B步08</v>
      </c>
      <c r="X91" s="74" t="s">
        <v>8834</v>
      </c>
      <c r="Y91" s="74" t="str">
        <f t="shared" si="28"/>
        <v>6St下料机器人步08</v>
      </c>
      <c r="Z91" s="74" t="s">
        <v>8835</v>
      </c>
      <c r="AA91" s="74" t="str">
        <f t="shared" si="29"/>
        <v>7St接料及扫码步08</v>
      </c>
      <c r="AB91" s="74" t="s">
        <v>8836</v>
      </c>
      <c r="AC91" s="74" t="str">
        <f t="shared" si="30"/>
        <v>6St-2步08</v>
      </c>
      <c r="AD91" s="74" t="s">
        <v>8837</v>
      </c>
      <c r="AE91" s="74" t="str">
        <f t="shared" si="31"/>
        <v>6St-3步08</v>
      </c>
      <c r="AF91" s="74" t="s">
        <v>8838</v>
      </c>
      <c r="AG91" s="74" t="str">
        <f t="shared" si="32"/>
        <v>6St-4步08</v>
      </c>
      <c r="AH91" s="74" t="s">
        <v>8839</v>
      </c>
      <c r="AI91" s="74" t="str">
        <f t="shared" si="33"/>
        <v>7St-A步08</v>
      </c>
      <c r="AJ91" s="79" t="s">
        <v>8840</v>
      </c>
      <c r="AK91" s="74" t="str">
        <f t="shared" si="34"/>
        <v>7St-B步08</v>
      </c>
      <c r="AL91" s="79" t="s">
        <v>8841</v>
      </c>
      <c r="AM91" s="74" t="str">
        <f t="shared" si="35"/>
        <v>8St-A步08</v>
      </c>
      <c r="AN91" s="77" t="s">
        <v>8842</v>
      </c>
      <c r="AO91" s="74" t="str">
        <f t="shared" si="36"/>
        <v>8St-B步08</v>
      </c>
      <c r="AP91" s="77" t="s">
        <v>8843</v>
      </c>
      <c r="AQ91" s="74" t="str">
        <f t="shared" si="37"/>
        <v>9St-步08</v>
      </c>
    </row>
    <row r="92" spans="1:43">
      <c r="A92" s="74" t="s">
        <v>8844</v>
      </c>
      <c r="B92" s="78">
        <v>1005</v>
      </c>
      <c r="C92" s="74">
        <v>9</v>
      </c>
      <c r="D92" s="74" t="s">
        <v>8845</v>
      </c>
      <c r="E92" s="74"/>
      <c r="F92" s="74" t="s">
        <v>8846</v>
      </c>
      <c r="G92" s="74" t="str">
        <f t="shared" si="19"/>
        <v>1St步09</v>
      </c>
      <c r="H92" s="74" t="s">
        <v>8847</v>
      </c>
      <c r="I92" s="74" t="str">
        <f t="shared" si="20"/>
        <v>1St_进料定位步09</v>
      </c>
      <c r="J92" s="74" t="s">
        <v>8848</v>
      </c>
      <c r="K92" s="74" t="str">
        <f t="shared" si="21"/>
        <v>2St_出料定位步09</v>
      </c>
      <c r="L92" s="74" t="s">
        <v>8849</v>
      </c>
      <c r="M92" s="74" t="str">
        <f t="shared" si="22"/>
        <v>3St_进出料转移步09</v>
      </c>
      <c r="N92" s="74" t="s">
        <v>8850</v>
      </c>
      <c r="O92" s="74" t="str">
        <f t="shared" si="23"/>
        <v>4St_1热压A步09</v>
      </c>
      <c r="P92" s="74" t="s">
        <v>8851</v>
      </c>
      <c r="Q92" s="74" t="str">
        <f t="shared" si="24"/>
        <v>4St_2热压B步09</v>
      </c>
      <c r="R92" s="74" t="s">
        <v>8852</v>
      </c>
      <c r="S92" s="74" t="str">
        <f t="shared" si="25"/>
        <v>4St_3热压C步09</v>
      </c>
      <c r="T92" s="74" t="s">
        <v>8853</v>
      </c>
      <c r="U92" s="74" t="str">
        <f t="shared" si="26"/>
        <v>5St_A出料定位A步09</v>
      </c>
      <c r="V92" s="74" t="s">
        <v>8854</v>
      </c>
      <c r="W92" s="74" t="str">
        <f t="shared" si="27"/>
        <v>5St_B出料定位B步09</v>
      </c>
      <c r="X92" s="74" t="s">
        <v>8855</v>
      </c>
      <c r="Y92" s="74" t="str">
        <f t="shared" si="28"/>
        <v>6St下料机器人步09</v>
      </c>
      <c r="Z92" s="74" t="s">
        <v>8856</v>
      </c>
      <c r="AA92" s="74" t="str">
        <f t="shared" si="29"/>
        <v>7St接料及扫码步09</v>
      </c>
      <c r="AB92" s="74" t="s">
        <v>8857</v>
      </c>
      <c r="AC92" s="74" t="str">
        <f t="shared" si="30"/>
        <v>6St-2步09</v>
      </c>
      <c r="AD92" s="74" t="s">
        <v>8858</v>
      </c>
      <c r="AE92" s="74" t="str">
        <f t="shared" si="31"/>
        <v>6St-3步09</v>
      </c>
      <c r="AF92" s="74" t="s">
        <v>8859</v>
      </c>
      <c r="AG92" s="74" t="str">
        <f t="shared" si="32"/>
        <v>6St-4步09</v>
      </c>
      <c r="AH92" s="74" t="s">
        <v>8860</v>
      </c>
      <c r="AI92" s="74" t="str">
        <f t="shared" si="33"/>
        <v>7St-A步09</v>
      </c>
      <c r="AJ92" s="79" t="s">
        <v>8861</v>
      </c>
      <c r="AK92" s="74" t="str">
        <f t="shared" si="34"/>
        <v>7St-B步09</v>
      </c>
      <c r="AL92" s="79" t="s">
        <v>8862</v>
      </c>
      <c r="AM92" s="74" t="str">
        <f t="shared" si="35"/>
        <v>8St-A步09</v>
      </c>
      <c r="AN92" s="77" t="s">
        <v>8863</v>
      </c>
      <c r="AO92" s="74" t="str">
        <f t="shared" si="36"/>
        <v>8St-B步09</v>
      </c>
      <c r="AP92" s="77" t="s">
        <v>8864</v>
      </c>
      <c r="AQ92" s="74" t="str">
        <f t="shared" si="37"/>
        <v>9St-步09</v>
      </c>
    </row>
    <row r="93" spans="1:43">
      <c r="A93" s="74" t="s">
        <v>8865</v>
      </c>
      <c r="B93" s="78">
        <v>1005</v>
      </c>
      <c r="C93" s="74">
        <v>10</v>
      </c>
      <c r="D93" s="74" t="s">
        <v>8866</v>
      </c>
      <c r="E93" s="74"/>
      <c r="F93" s="74" t="s">
        <v>8867</v>
      </c>
      <c r="G93" s="74" t="str">
        <f t="shared" si="19"/>
        <v>1St步10</v>
      </c>
      <c r="H93" s="74" t="s">
        <v>8868</v>
      </c>
      <c r="I93" s="74" t="str">
        <f t="shared" si="20"/>
        <v>1St_进料定位步10</v>
      </c>
      <c r="J93" s="74" t="s">
        <v>8869</v>
      </c>
      <c r="K93" s="74" t="str">
        <f t="shared" si="21"/>
        <v>2St_出料定位步10</v>
      </c>
      <c r="L93" s="74" t="s">
        <v>8870</v>
      </c>
      <c r="M93" s="74" t="str">
        <f t="shared" si="22"/>
        <v>3St_进出料转移步10</v>
      </c>
      <c r="N93" s="74" t="s">
        <v>8871</v>
      </c>
      <c r="O93" s="74" t="str">
        <f t="shared" si="23"/>
        <v>4St_1热压A步10</v>
      </c>
      <c r="P93" s="74" t="s">
        <v>8872</v>
      </c>
      <c r="Q93" s="74" t="str">
        <f t="shared" si="24"/>
        <v>4St_2热压B步10</v>
      </c>
      <c r="R93" s="74" t="s">
        <v>8873</v>
      </c>
      <c r="S93" s="74" t="str">
        <f t="shared" si="25"/>
        <v>4St_3热压C步10</v>
      </c>
      <c r="T93" s="74" t="s">
        <v>8874</v>
      </c>
      <c r="U93" s="74" t="str">
        <f t="shared" si="26"/>
        <v>5St_A出料定位A步10</v>
      </c>
      <c r="V93" s="74" t="s">
        <v>8875</v>
      </c>
      <c r="W93" s="74" t="str">
        <f t="shared" si="27"/>
        <v>5St_B出料定位B步10</v>
      </c>
      <c r="X93" s="74" t="s">
        <v>8876</v>
      </c>
      <c r="Y93" s="74" t="str">
        <f t="shared" si="28"/>
        <v>6St下料机器人步10</v>
      </c>
      <c r="Z93" s="74" t="s">
        <v>8877</v>
      </c>
      <c r="AA93" s="74" t="str">
        <f t="shared" si="29"/>
        <v>7St接料及扫码步10</v>
      </c>
      <c r="AB93" s="74" t="s">
        <v>8878</v>
      </c>
      <c r="AC93" s="74" t="str">
        <f t="shared" si="30"/>
        <v>6St-2步10</v>
      </c>
      <c r="AD93" s="74" t="s">
        <v>8879</v>
      </c>
      <c r="AE93" s="74" t="str">
        <f t="shared" si="31"/>
        <v>6St-3步10</v>
      </c>
      <c r="AF93" s="74" t="s">
        <v>8880</v>
      </c>
      <c r="AG93" s="74" t="str">
        <f t="shared" si="32"/>
        <v>6St-4步10</v>
      </c>
      <c r="AH93" s="74" t="s">
        <v>8881</v>
      </c>
      <c r="AI93" s="74" t="str">
        <f t="shared" si="33"/>
        <v>7St-A步10</v>
      </c>
      <c r="AJ93" s="79" t="s">
        <v>8882</v>
      </c>
      <c r="AK93" s="74" t="str">
        <f t="shared" si="34"/>
        <v>7St-B步10</v>
      </c>
      <c r="AL93" s="79" t="s">
        <v>8883</v>
      </c>
      <c r="AM93" s="74" t="str">
        <f t="shared" si="35"/>
        <v>8St-A步10</v>
      </c>
      <c r="AN93" s="77" t="s">
        <v>8884</v>
      </c>
      <c r="AO93" s="74" t="str">
        <f t="shared" si="36"/>
        <v>8St-B步10</v>
      </c>
      <c r="AP93" s="77" t="s">
        <v>8885</v>
      </c>
      <c r="AQ93" s="74" t="str">
        <f t="shared" si="37"/>
        <v>9St-步10</v>
      </c>
    </row>
    <row r="94" spans="1:43">
      <c r="A94" s="74" t="s">
        <v>8886</v>
      </c>
      <c r="B94" s="78">
        <v>1005</v>
      </c>
      <c r="C94" s="74">
        <v>11</v>
      </c>
      <c r="D94" s="74" t="s">
        <v>8887</v>
      </c>
      <c r="E94" s="74"/>
      <c r="F94" s="74" t="s">
        <v>8888</v>
      </c>
      <c r="G94" s="74" t="str">
        <f t="shared" si="19"/>
        <v>1St步11</v>
      </c>
      <c r="H94" s="74" t="s">
        <v>8889</v>
      </c>
      <c r="I94" s="74" t="str">
        <f t="shared" si="20"/>
        <v>1St_进料定位步11</v>
      </c>
      <c r="J94" s="74" t="s">
        <v>8890</v>
      </c>
      <c r="K94" s="74" t="str">
        <f t="shared" si="21"/>
        <v>2St_出料定位步11</v>
      </c>
      <c r="L94" s="74" t="s">
        <v>8891</v>
      </c>
      <c r="M94" s="74" t="str">
        <f t="shared" si="22"/>
        <v>3St_进出料转移步11</v>
      </c>
      <c r="N94" s="74" t="s">
        <v>8892</v>
      </c>
      <c r="O94" s="74" t="str">
        <f t="shared" si="23"/>
        <v>4St_1热压A步11</v>
      </c>
      <c r="P94" s="74" t="s">
        <v>8893</v>
      </c>
      <c r="Q94" s="74" t="str">
        <f t="shared" si="24"/>
        <v>4St_2热压B步11</v>
      </c>
      <c r="R94" s="74" t="s">
        <v>8894</v>
      </c>
      <c r="S94" s="74" t="str">
        <f t="shared" si="25"/>
        <v>4St_3热压C步11</v>
      </c>
      <c r="T94" s="74" t="s">
        <v>8895</v>
      </c>
      <c r="U94" s="74" t="str">
        <f t="shared" si="26"/>
        <v>5St_A出料定位A步11</v>
      </c>
      <c r="V94" s="74" t="s">
        <v>8896</v>
      </c>
      <c r="W94" s="74" t="str">
        <f t="shared" si="27"/>
        <v>5St_B出料定位B步11</v>
      </c>
      <c r="X94" s="74" t="s">
        <v>8897</v>
      </c>
      <c r="Y94" s="74" t="str">
        <f t="shared" si="28"/>
        <v>6St下料机器人步11</v>
      </c>
      <c r="Z94" s="74" t="s">
        <v>8898</v>
      </c>
      <c r="AA94" s="74" t="str">
        <f t="shared" si="29"/>
        <v>7St接料及扫码步11</v>
      </c>
      <c r="AB94" s="74" t="s">
        <v>8899</v>
      </c>
      <c r="AC94" s="74" t="str">
        <f t="shared" si="30"/>
        <v>6St-2步11</v>
      </c>
      <c r="AD94" s="74" t="s">
        <v>8900</v>
      </c>
      <c r="AE94" s="74" t="str">
        <f t="shared" si="31"/>
        <v>6St-3步11</v>
      </c>
      <c r="AF94" s="74" t="s">
        <v>8901</v>
      </c>
      <c r="AG94" s="74" t="str">
        <f t="shared" si="32"/>
        <v>6St-4步11</v>
      </c>
      <c r="AH94" s="74" t="s">
        <v>8902</v>
      </c>
      <c r="AI94" s="74" t="str">
        <f t="shared" si="33"/>
        <v>7St-A步11</v>
      </c>
      <c r="AJ94" s="79" t="s">
        <v>8903</v>
      </c>
      <c r="AK94" s="74" t="str">
        <f t="shared" si="34"/>
        <v>7St-B步11</v>
      </c>
      <c r="AL94" s="79" t="s">
        <v>8904</v>
      </c>
      <c r="AM94" s="74" t="str">
        <f t="shared" si="35"/>
        <v>8St-A步11</v>
      </c>
      <c r="AN94" s="77" t="s">
        <v>8905</v>
      </c>
      <c r="AO94" s="74" t="str">
        <f t="shared" si="36"/>
        <v>8St-B步11</v>
      </c>
      <c r="AP94" s="77" t="s">
        <v>8906</v>
      </c>
      <c r="AQ94" s="74" t="str">
        <f t="shared" si="37"/>
        <v>9St-步11</v>
      </c>
    </row>
    <row r="95" spans="1:43">
      <c r="A95" s="74" t="s">
        <v>8907</v>
      </c>
      <c r="B95" s="78">
        <v>1005</v>
      </c>
      <c r="C95" s="74">
        <v>12</v>
      </c>
      <c r="D95" s="74" t="s">
        <v>8908</v>
      </c>
      <c r="E95" s="74"/>
      <c r="F95" s="74" t="s">
        <v>8909</v>
      </c>
      <c r="G95" s="74" t="str">
        <f t="shared" si="19"/>
        <v>1St步12</v>
      </c>
      <c r="H95" s="74" t="s">
        <v>8910</v>
      </c>
      <c r="I95" s="74" t="str">
        <f t="shared" si="20"/>
        <v>1St_进料定位步12</v>
      </c>
      <c r="J95" s="74" t="s">
        <v>8911</v>
      </c>
      <c r="K95" s="74" t="str">
        <f t="shared" si="21"/>
        <v>2St_出料定位步12</v>
      </c>
      <c r="L95" s="74" t="s">
        <v>8912</v>
      </c>
      <c r="M95" s="74" t="str">
        <f t="shared" si="22"/>
        <v>3St_进出料转移步12</v>
      </c>
      <c r="N95" s="74" t="s">
        <v>8913</v>
      </c>
      <c r="O95" s="74" t="str">
        <f t="shared" si="23"/>
        <v>4St_1热压A步12</v>
      </c>
      <c r="P95" s="74" t="s">
        <v>8914</v>
      </c>
      <c r="Q95" s="74" t="str">
        <f t="shared" si="24"/>
        <v>4St_2热压B步12</v>
      </c>
      <c r="R95" s="74" t="s">
        <v>8915</v>
      </c>
      <c r="S95" s="74" t="str">
        <f t="shared" si="25"/>
        <v>4St_3热压C步12</v>
      </c>
      <c r="T95" s="74" t="s">
        <v>8916</v>
      </c>
      <c r="U95" s="74" t="str">
        <f t="shared" si="26"/>
        <v>5St_A出料定位A步12</v>
      </c>
      <c r="V95" s="74" t="s">
        <v>8917</v>
      </c>
      <c r="W95" s="74" t="str">
        <f t="shared" si="27"/>
        <v>5St_B出料定位B步12</v>
      </c>
      <c r="X95" s="74" t="s">
        <v>8918</v>
      </c>
      <c r="Y95" s="74" t="str">
        <f t="shared" si="28"/>
        <v>6St下料机器人步12</v>
      </c>
      <c r="Z95" s="74" t="s">
        <v>8919</v>
      </c>
      <c r="AA95" s="74" t="str">
        <f t="shared" si="29"/>
        <v>7St接料及扫码步12</v>
      </c>
      <c r="AB95" s="74" t="s">
        <v>8920</v>
      </c>
      <c r="AC95" s="74" t="str">
        <f t="shared" si="30"/>
        <v>6St-2步12</v>
      </c>
      <c r="AD95" s="74" t="s">
        <v>8921</v>
      </c>
      <c r="AE95" s="74" t="str">
        <f t="shared" si="31"/>
        <v>6St-3步12</v>
      </c>
      <c r="AF95" s="74" t="s">
        <v>8922</v>
      </c>
      <c r="AG95" s="74" t="str">
        <f t="shared" si="32"/>
        <v>6St-4步12</v>
      </c>
      <c r="AH95" s="74" t="s">
        <v>8923</v>
      </c>
      <c r="AI95" s="74" t="str">
        <f t="shared" si="33"/>
        <v>7St-A步12</v>
      </c>
      <c r="AJ95" s="79" t="s">
        <v>8924</v>
      </c>
      <c r="AK95" s="74" t="str">
        <f t="shared" si="34"/>
        <v>7St-B步12</v>
      </c>
      <c r="AL95" s="79" t="s">
        <v>8925</v>
      </c>
      <c r="AM95" s="74" t="str">
        <f t="shared" si="35"/>
        <v>8St-A步12</v>
      </c>
      <c r="AN95" s="77" t="s">
        <v>8926</v>
      </c>
      <c r="AO95" s="74" t="str">
        <f t="shared" si="36"/>
        <v>8St-B步12</v>
      </c>
      <c r="AP95" s="77" t="s">
        <v>8927</v>
      </c>
      <c r="AQ95" s="74" t="str">
        <f t="shared" si="37"/>
        <v>9St-步12</v>
      </c>
    </row>
    <row r="96" spans="1:43">
      <c r="A96" s="74" t="s">
        <v>8928</v>
      </c>
      <c r="B96" s="78">
        <v>1005</v>
      </c>
      <c r="C96" s="74">
        <v>13</v>
      </c>
      <c r="D96" s="74" t="s">
        <v>8929</v>
      </c>
      <c r="E96" s="74"/>
      <c r="F96" s="74" t="s">
        <v>8930</v>
      </c>
      <c r="G96" s="74" t="str">
        <f t="shared" si="19"/>
        <v>1St步13</v>
      </c>
      <c r="H96" s="74" t="s">
        <v>8931</v>
      </c>
      <c r="I96" s="74" t="str">
        <f t="shared" si="20"/>
        <v>1St_进料定位步13</v>
      </c>
      <c r="J96" s="74" t="s">
        <v>8932</v>
      </c>
      <c r="K96" s="74" t="str">
        <f t="shared" si="21"/>
        <v>2St_出料定位步13</v>
      </c>
      <c r="L96" s="74" t="s">
        <v>8933</v>
      </c>
      <c r="M96" s="74" t="str">
        <f t="shared" si="22"/>
        <v>3St_进出料转移步13</v>
      </c>
      <c r="N96" s="74" t="s">
        <v>8934</v>
      </c>
      <c r="O96" s="74" t="str">
        <f t="shared" si="23"/>
        <v>4St_1热压A步13</v>
      </c>
      <c r="P96" s="74" t="s">
        <v>8935</v>
      </c>
      <c r="Q96" s="74" t="str">
        <f t="shared" si="24"/>
        <v>4St_2热压B步13</v>
      </c>
      <c r="R96" s="74" t="s">
        <v>8936</v>
      </c>
      <c r="S96" s="74" t="str">
        <f t="shared" si="25"/>
        <v>4St_3热压C步13</v>
      </c>
      <c r="T96" s="74" t="s">
        <v>8937</v>
      </c>
      <c r="U96" s="74" t="str">
        <f t="shared" si="26"/>
        <v>5St_A出料定位A步13</v>
      </c>
      <c r="V96" s="74" t="s">
        <v>8938</v>
      </c>
      <c r="W96" s="74" t="str">
        <f t="shared" si="27"/>
        <v>5St_B出料定位B步13</v>
      </c>
      <c r="X96" s="74" t="s">
        <v>8939</v>
      </c>
      <c r="Y96" s="74" t="str">
        <f t="shared" si="28"/>
        <v>6St下料机器人步13</v>
      </c>
      <c r="Z96" s="74" t="s">
        <v>8940</v>
      </c>
      <c r="AA96" s="74" t="str">
        <f t="shared" si="29"/>
        <v>7St接料及扫码步13</v>
      </c>
      <c r="AB96" s="74" t="s">
        <v>8941</v>
      </c>
      <c r="AC96" s="74" t="str">
        <f t="shared" si="30"/>
        <v>6St-2步13</v>
      </c>
      <c r="AD96" s="74" t="s">
        <v>8942</v>
      </c>
      <c r="AE96" s="74" t="str">
        <f t="shared" si="31"/>
        <v>6St-3步13</v>
      </c>
      <c r="AF96" s="74" t="s">
        <v>8943</v>
      </c>
      <c r="AG96" s="74" t="str">
        <f t="shared" si="32"/>
        <v>6St-4步13</v>
      </c>
      <c r="AH96" s="74" t="s">
        <v>8944</v>
      </c>
      <c r="AI96" s="74" t="str">
        <f t="shared" si="33"/>
        <v>7St-A步13</v>
      </c>
      <c r="AJ96" s="79" t="s">
        <v>8945</v>
      </c>
      <c r="AK96" s="74" t="str">
        <f t="shared" si="34"/>
        <v>7St-B步13</v>
      </c>
      <c r="AL96" s="79" t="s">
        <v>8946</v>
      </c>
      <c r="AM96" s="74" t="str">
        <f t="shared" si="35"/>
        <v>8St-A步13</v>
      </c>
      <c r="AN96" s="77" t="s">
        <v>8947</v>
      </c>
      <c r="AO96" s="74" t="str">
        <f t="shared" si="36"/>
        <v>8St-B步13</v>
      </c>
      <c r="AP96" s="77" t="s">
        <v>8948</v>
      </c>
      <c r="AQ96" s="74" t="str">
        <f t="shared" si="37"/>
        <v>9St-步13</v>
      </c>
    </row>
    <row r="97" spans="1:43">
      <c r="A97" s="74" t="s">
        <v>8949</v>
      </c>
      <c r="B97" s="78">
        <v>1005</v>
      </c>
      <c r="C97" s="74">
        <v>14</v>
      </c>
      <c r="D97" s="74" t="s">
        <v>8950</v>
      </c>
      <c r="E97" s="74"/>
      <c r="F97" s="74" t="s">
        <v>8951</v>
      </c>
      <c r="G97" s="74" t="str">
        <f t="shared" si="19"/>
        <v>1St步14</v>
      </c>
      <c r="H97" s="74" t="s">
        <v>8952</v>
      </c>
      <c r="I97" s="74" t="str">
        <f t="shared" si="20"/>
        <v>1St_进料定位步14</v>
      </c>
      <c r="J97" s="74" t="s">
        <v>8953</v>
      </c>
      <c r="K97" s="74" t="str">
        <f t="shared" si="21"/>
        <v>2St_出料定位步14</v>
      </c>
      <c r="L97" s="74" t="s">
        <v>8954</v>
      </c>
      <c r="M97" s="74" t="str">
        <f t="shared" si="22"/>
        <v>3St_进出料转移步14</v>
      </c>
      <c r="N97" s="74" t="s">
        <v>8955</v>
      </c>
      <c r="O97" s="74" t="str">
        <f t="shared" si="23"/>
        <v>4St_1热压A步14</v>
      </c>
      <c r="P97" s="74" t="s">
        <v>8956</v>
      </c>
      <c r="Q97" s="74" t="str">
        <f t="shared" si="24"/>
        <v>4St_2热压B步14</v>
      </c>
      <c r="R97" s="74" t="s">
        <v>8957</v>
      </c>
      <c r="S97" s="74" t="str">
        <f t="shared" si="25"/>
        <v>4St_3热压C步14</v>
      </c>
      <c r="T97" s="74" t="s">
        <v>8958</v>
      </c>
      <c r="U97" s="74" t="str">
        <f t="shared" si="26"/>
        <v>5St_A出料定位A步14</v>
      </c>
      <c r="V97" s="74" t="s">
        <v>8959</v>
      </c>
      <c r="W97" s="74" t="str">
        <f t="shared" si="27"/>
        <v>5St_B出料定位B步14</v>
      </c>
      <c r="X97" s="74" t="s">
        <v>8960</v>
      </c>
      <c r="Y97" s="74" t="str">
        <f t="shared" si="28"/>
        <v>6St下料机器人步14</v>
      </c>
      <c r="Z97" s="74" t="s">
        <v>8961</v>
      </c>
      <c r="AA97" s="74" t="str">
        <f t="shared" si="29"/>
        <v>7St接料及扫码步14</v>
      </c>
      <c r="AB97" s="74" t="s">
        <v>8962</v>
      </c>
      <c r="AC97" s="74" t="str">
        <f t="shared" si="30"/>
        <v>6St-2步14</v>
      </c>
      <c r="AD97" s="74" t="s">
        <v>8963</v>
      </c>
      <c r="AE97" s="74" t="str">
        <f t="shared" si="31"/>
        <v>6St-3步14</v>
      </c>
      <c r="AF97" s="74" t="s">
        <v>8964</v>
      </c>
      <c r="AG97" s="74" t="str">
        <f t="shared" si="32"/>
        <v>6St-4步14</v>
      </c>
      <c r="AH97" s="74" t="s">
        <v>8965</v>
      </c>
      <c r="AI97" s="74" t="str">
        <f t="shared" si="33"/>
        <v>7St-A步14</v>
      </c>
      <c r="AJ97" s="79" t="s">
        <v>8966</v>
      </c>
      <c r="AK97" s="74" t="str">
        <f t="shared" si="34"/>
        <v>7St-B步14</v>
      </c>
      <c r="AL97" s="79" t="s">
        <v>8967</v>
      </c>
      <c r="AM97" s="74" t="str">
        <f t="shared" si="35"/>
        <v>8St-A步14</v>
      </c>
      <c r="AN97" s="77" t="s">
        <v>8968</v>
      </c>
      <c r="AO97" s="74" t="str">
        <f t="shared" si="36"/>
        <v>8St-B步14</v>
      </c>
      <c r="AP97" s="77" t="s">
        <v>8969</v>
      </c>
      <c r="AQ97" s="74" t="str">
        <f t="shared" si="37"/>
        <v>9St-步14</v>
      </c>
    </row>
    <row r="98" spans="1:43">
      <c r="A98" s="74" t="s">
        <v>8970</v>
      </c>
      <c r="B98" s="78">
        <v>1005</v>
      </c>
      <c r="C98" s="74">
        <v>15</v>
      </c>
      <c r="D98" s="74" t="s">
        <v>8971</v>
      </c>
      <c r="E98" s="74"/>
      <c r="F98" s="74" t="s">
        <v>8972</v>
      </c>
      <c r="G98" s="74" t="str">
        <f t="shared" si="19"/>
        <v>1St步15</v>
      </c>
      <c r="H98" s="74" t="s">
        <v>8973</v>
      </c>
      <c r="I98" s="74" t="str">
        <f t="shared" si="20"/>
        <v>1St_进料定位步15</v>
      </c>
      <c r="J98" s="74" t="s">
        <v>8974</v>
      </c>
      <c r="K98" s="74" t="str">
        <f t="shared" si="21"/>
        <v>2St_出料定位步15</v>
      </c>
      <c r="L98" s="74" t="s">
        <v>8975</v>
      </c>
      <c r="M98" s="74" t="str">
        <f t="shared" si="22"/>
        <v>3St_进出料转移步15</v>
      </c>
      <c r="N98" s="74" t="s">
        <v>8976</v>
      </c>
      <c r="O98" s="74" t="str">
        <f t="shared" si="23"/>
        <v>4St_1热压A步15</v>
      </c>
      <c r="P98" s="74" t="s">
        <v>8977</v>
      </c>
      <c r="Q98" s="74" t="str">
        <f t="shared" si="24"/>
        <v>4St_2热压B步15</v>
      </c>
      <c r="R98" s="74" t="s">
        <v>8978</v>
      </c>
      <c r="S98" s="74" t="str">
        <f t="shared" si="25"/>
        <v>4St_3热压C步15</v>
      </c>
      <c r="T98" s="74" t="s">
        <v>8979</v>
      </c>
      <c r="U98" s="74" t="str">
        <f t="shared" si="26"/>
        <v>5St_A出料定位A步15</v>
      </c>
      <c r="V98" s="74" t="s">
        <v>8980</v>
      </c>
      <c r="W98" s="74" t="str">
        <f t="shared" si="27"/>
        <v>5St_B出料定位B步15</v>
      </c>
      <c r="X98" s="74" t="s">
        <v>8981</v>
      </c>
      <c r="Y98" s="74" t="str">
        <f t="shared" si="28"/>
        <v>6St下料机器人步15</v>
      </c>
      <c r="Z98" s="74" t="s">
        <v>8982</v>
      </c>
      <c r="AA98" s="74" t="str">
        <f t="shared" si="29"/>
        <v>7St接料及扫码步15</v>
      </c>
      <c r="AB98" s="74" t="s">
        <v>8983</v>
      </c>
      <c r="AC98" s="74" t="str">
        <f t="shared" si="30"/>
        <v>6St-2步15</v>
      </c>
      <c r="AD98" s="74" t="s">
        <v>8984</v>
      </c>
      <c r="AE98" s="74" t="str">
        <f t="shared" si="31"/>
        <v>6St-3步15</v>
      </c>
      <c r="AF98" s="74" t="s">
        <v>8985</v>
      </c>
      <c r="AG98" s="74" t="str">
        <f t="shared" si="32"/>
        <v>6St-4步15</v>
      </c>
      <c r="AH98" s="74" t="s">
        <v>8986</v>
      </c>
      <c r="AI98" s="74" t="str">
        <f t="shared" si="33"/>
        <v>7St-A步15</v>
      </c>
      <c r="AJ98" s="79" t="s">
        <v>8987</v>
      </c>
      <c r="AK98" s="74" t="str">
        <f t="shared" si="34"/>
        <v>7St-B步15</v>
      </c>
      <c r="AL98" s="79" t="s">
        <v>8988</v>
      </c>
      <c r="AM98" s="74" t="str">
        <f t="shared" si="35"/>
        <v>8St-A步15</v>
      </c>
      <c r="AN98" s="77" t="s">
        <v>8989</v>
      </c>
      <c r="AO98" s="74" t="str">
        <f t="shared" si="36"/>
        <v>8St-B步15</v>
      </c>
      <c r="AP98" s="77" t="s">
        <v>8990</v>
      </c>
      <c r="AQ98" s="74" t="str">
        <f t="shared" si="37"/>
        <v>9St-步15</v>
      </c>
    </row>
    <row r="99" spans="1:43">
      <c r="A99" s="74" t="s">
        <v>8991</v>
      </c>
      <c r="B99" s="78">
        <v>1006</v>
      </c>
      <c r="C99" s="74">
        <v>0</v>
      </c>
      <c r="D99" s="74" t="s">
        <v>8992</v>
      </c>
      <c r="E99" s="74"/>
      <c r="F99" s="74" t="s">
        <v>8993</v>
      </c>
      <c r="G99" s="74" t="str">
        <f t="shared" si="19"/>
        <v>1St步16</v>
      </c>
      <c r="H99" s="74" t="s">
        <v>8994</v>
      </c>
      <c r="I99" s="74" t="str">
        <f t="shared" si="20"/>
        <v>1St_进料定位步16</v>
      </c>
      <c r="J99" s="74" t="s">
        <v>8995</v>
      </c>
      <c r="K99" s="74" t="str">
        <f t="shared" si="21"/>
        <v>2St_出料定位步16</v>
      </c>
      <c r="L99" s="74" t="s">
        <v>8996</v>
      </c>
      <c r="M99" s="74" t="str">
        <f t="shared" si="22"/>
        <v>3St_进出料转移步16</v>
      </c>
      <c r="N99" s="74" t="s">
        <v>8997</v>
      </c>
      <c r="O99" s="74" t="str">
        <f t="shared" si="23"/>
        <v>4St_1热压A步16</v>
      </c>
      <c r="P99" s="74" t="s">
        <v>8998</v>
      </c>
      <c r="Q99" s="74" t="str">
        <f t="shared" si="24"/>
        <v>4St_2热压B步16</v>
      </c>
      <c r="R99" s="74" t="s">
        <v>8999</v>
      </c>
      <c r="S99" s="74" t="str">
        <f t="shared" si="25"/>
        <v>4St_3热压C步16</v>
      </c>
      <c r="T99" s="74" t="s">
        <v>9000</v>
      </c>
      <c r="U99" s="74" t="str">
        <f t="shared" si="26"/>
        <v>5St_A出料定位A步16</v>
      </c>
      <c r="V99" s="74" t="s">
        <v>9001</v>
      </c>
      <c r="W99" s="74" t="str">
        <f t="shared" si="27"/>
        <v>5St_B出料定位B步16</v>
      </c>
      <c r="X99" s="74" t="s">
        <v>9002</v>
      </c>
      <c r="Y99" s="74" t="str">
        <f t="shared" si="28"/>
        <v>6St下料机器人步16</v>
      </c>
      <c r="Z99" s="74" t="s">
        <v>9003</v>
      </c>
      <c r="AA99" s="74" t="str">
        <f t="shared" si="29"/>
        <v>7St接料及扫码步16</v>
      </c>
      <c r="AB99" s="74" t="s">
        <v>9004</v>
      </c>
      <c r="AC99" s="74" t="str">
        <f t="shared" si="30"/>
        <v>6St-2步16</v>
      </c>
      <c r="AD99" s="74" t="s">
        <v>9005</v>
      </c>
      <c r="AE99" s="74" t="str">
        <f t="shared" si="31"/>
        <v>6St-3步16</v>
      </c>
      <c r="AF99" s="74" t="s">
        <v>9006</v>
      </c>
      <c r="AG99" s="74" t="str">
        <f t="shared" si="32"/>
        <v>6St-4步16</v>
      </c>
      <c r="AH99" s="74" t="s">
        <v>9007</v>
      </c>
      <c r="AI99" s="74" t="str">
        <f t="shared" si="33"/>
        <v>7St-A步16</v>
      </c>
      <c r="AJ99" s="79" t="s">
        <v>9008</v>
      </c>
      <c r="AK99" s="74" t="str">
        <f t="shared" si="34"/>
        <v>7St-B步16</v>
      </c>
      <c r="AL99" s="79" t="s">
        <v>9009</v>
      </c>
      <c r="AM99" s="74" t="str">
        <f t="shared" si="35"/>
        <v>8St-A步16</v>
      </c>
      <c r="AN99" s="79" t="s">
        <v>9010</v>
      </c>
      <c r="AO99" s="74" t="str">
        <f t="shared" si="36"/>
        <v>8St-B步16</v>
      </c>
      <c r="AP99" s="79" t="s">
        <v>9011</v>
      </c>
      <c r="AQ99" s="74" t="str">
        <f t="shared" si="37"/>
        <v>9St-步16</v>
      </c>
    </row>
    <row r="100" spans="1:43">
      <c r="A100" s="74" t="s">
        <v>9012</v>
      </c>
      <c r="B100" s="78">
        <v>1006</v>
      </c>
      <c r="C100" s="74">
        <v>1</v>
      </c>
      <c r="D100" s="74" t="s">
        <v>9013</v>
      </c>
      <c r="E100" s="74"/>
      <c r="F100" s="74" t="s">
        <v>9014</v>
      </c>
      <c r="G100" s="74" t="str">
        <f t="shared" si="19"/>
        <v>1St步17</v>
      </c>
      <c r="H100" s="74" t="s">
        <v>9015</v>
      </c>
      <c r="I100" s="74" t="str">
        <f t="shared" si="20"/>
        <v>1St_进料定位步17</v>
      </c>
      <c r="J100" s="74" t="s">
        <v>9016</v>
      </c>
      <c r="K100" s="74" t="str">
        <f t="shared" si="21"/>
        <v>2St_出料定位步17</v>
      </c>
      <c r="L100" s="74" t="s">
        <v>9017</v>
      </c>
      <c r="M100" s="74" t="str">
        <f t="shared" si="22"/>
        <v>3St_进出料转移步17</v>
      </c>
      <c r="N100" s="74" t="s">
        <v>9018</v>
      </c>
      <c r="O100" s="74" t="str">
        <f t="shared" si="23"/>
        <v>4St_1热压A步17</v>
      </c>
      <c r="P100" s="74" t="s">
        <v>9019</v>
      </c>
      <c r="Q100" s="74" t="str">
        <f t="shared" si="24"/>
        <v>4St_2热压B步17</v>
      </c>
      <c r="R100" s="74" t="s">
        <v>9020</v>
      </c>
      <c r="S100" s="74" t="str">
        <f t="shared" si="25"/>
        <v>4St_3热压C步17</v>
      </c>
      <c r="T100" s="74" t="s">
        <v>9021</v>
      </c>
      <c r="U100" s="74" t="str">
        <f t="shared" si="26"/>
        <v>5St_A出料定位A步17</v>
      </c>
      <c r="V100" s="74" t="s">
        <v>9022</v>
      </c>
      <c r="W100" s="74" t="str">
        <f t="shared" si="27"/>
        <v>5St_B出料定位B步17</v>
      </c>
      <c r="X100" s="74" t="s">
        <v>9023</v>
      </c>
      <c r="Y100" s="74" t="str">
        <f t="shared" si="28"/>
        <v>6St下料机器人步17</v>
      </c>
      <c r="Z100" s="74" t="s">
        <v>9024</v>
      </c>
      <c r="AA100" s="74" t="str">
        <f t="shared" si="29"/>
        <v>7St接料及扫码步17</v>
      </c>
      <c r="AB100" s="74" t="s">
        <v>9025</v>
      </c>
      <c r="AC100" s="74" t="str">
        <f t="shared" si="30"/>
        <v>6St-2步17</v>
      </c>
      <c r="AD100" s="74" t="s">
        <v>9026</v>
      </c>
      <c r="AE100" s="74" t="str">
        <f t="shared" si="31"/>
        <v>6St-3步17</v>
      </c>
      <c r="AF100" s="74" t="s">
        <v>9027</v>
      </c>
      <c r="AG100" s="74" t="str">
        <f t="shared" si="32"/>
        <v>6St-4步17</v>
      </c>
      <c r="AH100" s="74" t="s">
        <v>9028</v>
      </c>
      <c r="AI100" s="74" t="str">
        <f t="shared" si="33"/>
        <v>7St-A步17</v>
      </c>
      <c r="AJ100" s="79" t="s">
        <v>9029</v>
      </c>
      <c r="AK100" s="74" t="str">
        <f t="shared" si="34"/>
        <v>7St-B步17</v>
      </c>
      <c r="AL100" s="79" t="s">
        <v>9030</v>
      </c>
      <c r="AM100" s="74" t="str">
        <f t="shared" si="35"/>
        <v>8St-A步17</v>
      </c>
      <c r="AN100" s="79" t="s">
        <v>9031</v>
      </c>
      <c r="AO100" s="74" t="str">
        <f t="shared" si="36"/>
        <v>8St-B步17</v>
      </c>
      <c r="AP100" s="79" t="s">
        <v>9032</v>
      </c>
      <c r="AQ100" s="74" t="str">
        <f t="shared" si="37"/>
        <v>9St-步17</v>
      </c>
    </row>
    <row r="101" spans="1:43">
      <c r="A101" s="74" t="s">
        <v>9033</v>
      </c>
      <c r="B101" s="78">
        <v>1006</v>
      </c>
      <c r="C101" s="74">
        <v>2</v>
      </c>
      <c r="D101" s="74" t="s">
        <v>9034</v>
      </c>
      <c r="E101" s="74"/>
      <c r="F101" s="74" t="s">
        <v>9035</v>
      </c>
      <c r="G101" s="74" t="str">
        <f t="shared" si="19"/>
        <v>1St步18</v>
      </c>
      <c r="H101" s="74" t="s">
        <v>9036</v>
      </c>
      <c r="I101" s="74" t="str">
        <f t="shared" si="20"/>
        <v>1St_进料定位步18</v>
      </c>
      <c r="J101" s="74" t="s">
        <v>9037</v>
      </c>
      <c r="K101" s="74" t="str">
        <f t="shared" si="21"/>
        <v>2St_出料定位步18</v>
      </c>
      <c r="L101" s="74" t="s">
        <v>9038</v>
      </c>
      <c r="M101" s="74" t="str">
        <f t="shared" si="22"/>
        <v>3St_进出料转移步18</v>
      </c>
      <c r="N101" s="74" t="s">
        <v>9039</v>
      </c>
      <c r="O101" s="74" t="str">
        <f t="shared" si="23"/>
        <v>4St_1热压A步18</v>
      </c>
      <c r="P101" s="74" t="s">
        <v>9040</v>
      </c>
      <c r="Q101" s="74" t="str">
        <f t="shared" si="24"/>
        <v>4St_2热压B步18</v>
      </c>
      <c r="R101" s="74" t="s">
        <v>9041</v>
      </c>
      <c r="S101" s="74" t="str">
        <f t="shared" si="25"/>
        <v>4St_3热压C步18</v>
      </c>
      <c r="T101" s="74" t="s">
        <v>9042</v>
      </c>
      <c r="U101" s="74" t="str">
        <f t="shared" si="26"/>
        <v>5St_A出料定位A步18</v>
      </c>
      <c r="V101" s="74" t="s">
        <v>9043</v>
      </c>
      <c r="W101" s="74" t="str">
        <f t="shared" si="27"/>
        <v>5St_B出料定位B步18</v>
      </c>
      <c r="X101" s="74" t="s">
        <v>9044</v>
      </c>
      <c r="Y101" s="74" t="str">
        <f t="shared" si="28"/>
        <v>6St下料机器人步18</v>
      </c>
      <c r="Z101" s="74" t="s">
        <v>9045</v>
      </c>
      <c r="AA101" s="74" t="str">
        <f t="shared" si="29"/>
        <v>7St接料及扫码步18</v>
      </c>
      <c r="AB101" s="74" t="s">
        <v>9046</v>
      </c>
      <c r="AC101" s="74" t="str">
        <f t="shared" si="30"/>
        <v>6St-2步18</v>
      </c>
      <c r="AD101" s="74" t="s">
        <v>9047</v>
      </c>
      <c r="AE101" s="74" t="str">
        <f t="shared" si="31"/>
        <v>6St-3步18</v>
      </c>
      <c r="AF101" s="74" t="s">
        <v>9048</v>
      </c>
      <c r="AG101" s="74" t="str">
        <f t="shared" si="32"/>
        <v>6St-4步18</v>
      </c>
      <c r="AH101" s="74" t="s">
        <v>9049</v>
      </c>
      <c r="AI101" s="74" t="str">
        <f t="shared" si="33"/>
        <v>7St-A步18</v>
      </c>
      <c r="AJ101" s="79" t="s">
        <v>9050</v>
      </c>
      <c r="AK101" s="74" t="str">
        <f t="shared" si="34"/>
        <v>7St-B步18</v>
      </c>
      <c r="AL101" s="79" t="s">
        <v>9051</v>
      </c>
      <c r="AM101" s="74" t="str">
        <f t="shared" si="35"/>
        <v>8St-A步18</v>
      </c>
      <c r="AN101" s="79" t="s">
        <v>9052</v>
      </c>
      <c r="AO101" s="74" t="str">
        <f t="shared" si="36"/>
        <v>8St-B步18</v>
      </c>
      <c r="AP101" s="79" t="s">
        <v>9053</v>
      </c>
      <c r="AQ101" s="74" t="str">
        <f t="shared" si="37"/>
        <v>9St-步18</v>
      </c>
    </row>
    <row r="102" spans="1:43">
      <c r="A102" s="74" t="s">
        <v>9054</v>
      </c>
      <c r="B102" s="78">
        <v>1006</v>
      </c>
      <c r="C102" s="74">
        <v>3</v>
      </c>
      <c r="D102" s="74" t="s">
        <v>9055</v>
      </c>
      <c r="E102" s="74"/>
      <c r="F102" s="74" t="s">
        <v>9056</v>
      </c>
      <c r="G102" s="74" t="str">
        <f t="shared" si="19"/>
        <v>1St步19</v>
      </c>
      <c r="H102" s="74" t="s">
        <v>9057</v>
      </c>
      <c r="I102" s="74" t="str">
        <f t="shared" si="20"/>
        <v>1St_进料定位步19</v>
      </c>
      <c r="J102" s="74" t="s">
        <v>9058</v>
      </c>
      <c r="K102" s="74" t="str">
        <f t="shared" si="21"/>
        <v>2St_出料定位步19</v>
      </c>
      <c r="L102" s="74" t="s">
        <v>9059</v>
      </c>
      <c r="M102" s="74" t="str">
        <f t="shared" si="22"/>
        <v>3St_进出料转移步19</v>
      </c>
      <c r="N102" s="74" t="s">
        <v>9060</v>
      </c>
      <c r="O102" s="74" t="str">
        <f t="shared" si="23"/>
        <v>4St_1热压A步19</v>
      </c>
      <c r="P102" s="74" t="s">
        <v>9061</v>
      </c>
      <c r="Q102" s="74" t="str">
        <f t="shared" si="24"/>
        <v>4St_2热压B步19</v>
      </c>
      <c r="R102" s="74" t="s">
        <v>9062</v>
      </c>
      <c r="S102" s="74" t="str">
        <f t="shared" si="25"/>
        <v>4St_3热压C步19</v>
      </c>
      <c r="T102" s="74" t="s">
        <v>9063</v>
      </c>
      <c r="U102" s="74" t="str">
        <f t="shared" si="26"/>
        <v>5St_A出料定位A步19</v>
      </c>
      <c r="V102" s="74" t="s">
        <v>9064</v>
      </c>
      <c r="W102" s="74" t="str">
        <f t="shared" si="27"/>
        <v>5St_B出料定位B步19</v>
      </c>
      <c r="X102" s="74" t="s">
        <v>9065</v>
      </c>
      <c r="Y102" s="74" t="str">
        <f t="shared" si="28"/>
        <v>6St下料机器人步19</v>
      </c>
      <c r="Z102" s="74" t="s">
        <v>9066</v>
      </c>
      <c r="AA102" s="74" t="str">
        <f t="shared" si="29"/>
        <v>7St接料及扫码步19</v>
      </c>
      <c r="AB102" s="74" t="s">
        <v>9067</v>
      </c>
      <c r="AC102" s="74" t="str">
        <f t="shared" si="30"/>
        <v>6St-2步19</v>
      </c>
      <c r="AD102" s="74" t="s">
        <v>9068</v>
      </c>
      <c r="AE102" s="74" t="str">
        <f t="shared" si="31"/>
        <v>6St-3步19</v>
      </c>
      <c r="AF102" s="74" t="s">
        <v>9069</v>
      </c>
      <c r="AG102" s="74" t="str">
        <f t="shared" si="32"/>
        <v>6St-4步19</v>
      </c>
      <c r="AH102" s="74" t="s">
        <v>9070</v>
      </c>
      <c r="AI102" s="74" t="str">
        <f t="shared" si="33"/>
        <v>7St-A步19</v>
      </c>
      <c r="AJ102" s="79" t="s">
        <v>9071</v>
      </c>
      <c r="AK102" s="74" t="str">
        <f t="shared" si="34"/>
        <v>7St-B步19</v>
      </c>
      <c r="AL102" s="79" t="s">
        <v>9072</v>
      </c>
      <c r="AM102" s="74" t="str">
        <f t="shared" si="35"/>
        <v>8St-A步19</v>
      </c>
      <c r="AN102" s="79" t="s">
        <v>9073</v>
      </c>
      <c r="AO102" s="74" t="str">
        <f t="shared" si="36"/>
        <v>8St-B步19</v>
      </c>
      <c r="AP102" s="79" t="s">
        <v>9074</v>
      </c>
      <c r="AQ102" s="74" t="str">
        <f t="shared" si="37"/>
        <v>9St-步19</v>
      </c>
    </row>
    <row r="103" spans="1:43">
      <c r="A103" s="74" t="s">
        <v>9075</v>
      </c>
      <c r="B103" s="78">
        <v>1006</v>
      </c>
      <c r="C103" s="74">
        <v>4</v>
      </c>
      <c r="D103" s="74" t="s">
        <v>9076</v>
      </c>
      <c r="E103" s="74"/>
      <c r="F103" s="74" t="s">
        <v>9077</v>
      </c>
      <c r="G103" s="74" t="str">
        <f t="shared" si="19"/>
        <v>1St步20</v>
      </c>
      <c r="H103" s="74" t="s">
        <v>9078</v>
      </c>
      <c r="I103" s="74" t="str">
        <f t="shared" si="20"/>
        <v>1St_进料定位步20</v>
      </c>
      <c r="J103" s="74" t="s">
        <v>9079</v>
      </c>
      <c r="K103" s="74" t="str">
        <f t="shared" si="21"/>
        <v>2St_出料定位步20</v>
      </c>
      <c r="L103" s="74" t="s">
        <v>9080</v>
      </c>
      <c r="M103" s="74" t="str">
        <f t="shared" si="22"/>
        <v>3St_进出料转移步20</v>
      </c>
      <c r="N103" s="74" t="s">
        <v>9081</v>
      </c>
      <c r="O103" s="74" t="str">
        <f t="shared" si="23"/>
        <v>4St_1热压A步20</v>
      </c>
      <c r="P103" s="74" t="s">
        <v>9082</v>
      </c>
      <c r="Q103" s="74" t="str">
        <f t="shared" si="24"/>
        <v>4St_2热压B步20</v>
      </c>
      <c r="R103" s="74" t="s">
        <v>9083</v>
      </c>
      <c r="S103" s="74" t="str">
        <f t="shared" si="25"/>
        <v>4St_3热压C步20</v>
      </c>
      <c r="T103" s="74" t="s">
        <v>9084</v>
      </c>
      <c r="U103" s="74" t="str">
        <f t="shared" si="26"/>
        <v>5St_A出料定位A步20</v>
      </c>
      <c r="V103" s="74" t="s">
        <v>9085</v>
      </c>
      <c r="W103" s="74" t="str">
        <f t="shared" si="27"/>
        <v>5St_B出料定位B步20</v>
      </c>
      <c r="X103" s="74" t="s">
        <v>9086</v>
      </c>
      <c r="Y103" s="74" t="str">
        <f t="shared" si="28"/>
        <v>6St下料机器人步20</v>
      </c>
      <c r="Z103" s="74" t="s">
        <v>9087</v>
      </c>
      <c r="AA103" s="74" t="str">
        <f t="shared" si="29"/>
        <v>7St接料及扫码步20</v>
      </c>
      <c r="AB103" s="74" t="s">
        <v>9088</v>
      </c>
      <c r="AC103" s="74" t="str">
        <f t="shared" si="30"/>
        <v>6St-2步20</v>
      </c>
      <c r="AD103" s="74" t="s">
        <v>9089</v>
      </c>
      <c r="AE103" s="74" t="str">
        <f t="shared" si="31"/>
        <v>6St-3步20</v>
      </c>
      <c r="AF103" s="74" t="s">
        <v>9090</v>
      </c>
      <c r="AG103" s="74" t="str">
        <f t="shared" si="32"/>
        <v>6St-4步20</v>
      </c>
      <c r="AH103" s="74" t="s">
        <v>9091</v>
      </c>
      <c r="AI103" s="74" t="str">
        <f t="shared" si="33"/>
        <v>7St-A步20</v>
      </c>
      <c r="AJ103" s="79" t="s">
        <v>9092</v>
      </c>
      <c r="AK103" s="74" t="str">
        <f t="shared" si="34"/>
        <v>7St-B步20</v>
      </c>
      <c r="AL103" s="79" t="s">
        <v>9093</v>
      </c>
      <c r="AM103" s="74" t="str">
        <f t="shared" si="35"/>
        <v>8St-A步20</v>
      </c>
      <c r="AN103" s="79" t="s">
        <v>9094</v>
      </c>
      <c r="AO103" s="74" t="str">
        <f t="shared" si="36"/>
        <v>8St-B步20</v>
      </c>
      <c r="AP103" s="79" t="s">
        <v>9095</v>
      </c>
      <c r="AQ103" s="74" t="str">
        <f t="shared" si="37"/>
        <v>9St-步20</v>
      </c>
    </row>
    <row r="104" spans="1:43">
      <c r="A104" s="74" t="s">
        <v>9096</v>
      </c>
      <c r="B104" s="78">
        <v>1006</v>
      </c>
      <c r="C104" s="74">
        <v>5</v>
      </c>
      <c r="D104" s="74" t="s">
        <v>9097</v>
      </c>
      <c r="E104" s="74"/>
      <c r="F104" s="74" t="s">
        <v>9098</v>
      </c>
      <c r="G104" s="74" t="str">
        <f t="shared" si="19"/>
        <v>1St步21</v>
      </c>
      <c r="H104" s="74" t="s">
        <v>9099</v>
      </c>
      <c r="I104" s="74" t="str">
        <f t="shared" si="20"/>
        <v>1St_进料定位步21</v>
      </c>
      <c r="J104" s="74" t="s">
        <v>9100</v>
      </c>
      <c r="K104" s="74" t="str">
        <f t="shared" si="21"/>
        <v>2St_出料定位步21</v>
      </c>
      <c r="L104" s="74" t="s">
        <v>9101</v>
      </c>
      <c r="M104" s="74" t="str">
        <f t="shared" si="22"/>
        <v>3St_进出料转移步21</v>
      </c>
      <c r="N104" s="74" t="s">
        <v>9102</v>
      </c>
      <c r="O104" s="74" t="str">
        <f t="shared" si="23"/>
        <v>4St_1热压A步21</v>
      </c>
      <c r="P104" s="74" t="s">
        <v>9103</v>
      </c>
      <c r="Q104" s="74" t="str">
        <f t="shared" si="24"/>
        <v>4St_2热压B步21</v>
      </c>
      <c r="R104" s="74" t="s">
        <v>9104</v>
      </c>
      <c r="S104" s="74" t="str">
        <f t="shared" si="25"/>
        <v>4St_3热压C步21</v>
      </c>
      <c r="T104" s="74" t="s">
        <v>9105</v>
      </c>
      <c r="U104" s="74" t="str">
        <f t="shared" si="26"/>
        <v>5St_A出料定位A步21</v>
      </c>
      <c r="V104" s="74" t="s">
        <v>9106</v>
      </c>
      <c r="W104" s="74" t="str">
        <f t="shared" si="27"/>
        <v>5St_B出料定位B步21</v>
      </c>
      <c r="X104" s="74" t="s">
        <v>9107</v>
      </c>
      <c r="Y104" s="74" t="str">
        <f t="shared" si="28"/>
        <v>6St下料机器人步21</v>
      </c>
      <c r="Z104" s="74" t="s">
        <v>9108</v>
      </c>
      <c r="AA104" s="74" t="str">
        <f t="shared" si="29"/>
        <v>7St接料及扫码步21</v>
      </c>
      <c r="AB104" s="74" t="s">
        <v>9109</v>
      </c>
      <c r="AC104" s="74" t="str">
        <f t="shared" si="30"/>
        <v>6St-2步21</v>
      </c>
      <c r="AD104" s="74" t="s">
        <v>9110</v>
      </c>
      <c r="AE104" s="74" t="str">
        <f t="shared" si="31"/>
        <v>6St-3步21</v>
      </c>
      <c r="AF104" s="74" t="s">
        <v>9111</v>
      </c>
      <c r="AG104" s="74" t="str">
        <f t="shared" si="32"/>
        <v>6St-4步21</v>
      </c>
      <c r="AH104" s="74" t="s">
        <v>9112</v>
      </c>
      <c r="AI104" s="74" t="str">
        <f t="shared" si="33"/>
        <v>7St-A步21</v>
      </c>
      <c r="AJ104" s="79" t="s">
        <v>9113</v>
      </c>
      <c r="AK104" s="74" t="str">
        <f t="shared" si="34"/>
        <v>7St-B步21</v>
      </c>
      <c r="AL104" s="79" t="s">
        <v>9114</v>
      </c>
      <c r="AM104" s="74" t="str">
        <f t="shared" si="35"/>
        <v>8St-A步21</v>
      </c>
      <c r="AN104" s="79" t="s">
        <v>9115</v>
      </c>
      <c r="AO104" s="74" t="str">
        <f t="shared" si="36"/>
        <v>8St-B步21</v>
      </c>
      <c r="AP104" s="79" t="s">
        <v>9116</v>
      </c>
      <c r="AQ104" s="74" t="str">
        <f t="shared" si="37"/>
        <v>9St-步21</v>
      </c>
    </row>
    <row r="105" spans="1:43">
      <c r="A105" s="74" t="s">
        <v>9117</v>
      </c>
      <c r="B105" s="78">
        <v>1006</v>
      </c>
      <c r="C105" s="74">
        <v>6</v>
      </c>
      <c r="D105" s="74" t="s">
        <v>9118</v>
      </c>
      <c r="E105" s="74"/>
      <c r="F105" s="74" t="s">
        <v>9119</v>
      </c>
      <c r="G105" s="74" t="str">
        <f t="shared" si="19"/>
        <v>1St步22</v>
      </c>
      <c r="H105" s="74" t="s">
        <v>9120</v>
      </c>
      <c r="I105" s="74" t="str">
        <f t="shared" si="20"/>
        <v>1St_进料定位步22</v>
      </c>
      <c r="J105" s="74" t="s">
        <v>9121</v>
      </c>
      <c r="K105" s="74" t="str">
        <f t="shared" si="21"/>
        <v>2St_出料定位步22</v>
      </c>
      <c r="L105" s="74" t="s">
        <v>9122</v>
      </c>
      <c r="M105" s="74" t="str">
        <f t="shared" si="22"/>
        <v>3St_进出料转移步22</v>
      </c>
      <c r="N105" s="74" t="s">
        <v>9123</v>
      </c>
      <c r="O105" s="74" t="str">
        <f t="shared" si="23"/>
        <v>4St_1热压A步22</v>
      </c>
      <c r="P105" s="74" t="s">
        <v>9124</v>
      </c>
      <c r="Q105" s="74" t="str">
        <f t="shared" si="24"/>
        <v>4St_2热压B步22</v>
      </c>
      <c r="R105" s="74" t="s">
        <v>9125</v>
      </c>
      <c r="S105" s="74" t="str">
        <f t="shared" si="25"/>
        <v>4St_3热压C步22</v>
      </c>
      <c r="T105" s="74" t="s">
        <v>9126</v>
      </c>
      <c r="U105" s="74" t="str">
        <f t="shared" si="26"/>
        <v>5St_A出料定位A步22</v>
      </c>
      <c r="V105" s="74" t="s">
        <v>9127</v>
      </c>
      <c r="W105" s="74" t="str">
        <f t="shared" si="27"/>
        <v>5St_B出料定位B步22</v>
      </c>
      <c r="X105" s="74" t="s">
        <v>9128</v>
      </c>
      <c r="Y105" s="74" t="str">
        <f t="shared" si="28"/>
        <v>6St下料机器人步22</v>
      </c>
      <c r="Z105" s="74" t="s">
        <v>9129</v>
      </c>
      <c r="AA105" s="74" t="str">
        <f t="shared" si="29"/>
        <v>7St接料及扫码步22</v>
      </c>
      <c r="AB105" s="74" t="s">
        <v>9130</v>
      </c>
      <c r="AC105" s="74" t="str">
        <f t="shared" si="30"/>
        <v>6St-2步22</v>
      </c>
      <c r="AD105" s="74" t="s">
        <v>9131</v>
      </c>
      <c r="AE105" s="74" t="str">
        <f t="shared" si="31"/>
        <v>6St-3步22</v>
      </c>
      <c r="AF105" s="74" t="s">
        <v>9132</v>
      </c>
      <c r="AG105" s="74" t="str">
        <f t="shared" si="32"/>
        <v>6St-4步22</v>
      </c>
      <c r="AH105" s="74" t="s">
        <v>9133</v>
      </c>
      <c r="AI105" s="74" t="str">
        <f t="shared" si="33"/>
        <v>7St-A步22</v>
      </c>
      <c r="AJ105" s="79" t="s">
        <v>9134</v>
      </c>
      <c r="AK105" s="74" t="str">
        <f t="shared" si="34"/>
        <v>7St-B步22</v>
      </c>
      <c r="AL105" s="79" t="s">
        <v>9135</v>
      </c>
      <c r="AM105" s="74" t="str">
        <f t="shared" si="35"/>
        <v>8St-A步22</v>
      </c>
      <c r="AN105" s="79" t="s">
        <v>9136</v>
      </c>
      <c r="AO105" s="74" t="str">
        <f t="shared" si="36"/>
        <v>8St-B步22</v>
      </c>
      <c r="AP105" s="79" t="s">
        <v>9137</v>
      </c>
      <c r="AQ105" s="74" t="str">
        <f t="shared" si="37"/>
        <v>9St-步22</v>
      </c>
    </row>
    <row r="106" spans="1:43">
      <c r="A106" s="74" t="s">
        <v>9138</v>
      </c>
      <c r="B106" s="78">
        <v>1006</v>
      </c>
      <c r="C106" s="74">
        <v>7</v>
      </c>
      <c r="D106" s="74" t="s">
        <v>9139</v>
      </c>
      <c r="E106" s="74"/>
      <c r="F106" s="74" t="s">
        <v>9140</v>
      </c>
      <c r="G106" s="74" t="str">
        <f t="shared" si="19"/>
        <v>1St步23</v>
      </c>
      <c r="H106" s="74" t="s">
        <v>9141</v>
      </c>
      <c r="I106" s="74" t="str">
        <f t="shared" si="20"/>
        <v>1St_进料定位步23</v>
      </c>
      <c r="J106" s="74" t="s">
        <v>9142</v>
      </c>
      <c r="K106" s="74" t="str">
        <f t="shared" si="21"/>
        <v>2St_出料定位步23</v>
      </c>
      <c r="L106" s="74" t="s">
        <v>9143</v>
      </c>
      <c r="M106" s="74" t="str">
        <f t="shared" si="22"/>
        <v>3St_进出料转移步23</v>
      </c>
      <c r="N106" s="74" t="s">
        <v>9144</v>
      </c>
      <c r="O106" s="74" t="str">
        <f t="shared" si="23"/>
        <v>4St_1热压A步23</v>
      </c>
      <c r="P106" s="74" t="s">
        <v>9145</v>
      </c>
      <c r="Q106" s="74" t="str">
        <f t="shared" si="24"/>
        <v>4St_2热压B步23</v>
      </c>
      <c r="R106" s="74" t="s">
        <v>9146</v>
      </c>
      <c r="S106" s="74" t="str">
        <f t="shared" si="25"/>
        <v>4St_3热压C步23</v>
      </c>
      <c r="T106" s="74" t="s">
        <v>9147</v>
      </c>
      <c r="U106" s="74" t="str">
        <f t="shared" si="26"/>
        <v>5St_A出料定位A步23</v>
      </c>
      <c r="V106" s="74" t="s">
        <v>9148</v>
      </c>
      <c r="W106" s="74" t="str">
        <f t="shared" si="27"/>
        <v>5St_B出料定位B步23</v>
      </c>
      <c r="X106" s="74" t="s">
        <v>9149</v>
      </c>
      <c r="Y106" s="74" t="str">
        <f t="shared" si="28"/>
        <v>6St下料机器人步23</v>
      </c>
      <c r="Z106" s="74" t="s">
        <v>9150</v>
      </c>
      <c r="AA106" s="74" t="str">
        <f t="shared" si="29"/>
        <v>7St接料及扫码步23</v>
      </c>
      <c r="AB106" s="74" t="s">
        <v>9151</v>
      </c>
      <c r="AC106" s="74" t="str">
        <f t="shared" si="30"/>
        <v>6St-2步23</v>
      </c>
      <c r="AD106" s="74" t="s">
        <v>9152</v>
      </c>
      <c r="AE106" s="74" t="str">
        <f t="shared" si="31"/>
        <v>6St-3步23</v>
      </c>
      <c r="AF106" s="74" t="s">
        <v>9153</v>
      </c>
      <c r="AG106" s="74" t="str">
        <f t="shared" si="32"/>
        <v>6St-4步23</v>
      </c>
      <c r="AH106" s="74" t="s">
        <v>9154</v>
      </c>
      <c r="AI106" s="74" t="str">
        <f t="shared" si="33"/>
        <v>7St-A步23</v>
      </c>
      <c r="AJ106" s="79" t="s">
        <v>9155</v>
      </c>
      <c r="AK106" s="74" t="str">
        <f t="shared" si="34"/>
        <v>7St-B步23</v>
      </c>
      <c r="AL106" s="79" t="s">
        <v>9156</v>
      </c>
      <c r="AM106" s="74" t="str">
        <f t="shared" si="35"/>
        <v>8St-A步23</v>
      </c>
      <c r="AN106" s="79" t="s">
        <v>9157</v>
      </c>
      <c r="AO106" s="74" t="str">
        <f t="shared" si="36"/>
        <v>8St-B步23</v>
      </c>
      <c r="AP106" s="79" t="s">
        <v>9158</v>
      </c>
      <c r="AQ106" s="74" t="str">
        <f t="shared" si="37"/>
        <v>9St-步23</v>
      </c>
    </row>
    <row r="107" spans="1:43">
      <c r="A107" s="74" t="s">
        <v>9159</v>
      </c>
      <c r="B107" s="78">
        <v>1006</v>
      </c>
      <c r="C107" s="74">
        <v>8</v>
      </c>
      <c r="D107" s="74" t="s">
        <v>9160</v>
      </c>
      <c r="E107" s="74"/>
      <c r="F107" s="74" t="s">
        <v>9161</v>
      </c>
      <c r="G107" s="74" t="str">
        <f t="shared" si="19"/>
        <v>1St步24</v>
      </c>
      <c r="H107" s="74" t="s">
        <v>9162</v>
      </c>
      <c r="I107" s="74" t="str">
        <f t="shared" si="20"/>
        <v>1St_进料定位步24</v>
      </c>
      <c r="J107" s="74" t="s">
        <v>9163</v>
      </c>
      <c r="K107" s="74" t="str">
        <f t="shared" si="21"/>
        <v>2St_出料定位步24</v>
      </c>
      <c r="L107" s="74" t="s">
        <v>9164</v>
      </c>
      <c r="M107" s="74" t="str">
        <f t="shared" si="22"/>
        <v>3St_进出料转移步24</v>
      </c>
      <c r="N107" s="74" t="s">
        <v>9165</v>
      </c>
      <c r="O107" s="74" t="str">
        <f t="shared" si="23"/>
        <v>4St_1热压A步24</v>
      </c>
      <c r="P107" s="74" t="s">
        <v>9166</v>
      </c>
      <c r="Q107" s="74" t="str">
        <f t="shared" si="24"/>
        <v>4St_2热压B步24</v>
      </c>
      <c r="R107" s="74" t="s">
        <v>9167</v>
      </c>
      <c r="S107" s="74" t="str">
        <f t="shared" si="25"/>
        <v>4St_3热压C步24</v>
      </c>
      <c r="T107" s="74" t="s">
        <v>9168</v>
      </c>
      <c r="U107" s="74" t="str">
        <f t="shared" si="26"/>
        <v>5St_A出料定位A步24</v>
      </c>
      <c r="V107" s="74" t="s">
        <v>9169</v>
      </c>
      <c r="W107" s="74" t="str">
        <f t="shared" si="27"/>
        <v>5St_B出料定位B步24</v>
      </c>
      <c r="X107" s="74" t="s">
        <v>9170</v>
      </c>
      <c r="Y107" s="74" t="str">
        <f t="shared" si="28"/>
        <v>6St下料机器人步24</v>
      </c>
      <c r="Z107" s="74" t="s">
        <v>9171</v>
      </c>
      <c r="AA107" s="74" t="str">
        <f t="shared" si="29"/>
        <v>7St接料及扫码步24</v>
      </c>
      <c r="AB107" s="74" t="s">
        <v>9172</v>
      </c>
      <c r="AC107" s="74" t="str">
        <f t="shared" si="30"/>
        <v>6St-2步24</v>
      </c>
      <c r="AD107" s="74" t="s">
        <v>9173</v>
      </c>
      <c r="AE107" s="74" t="str">
        <f t="shared" si="31"/>
        <v>6St-3步24</v>
      </c>
      <c r="AF107" s="74" t="s">
        <v>9174</v>
      </c>
      <c r="AG107" s="74" t="str">
        <f t="shared" si="32"/>
        <v>6St-4步24</v>
      </c>
      <c r="AH107" s="74" t="s">
        <v>9175</v>
      </c>
      <c r="AI107" s="74" t="str">
        <f t="shared" si="33"/>
        <v>7St-A步24</v>
      </c>
      <c r="AJ107" s="79" t="s">
        <v>9176</v>
      </c>
      <c r="AK107" s="74" t="str">
        <f t="shared" si="34"/>
        <v>7St-B步24</v>
      </c>
      <c r="AL107" s="79" t="s">
        <v>9177</v>
      </c>
      <c r="AM107" s="74" t="str">
        <f t="shared" si="35"/>
        <v>8St-A步24</v>
      </c>
      <c r="AN107" s="79" t="s">
        <v>9178</v>
      </c>
      <c r="AO107" s="74" t="str">
        <f t="shared" si="36"/>
        <v>8St-B步24</v>
      </c>
      <c r="AP107" s="79" t="s">
        <v>9179</v>
      </c>
      <c r="AQ107" s="74" t="str">
        <f t="shared" si="37"/>
        <v>9St-步24</v>
      </c>
    </row>
    <row r="108" spans="1:43">
      <c r="A108" s="74" t="s">
        <v>9180</v>
      </c>
      <c r="B108" s="78">
        <v>1006</v>
      </c>
      <c r="C108" s="74">
        <v>9</v>
      </c>
      <c r="D108" s="74" t="s">
        <v>9181</v>
      </c>
      <c r="E108" s="74"/>
      <c r="F108" s="74" t="s">
        <v>9182</v>
      </c>
      <c r="G108" s="74" t="str">
        <f t="shared" si="19"/>
        <v>1St步25</v>
      </c>
      <c r="H108" s="74" t="s">
        <v>9183</v>
      </c>
      <c r="I108" s="74" t="str">
        <f t="shared" si="20"/>
        <v>1St_进料定位步25</v>
      </c>
      <c r="J108" s="74" t="s">
        <v>9184</v>
      </c>
      <c r="K108" s="74" t="str">
        <f t="shared" si="21"/>
        <v>2St_出料定位步25</v>
      </c>
      <c r="L108" s="74" t="s">
        <v>9185</v>
      </c>
      <c r="M108" s="74" t="str">
        <f t="shared" si="22"/>
        <v>3St_进出料转移步25</v>
      </c>
      <c r="N108" s="74" t="s">
        <v>9186</v>
      </c>
      <c r="O108" s="74" t="str">
        <f t="shared" si="23"/>
        <v>4St_1热压A步25</v>
      </c>
      <c r="P108" s="74" t="s">
        <v>9187</v>
      </c>
      <c r="Q108" s="74" t="str">
        <f t="shared" si="24"/>
        <v>4St_2热压B步25</v>
      </c>
      <c r="R108" s="74" t="s">
        <v>9188</v>
      </c>
      <c r="S108" s="74" t="str">
        <f t="shared" si="25"/>
        <v>4St_3热压C步25</v>
      </c>
      <c r="T108" s="74" t="s">
        <v>9189</v>
      </c>
      <c r="U108" s="74" t="str">
        <f t="shared" si="26"/>
        <v>5St_A出料定位A步25</v>
      </c>
      <c r="V108" s="74" t="s">
        <v>9190</v>
      </c>
      <c r="W108" s="74" t="str">
        <f t="shared" si="27"/>
        <v>5St_B出料定位B步25</v>
      </c>
      <c r="X108" s="74" t="s">
        <v>9191</v>
      </c>
      <c r="Y108" s="74" t="str">
        <f t="shared" si="28"/>
        <v>6St下料机器人步25</v>
      </c>
      <c r="Z108" s="74" t="s">
        <v>9192</v>
      </c>
      <c r="AA108" s="74" t="str">
        <f t="shared" si="29"/>
        <v>7St接料及扫码步25</v>
      </c>
      <c r="AB108" s="74" t="s">
        <v>9193</v>
      </c>
      <c r="AC108" s="74" t="str">
        <f t="shared" si="30"/>
        <v>6St-2步25</v>
      </c>
      <c r="AD108" s="74" t="s">
        <v>9194</v>
      </c>
      <c r="AE108" s="74" t="str">
        <f t="shared" si="31"/>
        <v>6St-3步25</v>
      </c>
      <c r="AF108" s="74" t="s">
        <v>9195</v>
      </c>
      <c r="AG108" s="74" t="str">
        <f t="shared" si="32"/>
        <v>6St-4步25</v>
      </c>
      <c r="AH108" s="74" t="s">
        <v>9196</v>
      </c>
      <c r="AI108" s="74" t="str">
        <f t="shared" si="33"/>
        <v>7St-A步25</v>
      </c>
      <c r="AJ108" s="79" t="s">
        <v>9197</v>
      </c>
      <c r="AK108" s="74" t="str">
        <f t="shared" si="34"/>
        <v>7St-B步25</v>
      </c>
      <c r="AL108" s="79" t="s">
        <v>9198</v>
      </c>
      <c r="AM108" s="74" t="str">
        <f t="shared" si="35"/>
        <v>8St-A步25</v>
      </c>
      <c r="AN108" s="79" t="s">
        <v>9199</v>
      </c>
      <c r="AO108" s="74" t="str">
        <f t="shared" si="36"/>
        <v>8St-B步25</v>
      </c>
      <c r="AP108" s="79" t="s">
        <v>9200</v>
      </c>
      <c r="AQ108" s="74" t="str">
        <f t="shared" si="37"/>
        <v>9St-步25</v>
      </c>
    </row>
    <row r="109" spans="1:43">
      <c r="A109" s="74" t="s">
        <v>9201</v>
      </c>
      <c r="B109" s="78">
        <v>1006</v>
      </c>
      <c r="C109" s="74">
        <v>10</v>
      </c>
      <c r="D109" s="74" t="s">
        <v>9202</v>
      </c>
      <c r="E109" s="74"/>
      <c r="F109" s="74" t="s">
        <v>9203</v>
      </c>
      <c r="G109" s="74" t="str">
        <f t="shared" si="19"/>
        <v>1St步26</v>
      </c>
      <c r="H109" s="74" t="s">
        <v>9204</v>
      </c>
      <c r="I109" s="74" t="str">
        <f t="shared" si="20"/>
        <v>1St_进料定位步26</v>
      </c>
      <c r="J109" s="74" t="s">
        <v>9205</v>
      </c>
      <c r="K109" s="74" t="str">
        <f t="shared" si="21"/>
        <v>2St_出料定位步26</v>
      </c>
      <c r="L109" s="74" t="s">
        <v>9206</v>
      </c>
      <c r="M109" s="74" t="str">
        <f t="shared" si="22"/>
        <v>3St_进出料转移步26</v>
      </c>
      <c r="N109" s="74" t="s">
        <v>9207</v>
      </c>
      <c r="O109" s="74" t="str">
        <f t="shared" si="23"/>
        <v>4St_1热压A步26</v>
      </c>
      <c r="P109" s="74" t="s">
        <v>9208</v>
      </c>
      <c r="Q109" s="74" t="str">
        <f t="shared" si="24"/>
        <v>4St_2热压B步26</v>
      </c>
      <c r="R109" s="74" t="s">
        <v>9209</v>
      </c>
      <c r="S109" s="74" t="str">
        <f t="shared" si="25"/>
        <v>4St_3热压C步26</v>
      </c>
      <c r="T109" s="74" t="s">
        <v>9210</v>
      </c>
      <c r="U109" s="74" t="str">
        <f t="shared" si="26"/>
        <v>5St_A出料定位A步26</v>
      </c>
      <c r="V109" s="74" t="s">
        <v>9211</v>
      </c>
      <c r="W109" s="74" t="str">
        <f t="shared" si="27"/>
        <v>5St_B出料定位B步26</v>
      </c>
      <c r="X109" s="74" t="s">
        <v>9212</v>
      </c>
      <c r="Y109" s="74" t="str">
        <f t="shared" si="28"/>
        <v>6St下料机器人步26</v>
      </c>
      <c r="Z109" s="74" t="s">
        <v>9213</v>
      </c>
      <c r="AA109" s="74" t="str">
        <f t="shared" si="29"/>
        <v>7St接料及扫码步26</v>
      </c>
      <c r="AB109" s="74" t="s">
        <v>9214</v>
      </c>
      <c r="AC109" s="74" t="str">
        <f t="shared" si="30"/>
        <v>6St-2步26</v>
      </c>
      <c r="AD109" s="74" t="s">
        <v>9215</v>
      </c>
      <c r="AE109" s="74" t="str">
        <f t="shared" si="31"/>
        <v>6St-3步26</v>
      </c>
      <c r="AF109" s="74" t="s">
        <v>9216</v>
      </c>
      <c r="AG109" s="74" t="str">
        <f t="shared" si="32"/>
        <v>6St-4步26</v>
      </c>
      <c r="AH109" s="74" t="s">
        <v>9217</v>
      </c>
      <c r="AI109" s="74" t="str">
        <f t="shared" si="33"/>
        <v>7St-A步26</v>
      </c>
      <c r="AJ109" s="79" t="s">
        <v>9218</v>
      </c>
      <c r="AK109" s="74" t="str">
        <f t="shared" si="34"/>
        <v>7St-B步26</v>
      </c>
      <c r="AL109" s="79" t="s">
        <v>9219</v>
      </c>
      <c r="AM109" s="74" t="str">
        <f t="shared" si="35"/>
        <v>8St-A步26</v>
      </c>
      <c r="AN109" s="79" t="s">
        <v>9220</v>
      </c>
      <c r="AO109" s="74" t="str">
        <f t="shared" si="36"/>
        <v>8St-B步26</v>
      </c>
      <c r="AP109" s="79" t="s">
        <v>9221</v>
      </c>
      <c r="AQ109" s="74" t="str">
        <f t="shared" si="37"/>
        <v>9St-步26</v>
      </c>
    </row>
    <row r="110" spans="1:43">
      <c r="A110" s="74" t="s">
        <v>9222</v>
      </c>
      <c r="B110" s="78">
        <v>1006</v>
      </c>
      <c r="C110" s="74">
        <v>11</v>
      </c>
      <c r="D110" s="74" t="s">
        <v>9223</v>
      </c>
      <c r="E110" s="74"/>
      <c r="F110" s="74" t="s">
        <v>9224</v>
      </c>
      <c r="G110" s="74" t="str">
        <f t="shared" si="19"/>
        <v>1St步27</v>
      </c>
      <c r="H110" s="74" t="s">
        <v>9225</v>
      </c>
      <c r="I110" s="74" t="str">
        <f t="shared" si="20"/>
        <v>1St_进料定位步27</v>
      </c>
      <c r="J110" s="74" t="s">
        <v>9226</v>
      </c>
      <c r="K110" s="74" t="str">
        <f t="shared" si="21"/>
        <v>2St_出料定位步27</v>
      </c>
      <c r="L110" s="74" t="s">
        <v>9227</v>
      </c>
      <c r="M110" s="74" t="str">
        <f t="shared" si="22"/>
        <v>3St_进出料转移步27</v>
      </c>
      <c r="N110" s="74" t="s">
        <v>9228</v>
      </c>
      <c r="O110" s="74" t="str">
        <f t="shared" si="23"/>
        <v>4St_1热压A步27</v>
      </c>
      <c r="P110" s="74" t="s">
        <v>9229</v>
      </c>
      <c r="Q110" s="74" t="str">
        <f t="shared" si="24"/>
        <v>4St_2热压B步27</v>
      </c>
      <c r="R110" s="74" t="s">
        <v>9230</v>
      </c>
      <c r="S110" s="74" t="str">
        <f t="shared" si="25"/>
        <v>4St_3热压C步27</v>
      </c>
      <c r="T110" s="74" t="s">
        <v>9231</v>
      </c>
      <c r="U110" s="74" t="str">
        <f t="shared" si="26"/>
        <v>5St_A出料定位A步27</v>
      </c>
      <c r="V110" s="74" t="s">
        <v>9232</v>
      </c>
      <c r="W110" s="74" t="str">
        <f t="shared" si="27"/>
        <v>5St_B出料定位B步27</v>
      </c>
      <c r="X110" s="74" t="s">
        <v>9233</v>
      </c>
      <c r="Y110" s="74" t="str">
        <f t="shared" si="28"/>
        <v>6St下料机器人步27</v>
      </c>
      <c r="Z110" s="74" t="s">
        <v>9234</v>
      </c>
      <c r="AA110" s="74" t="str">
        <f t="shared" si="29"/>
        <v>7St接料及扫码步27</v>
      </c>
      <c r="AB110" s="74" t="s">
        <v>9235</v>
      </c>
      <c r="AC110" s="74" t="str">
        <f t="shared" si="30"/>
        <v>6St-2步27</v>
      </c>
      <c r="AD110" s="74" t="s">
        <v>9236</v>
      </c>
      <c r="AE110" s="74" t="str">
        <f t="shared" si="31"/>
        <v>6St-3步27</v>
      </c>
      <c r="AF110" s="74" t="s">
        <v>9237</v>
      </c>
      <c r="AG110" s="74" t="str">
        <f t="shared" si="32"/>
        <v>6St-4步27</v>
      </c>
      <c r="AH110" s="74" t="s">
        <v>9238</v>
      </c>
      <c r="AI110" s="74" t="str">
        <f t="shared" si="33"/>
        <v>7St-A步27</v>
      </c>
      <c r="AJ110" s="79" t="s">
        <v>9239</v>
      </c>
      <c r="AK110" s="74" t="str">
        <f t="shared" si="34"/>
        <v>7St-B步27</v>
      </c>
      <c r="AL110" s="79" t="s">
        <v>9240</v>
      </c>
      <c r="AM110" s="74" t="str">
        <f t="shared" si="35"/>
        <v>8St-A步27</v>
      </c>
      <c r="AN110" s="79" t="s">
        <v>9241</v>
      </c>
      <c r="AO110" s="74" t="str">
        <f t="shared" si="36"/>
        <v>8St-B步27</v>
      </c>
      <c r="AP110" s="79" t="s">
        <v>9242</v>
      </c>
      <c r="AQ110" s="74" t="str">
        <f t="shared" si="37"/>
        <v>9St-步27</v>
      </c>
    </row>
    <row r="111" spans="1:43">
      <c r="A111" s="74" t="s">
        <v>9243</v>
      </c>
      <c r="B111" s="78">
        <v>1006</v>
      </c>
      <c r="C111" s="74">
        <v>12</v>
      </c>
      <c r="D111" s="74" t="s">
        <v>9244</v>
      </c>
      <c r="E111" s="74"/>
      <c r="F111" s="74" t="s">
        <v>9245</v>
      </c>
      <c r="G111" s="74" t="str">
        <f t="shared" si="19"/>
        <v>1St步28</v>
      </c>
      <c r="H111" s="74" t="s">
        <v>9246</v>
      </c>
      <c r="I111" s="74" t="str">
        <f t="shared" si="20"/>
        <v>1St_进料定位步28</v>
      </c>
      <c r="J111" s="74" t="s">
        <v>9247</v>
      </c>
      <c r="K111" s="74" t="str">
        <f t="shared" si="21"/>
        <v>2St_出料定位步28</v>
      </c>
      <c r="L111" s="74" t="s">
        <v>9248</v>
      </c>
      <c r="M111" s="74" t="str">
        <f t="shared" si="22"/>
        <v>3St_进出料转移步28</v>
      </c>
      <c r="N111" s="74" t="s">
        <v>9249</v>
      </c>
      <c r="O111" s="74" t="str">
        <f t="shared" si="23"/>
        <v>4St_1热压A步28</v>
      </c>
      <c r="P111" s="74" t="s">
        <v>9250</v>
      </c>
      <c r="Q111" s="74" t="str">
        <f t="shared" si="24"/>
        <v>4St_2热压B步28</v>
      </c>
      <c r="R111" s="74" t="s">
        <v>9251</v>
      </c>
      <c r="S111" s="74" t="str">
        <f t="shared" si="25"/>
        <v>4St_3热压C步28</v>
      </c>
      <c r="T111" s="74" t="s">
        <v>9252</v>
      </c>
      <c r="U111" s="74" t="str">
        <f t="shared" si="26"/>
        <v>5St_A出料定位A步28</v>
      </c>
      <c r="V111" s="74" t="s">
        <v>9253</v>
      </c>
      <c r="W111" s="74" t="str">
        <f t="shared" si="27"/>
        <v>5St_B出料定位B步28</v>
      </c>
      <c r="X111" s="74" t="s">
        <v>9254</v>
      </c>
      <c r="Y111" s="74" t="str">
        <f t="shared" si="28"/>
        <v>6St下料机器人步28</v>
      </c>
      <c r="Z111" s="74" t="s">
        <v>9255</v>
      </c>
      <c r="AA111" s="74" t="str">
        <f t="shared" si="29"/>
        <v>7St接料及扫码步28</v>
      </c>
      <c r="AB111" s="74" t="s">
        <v>9256</v>
      </c>
      <c r="AC111" s="74" t="str">
        <f t="shared" si="30"/>
        <v>6St-2步28</v>
      </c>
      <c r="AD111" s="74" t="s">
        <v>9257</v>
      </c>
      <c r="AE111" s="74" t="str">
        <f t="shared" si="31"/>
        <v>6St-3步28</v>
      </c>
      <c r="AF111" s="74" t="s">
        <v>9258</v>
      </c>
      <c r="AG111" s="74" t="str">
        <f t="shared" si="32"/>
        <v>6St-4步28</v>
      </c>
      <c r="AH111" s="74" t="s">
        <v>9259</v>
      </c>
      <c r="AI111" s="74" t="str">
        <f t="shared" si="33"/>
        <v>7St-A步28</v>
      </c>
      <c r="AJ111" s="79" t="s">
        <v>9260</v>
      </c>
      <c r="AK111" s="74" t="str">
        <f t="shared" si="34"/>
        <v>7St-B步28</v>
      </c>
      <c r="AL111" s="79" t="s">
        <v>9261</v>
      </c>
      <c r="AM111" s="74" t="str">
        <f t="shared" si="35"/>
        <v>8St-A步28</v>
      </c>
      <c r="AN111" s="79" t="s">
        <v>9262</v>
      </c>
      <c r="AO111" s="74" t="str">
        <f t="shared" si="36"/>
        <v>8St-B步28</v>
      </c>
      <c r="AP111" s="79" t="s">
        <v>9263</v>
      </c>
      <c r="AQ111" s="74" t="str">
        <f t="shared" si="37"/>
        <v>9St-步28</v>
      </c>
    </row>
    <row r="112" spans="1:43">
      <c r="A112" s="74" t="s">
        <v>9264</v>
      </c>
      <c r="B112" s="78">
        <v>1006</v>
      </c>
      <c r="C112" s="74">
        <v>13</v>
      </c>
      <c r="D112" s="74" t="s">
        <v>9265</v>
      </c>
      <c r="E112" s="74"/>
      <c r="F112" s="74" t="s">
        <v>9266</v>
      </c>
      <c r="G112" s="74" t="str">
        <f t="shared" si="19"/>
        <v>1St步29</v>
      </c>
      <c r="H112" s="74" t="s">
        <v>9267</v>
      </c>
      <c r="I112" s="74" t="str">
        <f t="shared" si="20"/>
        <v>1St_进料定位步29</v>
      </c>
      <c r="J112" s="74" t="s">
        <v>9268</v>
      </c>
      <c r="K112" s="74" t="str">
        <f t="shared" si="21"/>
        <v>2St_出料定位步29</v>
      </c>
      <c r="L112" s="74" t="s">
        <v>9269</v>
      </c>
      <c r="M112" s="74" t="str">
        <f t="shared" si="22"/>
        <v>3St_进出料转移步29</v>
      </c>
      <c r="N112" s="74" t="s">
        <v>9270</v>
      </c>
      <c r="O112" s="74" t="str">
        <f t="shared" si="23"/>
        <v>4St_1热压A步29</v>
      </c>
      <c r="P112" s="74" t="s">
        <v>9271</v>
      </c>
      <c r="Q112" s="74" t="str">
        <f t="shared" si="24"/>
        <v>4St_2热压B步29</v>
      </c>
      <c r="R112" s="74" t="s">
        <v>9272</v>
      </c>
      <c r="S112" s="74" t="str">
        <f t="shared" si="25"/>
        <v>4St_3热压C步29</v>
      </c>
      <c r="T112" s="74" t="s">
        <v>9273</v>
      </c>
      <c r="U112" s="74" t="str">
        <f t="shared" si="26"/>
        <v>5St_A出料定位A步29</v>
      </c>
      <c r="V112" s="74" t="s">
        <v>9274</v>
      </c>
      <c r="W112" s="74" t="str">
        <f t="shared" si="27"/>
        <v>5St_B出料定位B步29</v>
      </c>
      <c r="X112" s="74" t="s">
        <v>9275</v>
      </c>
      <c r="Y112" s="74" t="str">
        <f t="shared" si="28"/>
        <v>6St下料机器人步29</v>
      </c>
      <c r="Z112" s="74" t="s">
        <v>9276</v>
      </c>
      <c r="AA112" s="74" t="str">
        <f t="shared" si="29"/>
        <v>7St接料及扫码步29</v>
      </c>
      <c r="AB112" s="74" t="s">
        <v>9277</v>
      </c>
      <c r="AC112" s="74" t="str">
        <f t="shared" si="30"/>
        <v>6St-2步29</v>
      </c>
      <c r="AD112" s="74" t="s">
        <v>9278</v>
      </c>
      <c r="AE112" s="74" t="str">
        <f t="shared" si="31"/>
        <v>6St-3步29</v>
      </c>
      <c r="AF112" s="74" t="s">
        <v>9279</v>
      </c>
      <c r="AG112" s="74" t="str">
        <f t="shared" si="32"/>
        <v>6St-4步29</v>
      </c>
      <c r="AH112" s="74" t="s">
        <v>9280</v>
      </c>
      <c r="AI112" s="74" t="str">
        <f t="shared" si="33"/>
        <v>7St-A步29</v>
      </c>
      <c r="AJ112" s="79" t="s">
        <v>9281</v>
      </c>
      <c r="AK112" s="74" t="str">
        <f t="shared" si="34"/>
        <v>7St-B步29</v>
      </c>
      <c r="AL112" s="79" t="s">
        <v>9282</v>
      </c>
      <c r="AM112" s="74" t="str">
        <f t="shared" si="35"/>
        <v>8St-A步29</v>
      </c>
      <c r="AN112" s="79" t="s">
        <v>9283</v>
      </c>
      <c r="AO112" s="74" t="str">
        <f t="shared" si="36"/>
        <v>8St-B步29</v>
      </c>
      <c r="AP112" s="79" t="s">
        <v>9284</v>
      </c>
      <c r="AQ112" s="74" t="str">
        <f t="shared" si="37"/>
        <v>9St-步29</v>
      </c>
    </row>
    <row r="113" spans="1:43">
      <c r="A113" s="74" t="s">
        <v>9285</v>
      </c>
      <c r="B113" s="78">
        <v>1006</v>
      </c>
      <c r="C113" s="74">
        <v>14</v>
      </c>
      <c r="D113" s="74" t="s">
        <v>9286</v>
      </c>
      <c r="E113" s="74"/>
      <c r="F113" s="74" t="s">
        <v>9287</v>
      </c>
      <c r="G113" s="74" t="str">
        <f t="shared" si="19"/>
        <v>1St步30</v>
      </c>
      <c r="H113" s="74" t="s">
        <v>9288</v>
      </c>
      <c r="I113" s="74" t="str">
        <f t="shared" si="20"/>
        <v>1St_进料定位步30</v>
      </c>
      <c r="J113" s="74" t="s">
        <v>9289</v>
      </c>
      <c r="K113" s="74" t="str">
        <f t="shared" si="21"/>
        <v>2St_出料定位步30</v>
      </c>
      <c r="L113" s="74" t="s">
        <v>9290</v>
      </c>
      <c r="M113" s="74" t="str">
        <f t="shared" si="22"/>
        <v>3St_进出料转移步30</v>
      </c>
      <c r="N113" s="74" t="s">
        <v>9291</v>
      </c>
      <c r="O113" s="74" t="str">
        <f t="shared" si="23"/>
        <v>4St_1热压A步30</v>
      </c>
      <c r="P113" s="74" t="s">
        <v>9292</v>
      </c>
      <c r="Q113" s="74" t="str">
        <f t="shared" si="24"/>
        <v>4St_2热压B步30</v>
      </c>
      <c r="R113" s="74" t="s">
        <v>9293</v>
      </c>
      <c r="S113" s="74" t="str">
        <f t="shared" si="25"/>
        <v>4St_3热压C步30</v>
      </c>
      <c r="T113" s="74" t="s">
        <v>9294</v>
      </c>
      <c r="U113" s="74" t="str">
        <f t="shared" si="26"/>
        <v>5St_A出料定位A步30</v>
      </c>
      <c r="V113" s="74" t="s">
        <v>9295</v>
      </c>
      <c r="W113" s="74" t="str">
        <f t="shared" si="27"/>
        <v>5St_B出料定位B步30</v>
      </c>
      <c r="X113" s="74" t="s">
        <v>9296</v>
      </c>
      <c r="Y113" s="74" t="str">
        <f t="shared" si="28"/>
        <v>6St下料机器人步30</v>
      </c>
      <c r="Z113" s="74" t="s">
        <v>9297</v>
      </c>
      <c r="AA113" s="74" t="str">
        <f t="shared" si="29"/>
        <v>7St接料及扫码步30</v>
      </c>
      <c r="AB113" s="74" t="s">
        <v>9298</v>
      </c>
      <c r="AC113" s="74" t="str">
        <f t="shared" si="30"/>
        <v>6St-2步30</v>
      </c>
      <c r="AD113" s="74" t="s">
        <v>9299</v>
      </c>
      <c r="AE113" s="74" t="str">
        <f t="shared" si="31"/>
        <v>6St-3步30</v>
      </c>
      <c r="AF113" s="74" t="s">
        <v>9300</v>
      </c>
      <c r="AG113" s="74" t="str">
        <f t="shared" si="32"/>
        <v>6St-4步30</v>
      </c>
      <c r="AH113" s="74" t="s">
        <v>9301</v>
      </c>
      <c r="AI113" s="74" t="str">
        <f t="shared" si="33"/>
        <v>7St-A步30</v>
      </c>
      <c r="AJ113" s="79" t="s">
        <v>9302</v>
      </c>
      <c r="AK113" s="74" t="str">
        <f t="shared" si="34"/>
        <v>7St-B步30</v>
      </c>
      <c r="AL113" s="79" t="s">
        <v>9303</v>
      </c>
      <c r="AM113" s="74" t="str">
        <f t="shared" si="35"/>
        <v>8St-A步30</v>
      </c>
      <c r="AN113" s="79" t="s">
        <v>9304</v>
      </c>
      <c r="AO113" s="74" t="str">
        <f t="shared" si="36"/>
        <v>8St-B步30</v>
      </c>
      <c r="AP113" s="79" t="s">
        <v>9305</v>
      </c>
      <c r="AQ113" s="74" t="str">
        <f t="shared" si="37"/>
        <v>9St-步30</v>
      </c>
    </row>
    <row r="114" spans="1:43">
      <c r="A114" s="74" t="s">
        <v>9306</v>
      </c>
      <c r="B114" s="78">
        <v>1006</v>
      </c>
      <c r="C114" s="74">
        <v>15</v>
      </c>
      <c r="D114" s="74" t="s">
        <v>9307</v>
      </c>
      <c r="E114" s="74"/>
      <c r="F114" s="74" t="s">
        <v>9308</v>
      </c>
      <c r="G114" s="74" t="str">
        <f t="shared" si="19"/>
        <v>1St步31</v>
      </c>
      <c r="H114" s="74" t="s">
        <v>9309</v>
      </c>
      <c r="I114" s="74" t="str">
        <f t="shared" si="20"/>
        <v>1St_进料定位步31</v>
      </c>
      <c r="J114" s="74" t="s">
        <v>9310</v>
      </c>
      <c r="K114" s="74" t="str">
        <f t="shared" si="21"/>
        <v>2St_出料定位步31</v>
      </c>
      <c r="L114" s="74" t="s">
        <v>9311</v>
      </c>
      <c r="M114" s="74" t="str">
        <f t="shared" si="22"/>
        <v>3St_进出料转移步31</v>
      </c>
      <c r="N114" s="74" t="s">
        <v>9312</v>
      </c>
      <c r="O114" s="74" t="str">
        <f t="shared" si="23"/>
        <v>4St_1热压A步31</v>
      </c>
      <c r="P114" s="74" t="s">
        <v>9313</v>
      </c>
      <c r="Q114" s="74" t="str">
        <f t="shared" si="24"/>
        <v>4St_2热压B步31</v>
      </c>
      <c r="R114" s="74" t="s">
        <v>9314</v>
      </c>
      <c r="S114" s="74" t="str">
        <f t="shared" si="25"/>
        <v>4St_3热压C步31</v>
      </c>
      <c r="T114" s="74" t="s">
        <v>9315</v>
      </c>
      <c r="U114" s="74" t="str">
        <f t="shared" si="26"/>
        <v>5St_A出料定位A步31</v>
      </c>
      <c r="V114" s="74" t="s">
        <v>9316</v>
      </c>
      <c r="W114" s="74" t="str">
        <f t="shared" si="27"/>
        <v>5St_B出料定位B步31</v>
      </c>
      <c r="X114" s="74" t="s">
        <v>9317</v>
      </c>
      <c r="Y114" s="74" t="str">
        <f t="shared" si="28"/>
        <v>6St下料机器人步31</v>
      </c>
      <c r="Z114" s="74" t="s">
        <v>9318</v>
      </c>
      <c r="AA114" s="74" t="str">
        <f t="shared" si="29"/>
        <v>7St接料及扫码步31</v>
      </c>
      <c r="AB114" s="74" t="s">
        <v>9319</v>
      </c>
      <c r="AC114" s="74" t="str">
        <f t="shared" si="30"/>
        <v>6St-2步31</v>
      </c>
      <c r="AD114" s="74" t="s">
        <v>9320</v>
      </c>
      <c r="AE114" s="74" t="str">
        <f t="shared" si="31"/>
        <v>6St-3步31</v>
      </c>
      <c r="AF114" s="74" t="s">
        <v>9321</v>
      </c>
      <c r="AG114" s="74" t="str">
        <f t="shared" si="32"/>
        <v>6St-4步31</v>
      </c>
      <c r="AH114" s="74" t="s">
        <v>9322</v>
      </c>
      <c r="AI114" s="74" t="str">
        <f t="shared" si="33"/>
        <v>7St-A步31</v>
      </c>
      <c r="AJ114" s="79" t="s">
        <v>9323</v>
      </c>
      <c r="AK114" s="74" t="str">
        <f t="shared" si="34"/>
        <v>7St-B步31</v>
      </c>
      <c r="AL114" s="79" t="s">
        <v>9324</v>
      </c>
      <c r="AM114" s="74" t="str">
        <f t="shared" si="35"/>
        <v>8St-A步31</v>
      </c>
      <c r="AN114" s="79" t="s">
        <v>9325</v>
      </c>
      <c r="AO114" s="74" t="str">
        <f t="shared" si="36"/>
        <v>8St-B步31</v>
      </c>
      <c r="AP114" s="79" t="s">
        <v>9326</v>
      </c>
      <c r="AQ114" s="74" t="str">
        <f t="shared" si="37"/>
        <v>9St-步31</v>
      </c>
    </row>
    <row r="115" spans="1:43">
      <c r="A115" s="74" t="s">
        <v>9327</v>
      </c>
      <c r="B115" s="78">
        <v>1007</v>
      </c>
      <c r="C115" s="74">
        <v>0</v>
      </c>
      <c r="D115" s="74" t="s">
        <v>9328</v>
      </c>
      <c r="E115" s="74"/>
      <c r="F115" s="74" t="s">
        <v>9329</v>
      </c>
      <c r="G115" s="74" t="str">
        <f t="shared" si="19"/>
        <v>1St初始化步号</v>
      </c>
      <c r="H115" s="74" t="s">
        <v>9330</v>
      </c>
      <c r="I115" s="74" t="str">
        <f t="shared" si="20"/>
        <v>1St_进料定位初始化步号</v>
      </c>
      <c r="J115" s="74" t="s">
        <v>9331</v>
      </c>
      <c r="K115" s="74" t="str">
        <f t="shared" si="21"/>
        <v>2St_出料定位初始化步号</v>
      </c>
      <c r="L115" s="74" t="s">
        <v>9332</v>
      </c>
      <c r="M115" s="74" t="str">
        <f t="shared" si="22"/>
        <v>3St_进出料转移初始化步号</v>
      </c>
      <c r="N115" s="74" t="s">
        <v>9333</v>
      </c>
      <c r="O115" s="74" t="str">
        <f t="shared" si="23"/>
        <v>4St_1热压A初始化步号</v>
      </c>
      <c r="P115" s="74" t="s">
        <v>9334</v>
      </c>
      <c r="Q115" s="74" t="str">
        <f t="shared" si="24"/>
        <v>4St_2热压B初始化步号</v>
      </c>
      <c r="R115" s="74" t="s">
        <v>9335</v>
      </c>
      <c r="S115" s="74" t="str">
        <f t="shared" si="25"/>
        <v>4St_3热压C初始化步号</v>
      </c>
      <c r="T115" s="74" t="s">
        <v>9336</v>
      </c>
      <c r="U115" s="74" t="str">
        <f t="shared" si="26"/>
        <v>5St_A出料定位A初始化步号</v>
      </c>
      <c r="V115" s="74" t="s">
        <v>9337</v>
      </c>
      <c r="W115" s="74" t="str">
        <f t="shared" si="27"/>
        <v>5St_B出料定位B初始化步号</v>
      </c>
      <c r="X115" s="74" t="s">
        <v>9338</v>
      </c>
      <c r="Y115" s="74" t="str">
        <f t="shared" si="28"/>
        <v>6St下料机器人初始化步号</v>
      </c>
      <c r="Z115" s="74" t="s">
        <v>9339</v>
      </c>
      <c r="AA115" s="74" t="str">
        <f t="shared" si="29"/>
        <v>7St接料及扫码初始化步号</v>
      </c>
      <c r="AB115" s="74" t="s">
        <v>9340</v>
      </c>
      <c r="AC115" s="74" t="str">
        <f t="shared" si="30"/>
        <v>6St-2初始化步号</v>
      </c>
      <c r="AD115" s="74" t="s">
        <v>9341</v>
      </c>
      <c r="AE115" s="74" t="str">
        <f t="shared" si="31"/>
        <v>6St-3初始化步号</v>
      </c>
      <c r="AF115" s="74" t="s">
        <v>9342</v>
      </c>
      <c r="AG115" s="74" t="str">
        <f t="shared" si="32"/>
        <v>6St-4初始化步号</v>
      </c>
      <c r="AH115" s="74" t="s">
        <v>9343</v>
      </c>
      <c r="AI115" s="74" t="str">
        <f t="shared" si="33"/>
        <v>7St-A初始化步号</v>
      </c>
      <c r="AJ115" s="79" t="s">
        <v>9344</v>
      </c>
      <c r="AK115" s="74" t="str">
        <f t="shared" si="34"/>
        <v>7St-B初始化步号</v>
      </c>
      <c r="AL115" s="79" t="s">
        <v>9345</v>
      </c>
      <c r="AM115" s="74" t="str">
        <f t="shared" si="35"/>
        <v>8St-A初始化步号</v>
      </c>
      <c r="AN115" s="79" t="s">
        <v>9346</v>
      </c>
      <c r="AO115" s="74" t="str">
        <f t="shared" si="36"/>
        <v>8St-B初始化步号</v>
      </c>
      <c r="AP115" s="79" t="s">
        <v>9347</v>
      </c>
      <c r="AQ115" s="74" t="str">
        <f t="shared" si="37"/>
        <v>9St-初始化步号</v>
      </c>
    </row>
    <row r="116" spans="1:43">
      <c r="A116" s="74"/>
      <c r="B116" s="78">
        <v>1007</v>
      </c>
      <c r="C116" s="74">
        <v>1</v>
      </c>
      <c r="D116" s="74" t="s">
        <v>9348</v>
      </c>
      <c r="E116" s="74"/>
      <c r="F116" s="74" t="s">
        <v>9349</v>
      </c>
      <c r="G116" s="74" t="str">
        <f t="shared" si="19"/>
        <v>1St</v>
      </c>
      <c r="H116" s="74" t="s">
        <v>9350</v>
      </c>
      <c r="I116" s="74" t="str">
        <f t="shared" si="20"/>
        <v>1St_进料定位</v>
      </c>
      <c r="J116" s="74" t="s">
        <v>9351</v>
      </c>
      <c r="K116" s="74" t="str">
        <f t="shared" si="21"/>
        <v>2St_出料定位</v>
      </c>
      <c r="L116" s="74" t="s">
        <v>9352</v>
      </c>
      <c r="M116" s="74" t="str">
        <f t="shared" si="22"/>
        <v>3St_进出料转移</v>
      </c>
      <c r="N116" s="74" t="s">
        <v>9353</v>
      </c>
      <c r="O116" s="74" t="str">
        <f t="shared" si="23"/>
        <v>4St_1热压A</v>
      </c>
      <c r="P116" s="74" t="s">
        <v>9354</v>
      </c>
      <c r="Q116" s="74" t="str">
        <f t="shared" si="24"/>
        <v>4St_2热压B</v>
      </c>
      <c r="R116" s="74" t="s">
        <v>9355</v>
      </c>
      <c r="S116" s="74" t="str">
        <f t="shared" si="25"/>
        <v>4St_3热压C</v>
      </c>
      <c r="T116" s="74" t="s">
        <v>9356</v>
      </c>
      <c r="U116" s="74" t="str">
        <f t="shared" si="26"/>
        <v>5St_A出料定位A</v>
      </c>
      <c r="V116" s="74" t="s">
        <v>9357</v>
      </c>
      <c r="W116" s="74" t="str">
        <f t="shared" si="27"/>
        <v>5St_B出料定位B</v>
      </c>
      <c r="X116" s="74" t="s">
        <v>9358</v>
      </c>
      <c r="Y116" s="74" t="str">
        <f t="shared" si="28"/>
        <v>6St下料机器人</v>
      </c>
      <c r="Z116" s="74" t="s">
        <v>9359</v>
      </c>
      <c r="AA116" s="74" t="str">
        <f t="shared" si="29"/>
        <v>7St接料及扫码</v>
      </c>
      <c r="AB116" s="74" t="s">
        <v>9360</v>
      </c>
      <c r="AC116" s="74" t="str">
        <f t="shared" si="30"/>
        <v>6St-2</v>
      </c>
      <c r="AD116" s="74" t="s">
        <v>9361</v>
      </c>
      <c r="AE116" s="74" t="str">
        <f t="shared" si="31"/>
        <v>6St-3</v>
      </c>
      <c r="AF116" s="74" t="s">
        <v>9362</v>
      </c>
      <c r="AG116" s="74" t="str">
        <f t="shared" si="32"/>
        <v>6St-4</v>
      </c>
      <c r="AH116" s="74" t="s">
        <v>9363</v>
      </c>
      <c r="AI116" s="74" t="str">
        <f t="shared" si="33"/>
        <v>7St-A</v>
      </c>
      <c r="AJ116" s="79" t="s">
        <v>9364</v>
      </c>
      <c r="AK116" s="74" t="str">
        <f t="shared" si="34"/>
        <v>7St-B</v>
      </c>
      <c r="AL116" s="79" t="s">
        <v>9365</v>
      </c>
      <c r="AM116" s="74" t="str">
        <f t="shared" si="35"/>
        <v>8St-A</v>
      </c>
      <c r="AN116" s="79" t="s">
        <v>9366</v>
      </c>
      <c r="AO116" s="74" t="str">
        <f t="shared" si="36"/>
        <v>8St-B</v>
      </c>
      <c r="AP116" s="79" t="s">
        <v>9367</v>
      </c>
      <c r="AQ116" s="74" t="str">
        <f t="shared" si="37"/>
        <v>9St-</v>
      </c>
    </row>
    <row r="117" spans="1:43">
      <c r="A117" s="74"/>
      <c r="B117" s="78">
        <v>1007</v>
      </c>
      <c r="C117" s="74">
        <v>2</v>
      </c>
      <c r="D117" s="74" t="s">
        <v>9368</v>
      </c>
      <c r="E117" s="74"/>
      <c r="F117" s="74" t="s">
        <v>9369</v>
      </c>
      <c r="G117" s="74" t="str">
        <f t="shared" si="19"/>
        <v>1St</v>
      </c>
      <c r="H117" s="74" t="s">
        <v>9370</v>
      </c>
      <c r="I117" s="74" t="str">
        <f t="shared" si="20"/>
        <v>1St_进料定位</v>
      </c>
      <c r="J117" s="74" t="s">
        <v>9371</v>
      </c>
      <c r="K117" s="74" t="str">
        <f t="shared" si="21"/>
        <v>2St_出料定位</v>
      </c>
      <c r="L117" s="74" t="s">
        <v>9372</v>
      </c>
      <c r="M117" s="74" t="str">
        <f t="shared" si="22"/>
        <v>3St_进出料转移</v>
      </c>
      <c r="N117" s="74" t="s">
        <v>9373</v>
      </c>
      <c r="O117" s="74" t="str">
        <f t="shared" si="23"/>
        <v>4St_1热压A</v>
      </c>
      <c r="P117" s="74" t="s">
        <v>9374</v>
      </c>
      <c r="Q117" s="74" t="str">
        <f t="shared" si="24"/>
        <v>4St_2热压B</v>
      </c>
      <c r="R117" s="74" t="s">
        <v>9375</v>
      </c>
      <c r="S117" s="74" t="str">
        <f t="shared" si="25"/>
        <v>4St_3热压C</v>
      </c>
      <c r="T117" s="74" t="s">
        <v>9376</v>
      </c>
      <c r="U117" s="74" t="str">
        <f t="shared" si="26"/>
        <v>5St_A出料定位A</v>
      </c>
      <c r="V117" s="74" t="s">
        <v>9377</v>
      </c>
      <c r="W117" s="74" t="str">
        <f t="shared" si="27"/>
        <v>5St_B出料定位B</v>
      </c>
      <c r="X117" s="74" t="s">
        <v>9378</v>
      </c>
      <c r="Y117" s="74" t="str">
        <f t="shared" si="28"/>
        <v>6St下料机器人</v>
      </c>
      <c r="Z117" s="74" t="s">
        <v>9379</v>
      </c>
      <c r="AA117" s="74" t="str">
        <f t="shared" si="29"/>
        <v>7St接料及扫码</v>
      </c>
      <c r="AB117" s="74" t="s">
        <v>9380</v>
      </c>
      <c r="AC117" s="74" t="str">
        <f t="shared" si="30"/>
        <v>6St-2</v>
      </c>
      <c r="AD117" s="74" t="s">
        <v>9381</v>
      </c>
      <c r="AE117" s="74" t="str">
        <f t="shared" si="31"/>
        <v>6St-3</v>
      </c>
      <c r="AF117" s="74" t="s">
        <v>9382</v>
      </c>
      <c r="AG117" s="74" t="str">
        <f t="shared" si="32"/>
        <v>6St-4</v>
      </c>
      <c r="AH117" s="74" t="s">
        <v>9383</v>
      </c>
      <c r="AI117" s="74" t="str">
        <f t="shared" si="33"/>
        <v>7St-A</v>
      </c>
      <c r="AJ117" s="79" t="s">
        <v>9384</v>
      </c>
      <c r="AK117" s="74" t="str">
        <f t="shared" si="34"/>
        <v>7St-B</v>
      </c>
      <c r="AL117" s="79" t="s">
        <v>9385</v>
      </c>
      <c r="AM117" s="74" t="str">
        <f t="shared" si="35"/>
        <v>8St-A</v>
      </c>
      <c r="AN117" s="79" t="s">
        <v>9386</v>
      </c>
      <c r="AO117" s="74" t="str">
        <f t="shared" si="36"/>
        <v>8St-B</v>
      </c>
      <c r="AP117" s="79" t="s">
        <v>9387</v>
      </c>
      <c r="AQ117" s="74" t="str">
        <f t="shared" si="37"/>
        <v>9St-</v>
      </c>
    </row>
    <row r="118" spans="1:43">
      <c r="A118" s="74"/>
      <c r="B118" s="78">
        <v>1007</v>
      </c>
      <c r="C118" s="74">
        <v>3</v>
      </c>
      <c r="D118" s="74" t="s">
        <v>9388</v>
      </c>
      <c r="E118" s="74"/>
      <c r="F118" s="74" t="s">
        <v>9389</v>
      </c>
      <c r="G118" s="74" t="str">
        <f t="shared" si="19"/>
        <v>1St</v>
      </c>
      <c r="H118" s="74" t="s">
        <v>9390</v>
      </c>
      <c r="I118" s="74" t="str">
        <f t="shared" si="20"/>
        <v>1St_进料定位</v>
      </c>
      <c r="J118" s="74" t="s">
        <v>9391</v>
      </c>
      <c r="K118" s="74" t="str">
        <f t="shared" si="21"/>
        <v>2St_出料定位</v>
      </c>
      <c r="L118" s="74" t="s">
        <v>9392</v>
      </c>
      <c r="M118" s="74" t="str">
        <f t="shared" si="22"/>
        <v>3St_进出料转移</v>
      </c>
      <c r="N118" s="74" t="s">
        <v>9393</v>
      </c>
      <c r="O118" s="74" t="str">
        <f t="shared" si="23"/>
        <v>4St_1热压A</v>
      </c>
      <c r="P118" s="74" t="s">
        <v>9394</v>
      </c>
      <c r="Q118" s="74" t="str">
        <f t="shared" si="24"/>
        <v>4St_2热压B</v>
      </c>
      <c r="R118" s="74" t="s">
        <v>9395</v>
      </c>
      <c r="S118" s="74" t="str">
        <f t="shared" si="25"/>
        <v>4St_3热压C</v>
      </c>
      <c r="T118" s="74" t="s">
        <v>9396</v>
      </c>
      <c r="U118" s="74" t="str">
        <f t="shared" si="26"/>
        <v>5St_A出料定位A</v>
      </c>
      <c r="V118" s="74" t="s">
        <v>9397</v>
      </c>
      <c r="W118" s="74" t="str">
        <f t="shared" si="27"/>
        <v>5St_B出料定位B</v>
      </c>
      <c r="X118" s="74" t="s">
        <v>9398</v>
      </c>
      <c r="Y118" s="74" t="str">
        <f t="shared" si="28"/>
        <v>6St下料机器人</v>
      </c>
      <c r="Z118" s="74" t="s">
        <v>9399</v>
      </c>
      <c r="AA118" s="74" t="str">
        <f t="shared" si="29"/>
        <v>7St接料及扫码</v>
      </c>
      <c r="AB118" s="74" t="s">
        <v>9400</v>
      </c>
      <c r="AC118" s="74" t="str">
        <f t="shared" si="30"/>
        <v>6St-2</v>
      </c>
      <c r="AD118" s="74" t="s">
        <v>9401</v>
      </c>
      <c r="AE118" s="74" t="str">
        <f t="shared" si="31"/>
        <v>6St-3</v>
      </c>
      <c r="AF118" s="74" t="s">
        <v>9402</v>
      </c>
      <c r="AG118" s="74" t="str">
        <f t="shared" si="32"/>
        <v>6St-4</v>
      </c>
      <c r="AH118" s="74" t="s">
        <v>9403</v>
      </c>
      <c r="AI118" s="74" t="str">
        <f t="shared" si="33"/>
        <v>7St-A</v>
      </c>
      <c r="AJ118" s="79" t="s">
        <v>9404</v>
      </c>
      <c r="AK118" s="74" t="str">
        <f t="shared" si="34"/>
        <v>7St-B</v>
      </c>
      <c r="AL118" s="79" t="s">
        <v>9405</v>
      </c>
      <c r="AM118" s="74" t="str">
        <f t="shared" si="35"/>
        <v>8St-A</v>
      </c>
      <c r="AN118" s="79" t="s">
        <v>9406</v>
      </c>
      <c r="AO118" s="74" t="str">
        <f t="shared" si="36"/>
        <v>8St-B</v>
      </c>
      <c r="AP118" s="79" t="s">
        <v>9407</v>
      </c>
      <c r="AQ118" s="74" t="str">
        <f t="shared" si="37"/>
        <v>9St-</v>
      </c>
    </row>
    <row r="119" spans="1:43">
      <c r="A119" s="74"/>
      <c r="B119" s="78">
        <v>1007</v>
      </c>
      <c r="C119" s="74">
        <v>4</v>
      </c>
      <c r="D119" s="74" t="s">
        <v>9408</v>
      </c>
      <c r="E119" s="74"/>
      <c r="F119" s="74" t="s">
        <v>9409</v>
      </c>
      <c r="G119" s="74" t="str">
        <f t="shared" si="19"/>
        <v>1St</v>
      </c>
      <c r="H119" s="74" t="s">
        <v>9410</v>
      </c>
      <c r="I119" s="74" t="str">
        <f t="shared" si="20"/>
        <v>1St_进料定位</v>
      </c>
      <c r="J119" s="74" t="s">
        <v>9411</v>
      </c>
      <c r="K119" s="74" t="str">
        <f t="shared" si="21"/>
        <v>2St_出料定位</v>
      </c>
      <c r="L119" s="74" t="s">
        <v>9412</v>
      </c>
      <c r="M119" s="74" t="str">
        <f t="shared" si="22"/>
        <v>3St_进出料转移</v>
      </c>
      <c r="N119" s="74" t="s">
        <v>9413</v>
      </c>
      <c r="O119" s="74" t="str">
        <f t="shared" si="23"/>
        <v>4St_1热压A</v>
      </c>
      <c r="P119" s="74" t="s">
        <v>9414</v>
      </c>
      <c r="Q119" s="74" t="str">
        <f t="shared" si="24"/>
        <v>4St_2热压B</v>
      </c>
      <c r="R119" s="74" t="s">
        <v>9415</v>
      </c>
      <c r="S119" s="74" t="str">
        <f t="shared" si="25"/>
        <v>4St_3热压C</v>
      </c>
      <c r="T119" s="74" t="s">
        <v>9416</v>
      </c>
      <c r="U119" s="74" t="str">
        <f t="shared" si="26"/>
        <v>5St_A出料定位A</v>
      </c>
      <c r="V119" s="74" t="s">
        <v>9417</v>
      </c>
      <c r="W119" s="74" t="str">
        <f t="shared" si="27"/>
        <v>5St_B出料定位B</v>
      </c>
      <c r="X119" s="74" t="s">
        <v>9418</v>
      </c>
      <c r="Y119" s="74" t="str">
        <f t="shared" si="28"/>
        <v>6St下料机器人</v>
      </c>
      <c r="Z119" s="74" t="s">
        <v>9419</v>
      </c>
      <c r="AA119" s="74" t="str">
        <f t="shared" si="29"/>
        <v>7St接料及扫码</v>
      </c>
      <c r="AB119" s="74" t="s">
        <v>9420</v>
      </c>
      <c r="AC119" s="74" t="str">
        <f t="shared" si="30"/>
        <v>6St-2</v>
      </c>
      <c r="AD119" s="74" t="s">
        <v>9421</v>
      </c>
      <c r="AE119" s="74" t="str">
        <f t="shared" si="31"/>
        <v>6St-3</v>
      </c>
      <c r="AF119" s="74" t="s">
        <v>9422</v>
      </c>
      <c r="AG119" s="74" t="str">
        <f t="shared" si="32"/>
        <v>6St-4</v>
      </c>
      <c r="AH119" s="74" t="s">
        <v>9423</v>
      </c>
      <c r="AI119" s="74" t="str">
        <f t="shared" si="33"/>
        <v>7St-A</v>
      </c>
      <c r="AJ119" s="79" t="s">
        <v>9424</v>
      </c>
      <c r="AK119" s="74" t="str">
        <f t="shared" si="34"/>
        <v>7St-B</v>
      </c>
      <c r="AL119" s="79" t="s">
        <v>9425</v>
      </c>
      <c r="AM119" s="74" t="str">
        <f t="shared" si="35"/>
        <v>8St-A</v>
      </c>
      <c r="AN119" s="79" t="s">
        <v>9426</v>
      </c>
      <c r="AO119" s="74" t="str">
        <f t="shared" si="36"/>
        <v>8St-B</v>
      </c>
      <c r="AP119" s="79" t="s">
        <v>9427</v>
      </c>
      <c r="AQ119" s="74" t="str">
        <f t="shared" si="37"/>
        <v>9St-</v>
      </c>
    </row>
    <row r="120" spans="1:43">
      <c r="A120" s="74"/>
      <c r="B120" s="78">
        <v>1007</v>
      </c>
      <c r="C120" s="74">
        <v>5</v>
      </c>
      <c r="D120" s="74" t="s">
        <v>9428</v>
      </c>
      <c r="E120" s="74"/>
      <c r="F120" s="74" t="s">
        <v>9429</v>
      </c>
      <c r="G120" s="74" t="str">
        <f t="shared" si="19"/>
        <v>1St</v>
      </c>
      <c r="H120" s="74" t="s">
        <v>9430</v>
      </c>
      <c r="I120" s="74" t="str">
        <f t="shared" si="20"/>
        <v>1St_进料定位</v>
      </c>
      <c r="J120" s="74" t="s">
        <v>9431</v>
      </c>
      <c r="K120" s="74" t="str">
        <f t="shared" si="21"/>
        <v>2St_出料定位</v>
      </c>
      <c r="L120" s="74" t="s">
        <v>9432</v>
      </c>
      <c r="M120" s="74" t="str">
        <f t="shared" si="22"/>
        <v>3St_进出料转移</v>
      </c>
      <c r="N120" s="74" t="s">
        <v>9433</v>
      </c>
      <c r="O120" s="74" t="str">
        <f t="shared" si="23"/>
        <v>4St_1热压A</v>
      </c>
      <c r="P120" s="74" t="s">
        <v>9434</v>
      </c>
      <c r="Q120" s="74" t="str">
        <f t="shared" si="24"/>
        <v>4St_2热压B</v>
      </c>
      <c r="R120" s="74" t="s">
        <v>9435</v>
      </c>
      <c r="S120" s="74" t="str">
        <f t="shared" si="25"/>
        <v>4St_3热压C</v>
      </c>
      <c r="T120" s="74" t="s">
        <v>9436</v>
      </c>
      <c r="U120" s="74" t="str">
        <f t="shared" si="26"/>
        <v>5St_A出料定位A</v>
      </c>
      <c r="V120" s="74" t="s">
        <v>9437</v>
      </c>
      <c r="W120" s="74" t="str">
        <f t="shared" si="27"/>
        <v>5St_B出料定位B</v>
      </c>
      <c r="X120" s="74" t="s">
        <v>9438</v>
      </c>
      <c r="Y120" s="74" t="str">
        <f t="shared" si="28"/>
        <v>6St下料机器人</v>
      </c>
      <c r="Z120" s="74" t="s">
        <v>9439</v>
      </c>
      <c r="AA120" s="74" t="str">
        <f t="shared" si="29"/>
        <v>7St接料及扫码</v>
      </c>
      <c r="AB120" s="74" t="s">
        <v>9440</v>
      </c>
      <c r="AC120" s="74" t="str">
        <f t="shared" si="30"/>
        <v>6St-2</v>
      </c>
      <c r="AD120" s="74" t="s">
        <v>9441</v>
      </c>
      <c r="AE120" s="74" t="str">
        <f t="shared" si="31"/>
        <v>6St-3</v>
      </c>
      <c r="AF120" s="74" t="s">
        <v>9442</v>
      </c>
      <c r="AG120" s="74" t="str">
        <f t="shared" si="32"/>
        <v>6St-4</v>
      </c>
      <c r="AH120" s="74" t="s">
        <v>9443</v>
      </c>
      <c r="AI120" s="74" t="str">
        <f t="shared" si="33"/>
        <v>7St-A</v>
      </c>
      <c r="AJ120" s="79" t="s">
        <v>9444</v>
      </c>
      <c r="AK120" s="74" t="str">
        <f t="shared" si="34"/>
        <v>7St-B</v>
      </c>
      <c r="AL120" s="79" t="s">
        <v>9445</v>
      </c>
      <c r="AM120" s="74" t="str">
        <f t="shared" si="35"/>
        <v>8St-A</v>
      </c>
      <c r="AN120" s="79" t="s">
        <v>9446</v>
      </c>
      <c r="AO120" s="74" t="str">
        <f t="shared" si="36"/>
        <v>8St-B</v>
      </c>
      <c r="AP120" s="79" t="s">
        <v>9447</v>
      </c>
      <c r="AQ120" s="74" t="str">
        <f t="shared" si="37"/>
        <v>9St-</v>
      </c>
    </row>
    <row r="121" spans="1:43">
      <c r="A121" s="74"/>
      <c r="B121" s="78">
        <v>1007</v>
      </c>
      <c r="C121" s="74">
        <v>6</v>
      </c>
      <c r="D121" s="74" t="s">
        <v>9448</v>
      </c>
      <c r="E121" s="74"/>
      <c r="F121" s="74" t="s">
        <v>9449</v>
      </c>
      <c r="G121" s="74" t="str">
        <f t="shared" si="19"/>
        <v>1St</v>
      </c>
      <c r="H121" s="74" t="s">
        <v>9450</v>
      </c>
      <c r="I121" s="74" t="str">
        <f t="shared" si="20"/>
        <v>1St_进料定位</v>
      </c>
      <c r="J121" s="74" t="s">
        <v>9451</v>
      </c>
      <c r="K121" s="74" t="str">
        <f t="shared" si="21"/>
        <v>2St_出料定位</v>
      </c>
      <c r="L121" s="74" t="s">
        <v>9452</v>
      </c>
      <c r="M121" s="74" t="str">
        <f t="shared" si="22"/>
        <v>3St_进出料转移</v>
      </c>
      <c r="N121" s="74" t="s">
        <v>9453</v>
      </c>
      <c r="O121" s="74" t="str">
        <f t="shared" si="23"/>
        <v>4St_1热压A</v>
      </c>
      <c r="P121" s="74" t="s">
        <v>9454</v>
      </c>
      <c r="Q121" s="74" t="str">
        <f t="shared" si="24"/>
        <v>4St_2热压B</v>
      </c>
      <c r="R121" s="74" t="s">
        <v>9455</v>
      </c>
      <c r="S121" s="74" t="str">
        <f t="shared" si="25"/>
        <v>4St_3热压C</v>
      </c>
      <c r="T121" s="74" t="s">
        <v>9456</v>
      </c>
      <c r="U121" s="74" t="str">
        <f t="shared" si="26"/>
        <v>5St_A出料定位A</v>
      </c>
      <c r="V121" s="74" t="s">
        <v>9457</v>
      </c>
      <c r="W121" s="74" t="str">
        <f t="shared" si="27"/>
        <v>5St_B出料定位B</v>
      </c>
      <c r="X121" s="74" t="s">
        <v>9458</v>
      </c>
      <c r="Y121" s="74" t="str">
        <f t="shared" si="28"/>
        <v>6St下料机器人</v>
      </c>
      <c r="Z121" s="74" t="s">
        <v>9459</v>
      </c>
      <c r="AA121" s="74" t="str">
        <f t="shared" si="29"/>
        <v>7St接料及扫码</v>
      </c>
      <c r="AB121" s="74" t="s">
        <v>9460</v>
      </c>
      <c r="AC121" s="74" t="str">
        <f t="shared" si="30"/>
        <v>6St-2</v>
      </c>
      <c r="AD121" s="74" t="s">
        <v>9461</v>
      </c>
      <c r="AE121" s="74" t="str">
        <f t="shared" si="31"/>
        <v>6St-3</v>
      </c>
      <c r="AF121" s="74" t="s">
        <v>9462</v>
      </c>
      <c r="AG121" s="74" t="str">
        <f t="shared" si="32"/>
        <v>6St-4</v>
      </c>
      <c r="AH121" s="74" t="s">
        <v>9463</v>
      </c>
      <c r="AI121" s="74" t="str">
        <f t="shared" si="33"/>
        <v>7St-A</v>
      </c>
      <c r="AJ121" s="79" t="s">
        <v>9464</v>
      </c>
      <c r="AK121" s="74" t="str">
        <f t="shared" si="34"/>
        <v>7St-B</v>
      </c>
      <c r="AL121" s="79" t="s">
        <v>9465</v>
      </c>
      <c r="AM121" s="74" t="str">
        <f t="shared" si="35"/>
        <v>8St-A</v>
      </c>
      <c r="AN121" s="79" t="s">
        <v>9466</v>
      </c>
      <c r="AO121" s="74" t="str">
        <f t="shared" si="36"/>
        <v>8St-B</v>
      </c>
      <c r="AP121" s="79" t="s">
        <v>9467</v>
      </c>
      <c r="AQ121" s="74" t="str">
        <f t="shared" si="37"/>
        <v>9St-</v>
      </c>
    </row>
    <row r="122" spans="1:43">
      <c r="A122" s="74"/>
      <c r="B122" s="78">
        <v>1007</v>
      </c>
      <c r="C122" s="74">
        <v>7</v>
      </c>
      <c r="D122" s="74" t="s">
        <v>9468</v>
      </c>
      <c r="E122" s="74"/>
      <c r="F122" s="74" t="s">
        <v>9469</v>
      </c>
      <c r="G122" s="74" t="str">
        <f t="shared" si="19"/>
        <v>1St</v>
      </c>
      <c r="H122" s="74" t="s">
        <v>9470</v>
      </c>
      <c r="I122" s="74" t="str">
        <f t="shared" si="20"/>
        <v>1St_进料定位</v>
      </c>
      <c r="J122" s="74" t="s">
        <v>9471</v>
      </c>
      <c r="K122" s="74" t="str">
        <f t="shared" si="21"/>
        <v>2St_出料定位</v>
      </c>
      <c r="L122" s="74" t="s">
        <v>9472</v>
      </c>
      <c r="M122" s="74" t="str">
        <f t="shared" si="22"/>
        <v>3St_进出料转移</v>
      </c>
      <c r="N122" s="74" t="s">
        <v>9473</v>
      </c>
      <c r="O122" s="74" t="str">
        <f t="shared" si="23"/>
        <v>4St_1热压A</v>
      </c>
      <c r="P122" s="74" t="s">
        <v>9474</v>
      </c>
      <c r="Q122" s="74" t="str">
        <f t="shared" si="24"/>
        <v>4St_2热压B</v>
      </c>
      <c r="R122" s="74" t="s">
        <v>9475</v>
      </c>
      <c r="S122" s="74" t="str">
        <f t="shared" si="25"/>
        <v>4St_3热压C</v>
      </c>
      <c r="T122" s="74" t="s">
        <v>9476</v>
      </c>
      <c r="U122" s="74" t="str">
        <f t="shared" si="26"/>
        <v>5St_A出料定位A</v>
      </c>
      <c r="V122" s="74" t="s">
        <v>9477</v>
      </c>
      <c r="W122" s="74" t="str">
        <f t="shared" si="27"/>
        <v>5St_B出料定位B</v>
      </c>
      <c r="X122" s="74" t="s">
        <v>9478</v>
      </c>
      <c r="Y122" s="74" t="str">
        <f t="shared" si="28"/>
        <v>6St下料机器人</v>
      </c>
      <c r="Z122" s="74" t="s">
        <v>9479</v>
      </c>
      <c r="AA122" s="74" t="str">
        <f t="shared" si="29"/>
        <v>7St接料及扫码</v>
      </c>
      <c r="AB122" s="74" t="s">
        <v>9480</v>
      </c>
      <c r="AC122" s="74" t="str">
        <f t="shared" si="30"/>
        <v>6St-2</v>
      </c>
      <c r="AD122" s="74" t="s">
        <v>9481</v>
      </c>
      <c r="AE122" s="74" t="str">
        <f t="shared" si="31"/>
        <v>6St-3</v>
      </c>
      <c r="AF122" s="74" t="s">
        <v>9482</v>
      </c>
      <c r="AG122" s="74" t="str">
        <f t="shared" si="32"/>
        <v>6St-4</v>
      </c>
      <c r="AH122" s="74" t="s">
        <v>9483</v>
      </c>
      <c r="AI122" s="74" t="str">
        <f t="shared" si="33"/>
        <v>7St-A</v>
      </c>
      <c r="AJ122" s="79" t="s">
        <v>9484</v>
      </c>
      <c r="AK122" s="74" t="str">
        <f t="shared" si="34"/>
        <v>7St-B</v>
      </c>
      <c r="AL122" s="79" t="s">
        <v>9485</v>
      </c>
      <c r="AM122" s="74" t="str">
        <f t="shared" si="35"/>
        <v>8St-A</v>
      </c>
      <c r="AN122" s="79" t="s">
        <v>9486</v>
      </c>
      <c r="AO122" s="74" t="str">
        <f t="shared" si="36"/>
        <v>8St-B</v>
      </c>
      <c r="AP122" s="79" t="s">
        <v>9487</v>
      </c>
      <c r="AQ122" s="74" t="str">
        <f t="shared" si="37"/>
        <v>9St-</v>
      </c>
    </row>
    <row r="123" spans="1:43">
      <c r="A123" s="74"/>
      <c r="B123" s="78">
        <v>1007</v>
      </c>
      <c r="C123" s="74">
        <v>8</v>
      </c>
      <c r="D123" s="74" t="s">
        <v>9488</v>
      </c>
      <c r="E123" s="74"/>
      <c r="F123" s="74" t="s">
        <v>9489</v>
      </c>
      <c r="G123" s="74" t="str">
        <f t="shared" si="19"/>
        <v>1St</v>
      </c>
      <c r="H123" s="74" t="s">
        <v>9490</v>
      </c>
      <c r="I123" s="74" t="str">
        <f t="shared" si="20"/>
        <v>1St_进料定位</v>
      </c>
      <c r="J123" s="74" t="s">
        <v>9491</v>
      </c>
      <c r="K123" s="74" t="str">
        <f t="shared" si="21"/>
        <v>2St_出料定位</v>
      </c>
      <c r="L123" s="74" t="s">
        <v>9492</v>
      </c>
      <c r="M123" s="74" t="str">
        <f t="shared" si="22"/>
        <v>3St_进出料转移</v>
      </c>
      <c r="N123" s="74" t="s">
        <v>9493</v>
      </c>
      <c r="O123" s="74" t="str">
        <f t="shared" si="23"/>
        <v>4St_1热压A</v>
      </c>
      <c r="P123" s="74" t="s">
        <v>9494</v>
      </c>
      <c r="Q123" s="74" t="str">
        <f t="shared" si="24"/>
        <v>4St_2热压B</v>
      </c>
      <c r="R123" s="74" t="s">
        <v>9495</v>
      </c>
      <c r="S123" s="74" t="str">
        <f t="shared" si="25"/>
        <v>4St_3热压C</v>
      </c>
      <c r="T123" s="74" t="s">
        <v>9496</v>
      </c>
      <c r="U123" s="74" t="str">
        <f t="shared" si="26"/>
        <v>5St_A出料定位A</v>
      </c>
      <c r="V123" s="74" t="s">
        <v>9497</v>
      </c>
      <c r="W123" s="74" t="str">
        <f t="shared" si="27"/>
        <v>5St_B出料定位B</v>
      </c>
      <c r="X123" s="74" t="s">
        <v>9498</v>
      </c>
      <c r="Y123" s="74" t="str">
        <f t="shared" si="28"/>
        <v>6St下料机器人</v>
      </c>
      <c r="Z123" s="74" t="s">
        <v>9499</v>
      </c>
      <c r="AA123" s="74" t="str">
        <f t="shared" si="29"/>
        <v>7St接料及扫码</v>
      </c>
      <c r="AB123" s="74" t="s">
        <v>9500</v>
      </c>
      <c r="AC123" s="74" t="str">
        <f t="shared" si="30"/>
        <v>6St-2</v>
      </c>
      <c r="AD123" s="74" t="s">
        <v>9501</v>
      </c>
      <c r="AE123" s="74" t="str">
        <f t="shared" si="31"/>
        <v>6St-3</v>
      </c>
      <c r="AF123" s="74" t="s">
        <v>9502</v>
      </c>
      <c r="AG123" s="74" t="str">
        <f t="shared" si="32"/>
        <v>6St-4</v>
      </c>
      <c r="AH123" s="74" t="s">
        <v>9503</v>
      </c>
      <c r="AI123" s="74" t="str">
        <f t="shared" si="33"/>
        <v>7St-A</v>
      </c>
      <c r="AJ123" s="79" t="s">
        <v>9504</v>
      </c>
      <c r="AK123" s="74" t="str">
        <f t="shared" si="34"/>
        <v>7St-B</v>
      </c>
      <c r="AL123" s="79" t="s">
        <v>9505</v>
      </c>
      <c r="AM123" s="74" t="str">
        <f t="shared" si="35"/>
        <v>8St-A</v>
      </c>
      <c r="AN123" s="79" t="s">
        <v>9506</v>
      </c>
      <c r="AO123" s="74" t="str">
        <f t="shared" si="36"/>
        <v>8St-B</v>
      </c>
      <c r="AP123" s="79" t="s">
        <v>9507</v>
      </c>
      <c r="AQ123" s="74" t="str">
        <f t="shared" si="37"/>
        <v>9St-</v>
      </c>
    </row>
    <row r="124" spans="1:43">
      <c r="A124" s="74"/>
      <c r="B124" s="78">
        <v>1007</v>
      </c>
      <c r="C124" s="74">
        <v>9</v>
      </c>
      <c r="D124" s="74" t="s">
        <v>9508</v>
      </c>
      <c r="E124" s="74"/>
      <c r="F124" s="74" t="s">
        <v>9509</v>
      </c>
      <c r="G124" s="74" t="str">
        <f t="shared" si="19"/>
        <v>1St</v>
      </c>
      <c r="H124" s="74" t="s">
        <v>9510</v>
      </c>
      <c r="I124" s="74" t="str">
        <f t="shared" si="20"/>
        <v>1St_进料定位</v>
      </c>
      <c r="J124" s="74" t="s">
        <v>9511</v>
      </c>
      <c r="K124" s="74" t="str">
        <f t="shared" si="21"/>
        <v>2St_出料定位</v>
      </c>
      <c r="L124" s="74" t="s">
        <v>9512</v>
      </c>
      <c r="M124" s="74" t="str">
        <f t="shared" si="22"/>
        <v>3St_进出料转移</v>
      </c>
      <c r="N124" s="74" t="s">
        <v>9513</v>
      </c>
      <c r="O124" s="74" t="str">
        <f t="shared" si="23"/>
        <v>4St_1热压A</v>
      </c>
      <c r="P124" s="74" t="s">
        <v>9514</v>
      </c>
      <c r="Q124" s="74" t="str">
        <f t="shared" si="24"/>
        <v>4St_2热压B</v>
      </c>
      <c r="R124" s="74" t="s">
        <v>9515</v>
      </c>
      <c r="S124" s="74" t="str">
        <f t="shared" si="25"/>
        <v>4St_3热压C</v>
      </c>
      <c r="T124" s="74" t="s">
        <v>9516</v>
      </c>
      <c r="U124" s="74" t="str">
        <f t="shared" si="26"/>
        <v>5St_A出料定位A</v>
      </c>
      <c r="V124" s="74" t="s">
        <v>9517</v>
      </c>
      <c r="W124" s="74" t="str">
        <f t="shared" si="27"/>
        <v>5St_B出料定位B</v>
      </c>
      <c r="X124" s="74" t="s">
        <v>9518</v>
      </c>
      <c r="Y124" s="74" t="str">
        <f t="shared" si="28"/>
        <v>6St下料机器人</v>
      </c>
      <c r="Z124" s="74" t="s">
        <v>9519</v>
      </c>
      <c r="AA124" s="74" t="str">
        <f t="shared" si="29"/>
        <v>7St接料及扫码</v>
      </c>
      <c r="AB124" s="74" t="s">
        <v>9520</v>
      </c>
      <c r="AC124" s="74" t="str">
        <f t="shared" si="30"/>
        <v>6St-2</v>
      </c>
      <c r="AD124" s="74" t="s">
        <v>9521</v>
      </c>
      <c r="AE124" s="74" t="str">
        <f t="shared" si="31"/>
        <v>6St-3</v>
      </c>
      <c r="AF124" s="74" t="s">
        <v>9522</v>
      </c>
      <c r="AG124" s="74" t="str">
        <f t="shared" si="32"/>
        <v>6St-4</v>
      </c>
      <c r="AH124" s="74" t="s">
        <v>9523</v>
      </c>
      <c r="AI124" s="74" t="str">
        <f t="shared" si="33"/>
        <v>7St-A</v>
      </c>
      <c r="AJ124" s="79" t="s">
        <v>9524</v>
      </c>
      <c r="AK124" s="74" t="str">
        <f t="shared" si="34"/>
        <v>7St-B</v>
      </c>
      <c r="AL124" s="79" t="s">
        <v>9525</v>
      </c>
      <c r="AM124" s="74" t="str">
        <f t="shared" si="35"/>
        <v>8St-A</v>
      </c>
      <c r="AN124" s="79" t="s">
        <v>9526</v>
      </c>
      <c r="AO124" s="74" t="str">
        <f t="shared" si="36"/>
        <v>8St-B</v>
      </c>
      <c r="AP124" s="79" t="s">
        <v>9527</v>
      </c>
      <c r="AQ124" s="74" t="str">
        <f t="shared" si="37"/>
        <v>9St-</v>
      </c>
    </row>
    <row r="125" spans="1:43">
      <c r="A125" s="74"/>
      <c r="B125" s="78">
        <v>1007</v>
      </c>
      <c r="C125" s="74">
        <v>10</v>
      </c>
      <c r="D125" s="74" t="s">
        <v>9528</v>
      </c>
      <c r="E125" s="74"/>
      <c r="F125" s="74" t="s">
        <v>9529</v>
      </c>
      <c r="G125" s="74" t="str">
        <f t="shared" si="19"/>
        <v>1St</v>
      </c>
      <c r="H125" s="74" t="s">
        <v>9530</v>
      </c>
      <c r="I125" s="74" t="str">
        <f t="shared" si="20"/>
        <v>1St_进料定位</v>
      </c>
      <c r="J125" s="74" t="s">
        <v>9531</v>
      </c>
      <c r="K125" s="74" t="str">
        <f t="shared" si="21"/>
        <v>2St_出料定位</v>
      </c>
      <c r="L125" s="74" t="s">
        <v>9532</v>
      </c>
      <c r="M125" s="74" t="str">
        <f t="shared" si="22"/>
        <v>3St_进出料转移</v>
      </c>
      <c r="N125" s="74" t="s">
        <v>9533</v>
      </c>
      <c r="O125" s="74" t="str">
        <f t="shared" si="23"/>
        <v>4St_1热压A</v>
      </c>
      <c r="P125" s="74" t="s">
        <v>9534</v>
      </c>
      <c r="Q125" s="74" t="str">
        <f t="shared" si="24"/>
        <v>4St_2热压B</v>
      </c>
      <c r="R125" s="74" t="s">
        <v>9535</v>
      </c>
      <c r="S125" s="74" t="str">
        <f t="shared" si="25"/>
        <v>4St_3热压C</v>
      </c>
      <c r="T125" s="74" t="s">
        <v>9536</v>
      </c>
      <c r="U125" s="74" t="str">
        <f t="shared" si="26"/>
        <v>5St_A出料定位A</v>
      </c>
      <c r="V125" s="74" t="s">
        <v>9537</v>
      </c>
      <c r="W125" s="74" t="str">
        <f t="shared" si="27"/>
        <v>5St_B出料定位B</v>
      </c>
      <c r="X125" s="74" t="s">
        <v>9538</v>
      </c>
      <c r="Y125" s="74" t="str">
        <f t="shared" si="28"/>
        <v>6St下料机器人</v>
      </c>
      <c r="Z125" s="74" t="s">
        <v>9539</v>
      </c>
      <c r="AA125" s="74" t="str">
        <f t="shared" si="29"/>
        <v>7St接料及扫码</v>
      </c>
      <c r="AB125" s="74" t="s">
        <v>9540</v>
      </c>
      <c r="AC125" s="74" t="str">
        <f t="shared" si="30"/>
        <v>6St-2</v>
      </c>
      <c r="AD125" s="74" t="s">
        <v>9541</v>
      </c>
      <c r="AE125" s="74" t="str">
        <f t="shared" si="31"/>
        <v>6St-3</v>
      </c>
      <c r="AF125" s="74" t="s">
        <v>9542</v>
      </c>
      <c r="AG125" s="74" t="str">
        <f t="shared" si="32"/>
        <v>6St-4</v>
      </c>
      <c r="AH125" s="74" t="s">
        <v>9543</v>
      </c>
      <c r="AI125" s="74" t="str">
        <f t="shared" si="33"/>
        <v>7St-A</v>
      </c>
      <c r="AJ125" s="79" t="s">
        <v>9544</v>
      </c>
      <c r="AK125" s="74" t="str">
        <f t="shared" si="34"/>
        <v>7St-B</v>
      </c>
      <c r="AL125" s="79" t="s">
        <v>9545</v>
      </c>
      <c r="AM125" s="74" t="str">
        <f t="shared" si="35"/>
        <v>8St-A</v>
      </c>
      <c r="AN125" s="79" t="s">
        <v>9546</v>
      </c>
      <c r="AO125" s="74" t="str">
        <f t="shared" si="36"/>
        <v>8St-B</v>
      </c>
      <c r="AP125" s="79" t="s">
        <v>9547</v>
      </c>
      <c r="AQ125" s="74" t="str">
        <f t="shared" si="37"/>
        <v>9St-</v>
      </c>
    </row>
    <row r="126" spans="1:43">
      <c r="A126" s="74"/>
      <c r="B126" s="78">
        <v>1007</v>
      </c>
      <c r="C126" s="74">
        <v>11</v>
      </c>
      <c r="D126" s="74" t="s">
        <v>9548</v>
      </c>
      <c r="E126" s="74"/>
      <c r="F126" s="74" t="s">
        <v>9549</v>
      </c>
      <c r="G126" s="74" t="str">
        <f t="shared" si="19"/>
        <v>1St</v>
      </c>
      <c r="H126" s="74" t="s">
        <v>9550</v>
      </c>
      <c r="I126" s="74" t="str">
        <f t="shared" si="20"/>
        <v>1St_进料定位</v>
      </c>
      <c r="J126" s="74" t="s">
        <v>9551</v>
      </c>
      <c r="K126" s="74" t="str">
        <f t="shared" si="21"/>
        <v>2St_出料定位</v>
      </c>
      <c r="L126" s="74" t="s">
        <v>9552</v>
      </c>
      <c r="M126" s="74" t="str">
        <f t="shared" si="22"/>
        <v>3St_进出料转移</v>
      </c>
      <c r="N126" s="74" t="s">
        <v>9553</v>
      </c>
      <c r="O126" s="74" t="str">
        <f t="shared" si="23"/>
        <v>4St_1热压A</v>
      </c>
      <c r="P126" s="74" t="s">
        <v>9554</v>
      </c>
      <c r="Q126" s="74" t="str">
        <f t="shared" si="24"/>
        <v>4St_2热压B</v>
      </c>
      <c r="R126" s="74" t="s">
        <v>9555</v>
      </c>
      <c r="S126" s="74" t="str">
        <f t="shared" si="25"/>
        <v>4St_3热压C</v>
      </c>
      <c r="T126" s="74" t="s">
        <v>9556</v>
      </c>
      <c r="U126" s="74" t="str">
        <f t="shared" si="26"/>
        <v>5St_A出料定位A</v>
      </c>
      <c r="V126" s="74" t="s">
        <v>9557</v>
      </c>
      <c r="W126" s="74" t="str">
        <f t="shared" si="27"/>
        <v>5St_B出料定位B</v>
      </c>
      <c r="X126" s="74" t="s">
        <v>9558</v>
      </c>
      <c r="Y126" s="74" t="str">
        <f t="shared" si="28"/>
        <v>6St下料机器人</v>
      </c>
      <c r="Z126" s="74" t="s">
        <v>9559</v>
      </c>
      <c r="AA126" s="74" t="str">
        <f t="shared" si="29"/>
        <v>7St接料及扫码</v>
      </c>
      <c r="AB126" s="74" t="s">
        <v>9560</v>
      </c>
      <c r="AC126" s="74" t="str">
        <f t="shared" si="30"/>
        <v>6St-2</v>
      </c>
      <c r="AD126" s="74" t="s">
        <v>9561</v>
      </c>
      <c r="AE126" s="74" t="str">
        <f t="shared" si="31"/>
        <v>6St-3</v>
      </c>
      <c r="AF126" s="74" t="s">
        <v>9562</v>
      </c>
      <c r="AG126" s="74" t="str">
        <f t="shared" si="32"/>
        <v>6St-4</v>
      </c>
      <c r="AH126" s="74" t="s">
        <v>9563</v>
      </c>
      <c r="AI126" s="74" t="str">
        <f t="shared" si="33"/>
        <v>7St-A</v>
      </c>
      <c r="AJ126" s="79" t="s">
        <v>9564</v>
      </c>
      <c r="AK126" s="74" t="str">
        <f t="shared" si="34"/>
        <v>7St-B</v>
      </c>
      <c r="AL126" s="79" t="s">
        <v>9565</v>
      </c>
      <c r="AM126" s="74" t="str">
        <f t="shared" si="35"/>
        <v>8St-A</v>
      </c>
      <c r="AN126" s="79" t="s">
        <v>9566</v>
      </c>
      <c r="AO126" s="74" t="str">
        <f t="shared" si="36"/>
        <v>8St-B</v>
      </c>
      <c r="AP126" s="79" t="s">
        <v>9567</v>
      </c>
      <c r="AQ126" s="74" t="str">
        <f t="shared" si="37"/>
        <v>9St-</v>
      </c>
    </row>
    <row r="127" spans="1:43">
      <c r="A127" s="74"/>
      <c r="B127" s="78">
        <v>1007</v>
      </c>
      <c r="C127" s="74">
        <v>12</v>
      </c>
      <c r="D127" s="74" t="s">
        <v>9568</v>
      </c>
      <c r="E127" s="74"/>
      <c r="F127" s="74" t="s">
        <v>9569</v>
      </c>
      <c r="G127" s="74" t="str">
        <f t="shared" si="19"/>
        <v>1St</v>
      </c>
      <c r="H127" s="74" t="s">
        <v>9570</v>
      </c>
      <c r="I127" s="74" t="str">
        <f t="shared" si="20"/>
        <v>1St_进料定位</v>
      </c>
      <c r="J127" s="74" t="s">
        <v>9571</v>
      </c>
      <c r="K127" s="74" t="str">
        <f t="shared" si="21"/>
        <v>2St_出料定位</v>
      </c>
      <c r="L127" s="74" t="s">
        <v>9572</v>
      </c>
      <c r="M127" s="74" t="str">
        <f t="shared" si="22"/>
        <v>3St_进出料转移</v>
      </c>
      <c r="N127" s="74" t="s">
        <v>9573</v>
      </c>
      <c r="O127" s="74" t="str">
        <f t="shared" si="23"/>
        <v>4St_1热压A</v>
      </c>
      <c r="P127" s="74" t="s">
        <v>9574</v>
      </c>
      <c r="Q127" s="74" t="str">
        <f t="shared" si="24"/>
        <v>4St_2热压B</v>
      </c>
      <c r="R127" s="74" t="s">
        <v>9575</v>
      </c>
      <c r="S127" s="74" t="str">
        <f t="shared" si="25"/>
        <v>4St_3热压C</v>
      </c>
      <c r="T127" s="74" t="s">
        <v>9576</v>
      </c>
      <c r="U127" s="74" t="str">
        <f t="shared" si="26"/>
        <v>5St_A出料定位A</v>
      </c>
      <c r="V127" s="74" t="s">
        <v>9577</v>
      </c>
      <c r="W127" s="74" t="str">
        <f t="shared" si="27"/>
        <v>5St_B出料定位B</v>
      </c>
      <c r="X127" s="74" t="s">
        <v>9578</v>
      </c>
      <c r="Y127" s="74" t="str">
        <f t="shared" si="28"/>
        <v>6St下料机器人</v>
      </c>
      <c r="Z127" s="74" t="s">
        <v>9579</v>
      </c>
      <c r="AA127" s="74" t="str">
        <f t="shared" si="29"/>
        <v>7St接料及扫码</v>
      </c>
      <c r="AB127" s="74" t="s">
        <v>9580</v>
      </c>
      <c r="AC127" s="74" t="str">
        <f t="shared" si="30"/>
        <v>6St-2</v>
      </c>
      <c r="AD127" s="74" t="s">
        <v>9581</v>
      </c>
      <c r="AE127" s="74" t="str">
        <f t="shared" si="31"/>
        <v>6St-3</v>
      </c>
      <c r="AF127" s="74" t="s">
        <v>9582</v>
      </c>
      <c r="AG127" s="74" t="str">
        <f t="shared" si="32"/>
        <v>6St-4</v>
      </c>
      <c r="AH127" s="74" t="s">
        <v>9583</v>
      </c>
      <c r="AI127" s="74" t="str">
        <f t="shared" si="33"/>
        <v>7St-A</v>
      </c>
      <c r="AJ127" s="79" t="s">
        <v>9584</v>
      </c>
      <c r="AK127" s="74" t="str">
        <f t="shared" si="34"/>
        <v>7St-B</v>
      </c>
      <c r="AL127" s="79" t="s">
        <v>9585</v>
      </c>
      <c r="AM127" s="74" t="str">
        <f t="shared" si="35"/>
        <v>8St-A</v>
      </c>
      <c r="AN127" s="79" t="s">
        <v>9586</v>
      </c>
      <c r="AO127" s="74" t="str">
        <f t="shared" si="36"/>
        <v>8St-B</v>
      </c>
      <c r="AP127" s="79" t="s">
        <v>9587</v>
      </c>
      <c r="AQ127" s="74" t="str">
        <f t="shared" si="37"/>
        <v>9St-</v>
      </c>
    </row>
    <row r="128" spans="1:43">
      <c r="A128" s="74"/>
      <c r="B128" s="78">
        <v>1007</v>
      </c>
      <c r="C128" s="74">
        <v>13</v>
      </c>
      <c r="D128" s="74" t="s">
        <v>9588</v>
      </c>
      <c r="E128" s="74"/>
      <c r="F128" s="74" t="s">
        <v>9589</v>
      </c>
      <c r="G128" s="74" t="str">
        <f t="shared" si="19"/>
        <v>1St</v>
      </c>
      <c r="H128" s="74" t="s">
        <v>9590</v>
      </c>
      <c r="I128" s="74" t="str">
        <f t="shared" si="20"/>
        <v>1St_进料定位</v>
      </c>
      <c r="J128" s="74" t="s">
        <v>9591</v>
      </c>
      <c r="K128" s="74" t="str">
        <f t="shared" si="21"/>
        <v>2St_出料定位</v>
      </c>
      <c r="L128" s="74" t="s">
        <v>9592</v>
      </c>
      <c r="M128" s="74" t="str">
        <f t="shared" si="22"/>
        <v>3St_进出料转移</v>
      </c>
      <c r="N128" s="74" t="s">
        <v>9593</v>
      </c>
      <c r="O128" s="74" t="str">
        <f t="shared" si="23"/>
        <v>4St_1热压A</v>
      </c>
      <c r="P128" s="74" t="s">
        <v>9594</v>
      </c>
      <c r="Q128" s="74" t="str">
        <f t="shared" si="24"/>
        <v>4St_2热压B</v>
      </c>
      <c r="R128" s="74" t="s">
        <v>9595</v>
      </c>
      <c r="S128" s="74" t="str">
        <f t="shared" si="25"/>
        <v>4St_3热压C</v>
      </c>
      <c r="T128" s="74" t="s">
        <v>9596</v>
      </c>
      <c r="U128" s="74" t="str">
        <f t="shared" si="26"/>
        <v>5St_A出料定位A</v>
      </c>
      <c r="V128" s="74" t="s">
        <v>9597</v>
      </c>
      <c r="W128" s="74" t="str">
        <f t="shared" si="27"/>
        <v>5St_B出料定位B</v>
      </c>
      <c r="X128" s="74" t="s">
        <v>9598</v>
      </c>
      <c r="Y128" s="74" t="str">
        <f t="shared" si="28"/>
        <v>6St下料机器人</v>
      </c>
      <c r="Z128" s="74" t="s">
        <v>9599</v>
      </c>
      <c r="AA128" s="74" t="str">
        <f t="shared" si="29"/>
        <v>7St接料及扫码</v>
      </c>
      <c r="AB128" s="74" t="s">
        <v>9600</v>
      </c>
      <c r="AC128" s="74" t="str">
        <f t="shared" si="30"/>
        <v>6St-2</v>
      </c>
      <c r="AD128" s="74" t="s">
        <v>9601</v>
      </c>
      <c r="AE128" s="74" t="str">
        <f t="shared" si="31"/>
        <v>6St-3</v>
      </c>
      <c r="AF128" s="74" t="s">
        <v>9602</v>
      </c>
      <c r="AG128" s="74" t="str">
        <f t="shared" si="32"/>
        <v>6St-4</v>
      </c>
      <c r="AH128" s="74" t="s">
        <v>9603</v>
      </c>
      <c r="AI128" s="74" t="str">
        <f t="shared" si="33"/>
        <v>7St-A</v>
      </c>
      <c r="AJ128" s="79" t="s">
        <v>9604</v>
      </c>
      <c r="AK128" s="74" t="str">
        <f t="shared" si="34"/>
        <v>7St-B</v>
      </c>
      <c r="AL128" s="79" t="s">
        <v>9605</v>
      </c>
      <c r="AM128" s="74" t="str">
        <f t="shared" si="35"/>
        <v>8St-A</v>
      </c>
      <c r="AN128" s="79" t="s">
        <v>9606</v>
      </c>
      <c r="AO128" s="74" t="str">
        <f t="shared" si="36"/>
        <v>8St-B</v>
      </c>
      <c r="AP128" s="79" t="s">
        <v>9607</v>
      </c>
      <c r="AQ128" s="74" t="str">
        <f t="shared" si="37"/>
        <v>9St-</v>
      </c>
    </row>
    <row r="129" spans="1:43">
      <c r="A129" s="74"/>
      <c r="B129" s="78">
        <v>1007</v>
      </c>
      <c r="C129" s="74">
        <v>14</v>
      </c>
      <c r="D129" s="74" t="s">
        <v>9608</v>
      </c>
      <c r="E129" s="74"/>
      <c r="F129" s="74" t="s">
        <v>9609</v>
      </c>
      <c r="G129" s="74" t="str">
        <f t="shared" si="19"/>
        <v>1St</v>
      </c>
      <c r="H129" s="74" t="s">
        <v>9610</v>
      </c>
      <c r="I129" s="74" t="str">
        <f t="shared" si="20"/>
        <v>1St_进料定位</v>
      </c>
      <c r="J129" s="74" t="s">
        <v>9611</v>
      </c>
      <c r="K129" s="74" t="str">
        <f t="shared" si="21"/>
        <v>2St_出料定位</v>
      </c>
      <c r="L129" s="74" t="s">
        <v>9612</v>
      </c>
      <c r="M129" s="74" t="str">
        <f t="shared" si="22"/>
        <v>3St_进出料转移</v>
      </c>
      <c r="N129" s="74" t="s">
        <v>9613</v>
      </c>
      <c r="O129" s="74" t="str">
        <f t="shared" si="23"/>
        <v>4St_1热压A</v>
      </c>
      <c r="P129" s="74" t="s">
        <v>9614</v>
      </c>
      <c r="Q129" s="74" t="str">
        <f t="shared" si="24"/>
        <v>4St_2热压B</v>
      </c>
      <c r="R129" s="74" t="s">
        <v>9615</v>
      </c>
      <c r="S129" s="74" t="str">
        <f t="shared" si="25"/>
        <v>4St_3热压C</v>
      </c>
      <c r="T129" s="74" t="s">
        <v>9616</v>
      </c>
      <c r="U129" s="74" t="str">
        <f t="shared" si="26"/>
        <v>5St_A出料定位A</v>
      </c>
      <c r="V129" s="74" t="s">
        <v>9617</v>
      </c>
      <c r="W129" s="74" t="str">
        <f t="shared" si="27"/>
        <v>5St_B出料定位B</v>
      </c>
      <c r="X129" s="74" t="s">
        <v>9618</v>
      </c>
      <c r="Y129" s="74" t="str">
        <f t="shared" si="28"/>
        <v>6St下料机器人</v>
      </c>
      <c r="Z129" s="74" t="s">
        <v>9619</v>
      </c>
      <c r="AA129" s="74" t="str">
        <f t="shared" si="29"/>
        <v>7St接料及扫码</v>
      </c>
      <c r="AB129" s="74" t="s">
        <v>9620</v>
      </c>
      <c r="AC129" s="74" t="str">
        <f t="shared" si="30"/>
        <v>6St-2</v>
      </c>
      <c r="AD129" s="74" t="s">
        <v>9621</v>
      </c>
      <c r="AE129" s="74" t="str">
        <f t="shared" si="31"/>
        <v>6St-3</v>
      </c>
      <c r="AF129" s="74" t="s">
        <v>9622</v>
      </c>
      <c r="AG129" s="74" t="str">
        <f t="shared" si="32"/>
        <v>6St-4</v>
      </c>
      <c r="AH129" s="74" t="s">
        <v>9623</v>
      </c>
      <c r="AI129" s="74" t="str">
        <f t="shared" si="33"/>
        <v>7St-A</v>
      </c>
      <c r="AJ129" s="79" t="s">
        <v>9624</v>
      </c>
      <c r="AK129" s="74" t="str">
        <f t="shared" si="34"/>
        <v>7St-B</v>
      </c>
      <c r="AL129" s="79" t="s">
        <v>9625</v>
      </c>
      <c r="AM129" s="74" t="str">
        <f t="shared" si="35"/>
        <v>8St-A</v>
      </c>
      <c r="AN129" s="79" t="s">
        <v>9626</v>
      </c>
      <c r="AO129" s="74" t="str">
        <f t="shared" si="36"/>
        <v>8St-B</v>
      </c>
      <c r="AP129" s="79" t="s">
        <v>9627</v>
      </c>
      <c r="AQ129" s="74" t="str">
        <f t="shared" si="37"/>
        <v>9St-</v>
      </c>
    </row>
    <row r="130" spans="1:43">
      <c r="A130" s="74"/>
      <c r="B130" s="78">
        <v>1007</v>
      </c>
      <c r="C130" s="74">
        <v>15</v>
      </c>
      <c r="D130" s="74" t="s">
        <v>9628</v>
      </c>
      <c r="E130" s="74"/>
      <c r="F130" s="74" t="s">
        <v>9629</v>
      </c>
      <c r="G130" s="74" t="str">
        <f t="shared" si="19"/>
        <v>1St</v>
      </c>
      <c r="H130" s="74" t="s">
        <v>9630</v>
      </c>
      <c r="I130" s="74" t="str">
        <f t="shared" si="20"/>
        <v>1St_进料定位</v>
      </c>
      <c r="J130" s="74" t="s">
        <v>9631</v>
      </c>
      <c r="K130" s="74" t="str">
        <f t="shared" si="21"/>
        <v>2St_出料定位</v>
      </c>
      <c r="L130" s="74" t="s">
        <v>9632</v>
      </c>
      <c r="M130" s="74" t="str">
        <f t="shared" si="22"/>
        <v>3St_进出料转移</v>
      </c>
      <c r="N130" s="74" t="s">
        <v>9633</v>
      </c>
      <c r="O130" s="74" t="str">
        <f t="shared" si="23"/>
        <v>4St_1热压A</v>
      </c>
      <c r="P130" s="74" t="s">
        <v>9634</v>
      </c>
      <c r="Q130" s="74" t="str">
        <f t="shared" si="24"/>
        <v>4St_2热压B</v>
      </c>
      <c r="R130" s="74" t="s">
        <v>9635</v>
      </c>
      <c r="S130" s="74" t="str">
        <f t="shared" si="25"/>
        <v>4St_3热压C</v>
      </c>
      <c r="T130" s="74" t="s">
        <v>9636</v>
      </c>
      <c r="U130" s="74" t="str">
        <f t="shared" si="26"/>
        <v>5St_A出料定位A</v>
      </c>
      <c r="V130" s="74" t="s">
        <v>9637</v>
      </c>
      <c r="W130" s="74" t="str">
        <f t="shared" si="27"/>
        <v>5St_B出料定位B</v>
      </c>
      <c r="X130" s="74" t="s">
        <v>9638</v>
      </c>
      <c r="Y130" s="74" t="str">
        <f t="shared" si="28"/>
        <v>6St下料机器人</v>
      </c>
      <c r="Z130" s="74" t="s">
        <v>9639</v>
      </c>
      <c r="AA130" s="74" t="str">
        <f t="shared" si="29"/>
        <v>7St接料及扫码</v>
      </c>
      <c r="AB130" s="74" t="s">
        <v>9640</v>
      </c>
      <c r="AC130" s="74" t="str">
        <f t="shared" si="30"/>
        <v>6St-2</v>
      </c>
      <c r="AD130" s="74" t="s">
        <v>9641</v>
      </c>
      <c r="AE130" s="74" t="str">
        <f t="shared" si="31"/>
        <v>6St-3</v>
      </c>
      <c r="AF130" s="74" t="s">
        <v>9642</v>
      </c>
      <c r="AG130" s="74" t="str">
        <f t="shared" si="32"/>
        <v>6St-4</v>
      </c>
      <c r="AH130" s="74" t="s">
        <v>9643</v>
      </c>
      <c r="AI130" s="74" t="str">
        <f t="shared" si="33"/>
        <v>7St-A</v>
      </c>
      <c r="AJ130" s="79" t="s">
        <v>9644</v>
      </c>
      <c r="AK130" s="74" t="str">
        <f t="shared" si="34"/>
        <v>7St-B</v>
      </c>
      <c r="AL130" s="79" t="s">
        <v>9645</v>
      </c>
      <c r="AM130" s="74" t="str">
        <f t="shared" si="35"/>
        <v>8St-A</v>
      </c>
      <c r="AN130" s="79" t="s">
        <v>9646</v>
      </c>
      <c r="AO130" s="74" t="str">
        <f t="shared" si="36"/>
        <v>8St-B</v>
      </c>
      <c r="AP130" s="79" t="s">
        <v>9647</v>
      </c>
      <c r="AQ130" s="74" t="str">
        <f t="shared" si="37"/>
        <v>9St-</v>
      </c>
    </row>
    <row r="131" spans="1:43">
      <c r="A131" s="74" t="s">
        <v>9648</v>
      </c>
      <c r="B131" s="78">
        <v>1008</v>
      </c>
      <c r="C131" s="74">
        <v>0</v>
      </c>
      <c r="D131" s="74" t="s">
        <v>9649</v>
      </c>
      <c r="E131" s="74"/>
      <c r="F131" s="74" t="s">
        <v>9650</v>
      </c>
      <c r="G131" s="74" t="str">
        <f t="shared" ref="G131:G163" si="38">G$1&amp;""&amp;$A131</f>
        <v>1St初始化_1</v>
      </c>
      <c r="H131" s="74" t="s">
        <v>9651</v>
      </c>
      <c r="I131" s="74" t="str">
        <f t="shared" ref="I131:I163" si="39">I$1&amp;""&amp;$A131</f>
        <v>1St_进料定位初始化_1</v>
      </c>
      <c r="J131" s="74" t="s">
        <v>9652</v>
      </c>
      <c r="K131" s="74" t="str">
        <f t="shared" ref="K131:K163" si="40">K$1&amp;""&amp;$A131</f>
        <v>2St_出料定位初始化_1</v>
      </c>
      <c r="L131" s="74" t="s">
        <v>9653</v>
      </c>
      <c r="M131" s="74" t="str">
        <f t="shared" ref="M131:M163" si="41">M$1&amp;""&amp;$A131</f>
        <v>3St_进出料转移初始化_1</v>
      </c>
      <c r="N131" s="74" t="s">
        <v>9654</v>
      </c>
      <c r="O131" s="74" t="str">
        <f t="shared" ref="O131:O163" si="42">O$1&amp;""&amp;$A131</f>
        <v>4St_1热压A初始化_1</v>
      </c>
      <c r="P131" s="74" t="s">
        <v>9655</v>
      </c>
      <c r="Q131" s="74" t="str">
        <f t="shared" ref="Q131:Q163" si="43">Q$1&amp;""&amp;$A131</f>
        <v>4St_2热压B初始化_1</v>
      </c>
      <c r="R131" s="74" t="s">
        <v>9656</v>
      </c>
      <c r="S131" s="74" t="str">
        <f t="shared" ref="S131:S163" si="44">S$1&amp;""&amp;$A131</f>
        <v>4St_3热压C初始化_1</v>
      </c>
      <c r="T131" s="74" t="s">
        <v>9657</v>
      </c>
      <c r="U131" s="74" t="str">
        <f t="shared" ref="U131:U163" si="45">U$1&amp;""&amp;$A131</f>
        <v>5St_A出料定位A初始化_1</v>
      </c>
      <c r="V131" s="74" t="s">
        <v>9658</v>
      </c>
      <c r="W131" s="74" t="str">
        <f t="shared" ref="W131:W163" si="46">W$1&amp;""&amp;$A131</f>
        <v>5St_B出料定位B初始化_1</v>
      </c>
      <c r="X131" s="74" t="s">
        <v>9659</v>
      </c>
      <c r="Y131" s="74" t="str">
        <f t="shared" ref="Y131:Y163" si="47">Y$1&amp;""&amp;$A131</f>
        <v>6St下料机器人初始化_1</v>
      </c>
      <c r="Z131" s="74" t="s">
        <v>9660</v>
      </c>
      <c r="AA131" s="74" t="str">
        <f t="shared" ref="AA131:AA163" si="48">AA$1&amp;""&amp;$A131</f>
        <v>7St接料及扫码初始化_1</v>
      </c>
      <c r="AB131" s="74" t="s">
        <v>9661</v>
      </c>
      <c r="AC131" s="74" t="str">
        <f t="shared" ref="AC131:AC163" si="49">AC$1&amp;""&amp;$A131</f>
        <v>6St-2初始化_1</v>
      </c>
      <c r="AD131" s="74" t="s">
        <v>9662</v>
      </c>
      <c r="AE131" s="74" t="str">
        <f t="shared" ref="AE131:AE163" si="50">AE$1&amp;""&amp;$A131</f>
        <v>6St-3初始化_1</v>
      </c>
      <c r="AF131" s="74" t="s">
        <v>9663</v>
      </c>
      <c r="AG131" s="74" t="str">
        <f t="shared" ref="AG131:AG163" si="51">AG$1&amp;""&amp;$A131</f>
        <v>6St-4初始化_1</v>
      </c>
      <c r="AH131" s="74" t="s">
        <v>9664</v>
      </c>
      <c r="AI131" s="74" t="str">
        <f t="shared" ref="AI131:AI163" si="52">AI$1&amp;""&amp;$A131</f>
        <v>7St-A初始化_1</v>
      </c>
      <c r="AJ131" s="79" t="s">
        <v>9665</v>
      </c>
      <c r="AK131" s="74" t="str">
        <f t="shared" ref="AK131:AK163" si="53">AK$1&amp;""&amp;$A131</f>
        <v>7St-B初始化_1</v>
      </c>
      <c r="AL131" s="79" t="s">
        <v>9666</v>
      </c>
      <c r="AM131" s="74" t="str">
        <f t="shared" ref="AM131:AM163" si="54">AM$1&amp;""&amp;$A131</f>
        <v>8St-A初始化_1</v>
      </c>
      <c r="AN131" s="79" t="s">
        <v>9667</v>
      </c>
      <c r="AO131" s="74" t="str">
        <f t="shared" ref="AO131:AO163" si="55">AO$1&amp;""&amp;$A131</f>
        <v>8St-B初始化_1</v>
      </c>
      <c r="AP131" s="79" t="s">
        <v>9668</v>
      </c>
      <c r="AQ131" s="74" t="str">
        <f t="shared" ref="AQ131:AQ163" si="56">AQ$1&amp;""&amp;$A131</f>
        <v>9St-初始化_1</v>
      </c>
    </row>
    <row r="132" spans="1:43">
      <c r="A132" s="74" t="s">
        <v>9669</v>
      </c>
      <c r="B132" s="78">
        <v>1008</v>
      </c>
      <c r="C132" s="74">
        <v>1</v>
      </c>
      <c r="D132" s="74" t="s">
        <v>9670</v>
      </c>
      <c r="E132" s="74"/>
      <c r="F132" s="74" t="s">
        <v>9671</v>
      </c>
      <c r="G132" s="74" t="str">
        <f t="shared" si="38"/>
        <v>1St初始化_2</v>
      </c>
      <c r="H132" s="74" t="s">
        <v>9672</v>
      </c>
      <c r="I132" s="74" t="str">
        <f t="shared" si="39"/>
        <v>1St_进料定位初始化_2</v>
      </c>
      <c r="J132" s="74" t="s">
        <v>9673</v>
      </c>
      <c r="K132" s="74" t="str">
        <f t="shared" si="40"/>
        <v>2St_出料定位初始化_2</v>
      </c>
      <c r="L132" s="74" t="s">
        <v>9674</v>
      </c>
      <c r="M132" s="74" t="str">
        <f t="shared" si="41"/>
        <v>3St_进出料转移初始化_2</v>
      </c>
      <c r="N132" s="74" t="s">
        <v>9675</v>
      </c>
      <c r="O132" s="74" t="str">
        <f t="shared" si="42"/>
        <v>4St_1热压A初始化_2</v>
      </c>
      <c r="P132" s="74" t="s">
        <v>9676</v>
      </c>
      <c r="Q132" s="74" t="str">
        <f t="shared" si="43"/>
        <v>4St_2热压B初始化_2</v>
      </c>
      <c r="R132" s="74" t="s">
        <v>9677</v>
      </c>
      <c r="S132" s="74" t="str">
        <f t="shared" si="44"/>
        <v>4St_3热压C初始化_2</v>
      </c>
      <c r="T132" s="74" t="s">
        <v>9678</v>
      </c>
      <c r="U132" s="74" t="str">
        <f t="shared" si="45"/>
        <v>5St_A出料定位A初始化_2</v>
      </c>
      <c r="V132" s="74" t="s">
        <v>9679</v>
      </c>
      <c r="W132" s="74" t="str">
        <f t="shared" si="46"/>
        <v>5St_B出料定位B初始化_2</v>
      </c>
      <c r="X132" s="74" t="s">
        <v>9680</v>
      </c>
      <c r="Y132" s="74" t="str">
        <f t="shared" si="47"/>
        <v>6St下料机器人初始化_2</v>
      </c>
      <c r="Z132" s="74" t="s">
        <v>9681</v>
      </c>
      <c r="AA132" s="74" t="str">
        <f t="shared" si="48"/>
        <v>7St接料及扫码初始化_2</v>
      </c>
      <c r="AB132" s="74" t="s">
        <v>9682</v>
      </c>
      <c r="AC132" s="74" t="str">
        <f t="shared" si="49"/>
        <v>6St-2初始化_2</v>
      </c>
      <c r="AD132" s="74" t="s">
        <v>9683</v>
      </c>
      <c r="AE132" s="74" t="str">
        <f t="shared" si="50"/>
        <v>6St-3初始化_2</v>
      </c>
      <c r="AF132" s="74" t="s">
        <v>9684</v>
      </c>
      <c r="AG132" s="74" t="str">
        <f t="shared" si="51"/>
        <v>6St-4初始化_2</v>
      </c>
      <c r="AH132" s="74" t="s">
        <v>9685</v>
      </c>
      <c r="AI132" s="74" t="str">
        <f t="shared" si="52"/>
        <v>7St-A初始化_2</v>
      </c>
      <c r="AJ132" s="79" t="s">
        <v>9686</v>
      </c>
      <c r="AK132" s="74" t="str">
        <f t="shared" si="53"/>
        <v>7St-B初始化_2</v>
      </c>
      <c r="AL132" s="79" t="s">
        <v>9687</v>
      </c>
      <c r="AM132" s="74" t="str">
        <f t="shared" si="54"/>
        <v>8St-A初始化_2</v>
      </c>
      <c r="AN132" s="79" t="s">
        <v>9688</v>
      </c>
      <c r="AO132" s="74" t="str">
        <f t="shared" si="55"/>
        <v>8St-B初始化_2</v>
      </c>
      <c r="AP132" s="79" t="s">
        <v>9689</v>
      </c>
      <c r="AQ132" s="74" t="str">
        <f t="shared" si="56"/>
        <v>9St-初始化_2</v>
      </c>
    </row>
    <row r="133" spans="1:43">
      <c r="A133" s="74" t="s">
        <v>9690</v>
      </c>
      <c r="B133" s="78">
        <v>1008</v>
      </c>
      <c r="C133" s="74">
        <v>2</v>
      </c>
      <c r="D133" s="74" t="s">
        <v>9691</v>
      </c>
      <c r="E133" s="74"/>
      <c r="F133" s="74" t="s">
        <v>9692</v>
      </c>
      <c r="G133" s="74" t="str">
        <f t="shared" si="38"/>
        <v>1St初始化_3</v>
      </c>
      <c r="H133" s="74" t="s">
        <v>9693</v>
      </c>
      <c r="I133" s="74" t="str">
        <f t="shared" si="39"/>
        <v>1St_进料定位初始化_3</v>
      </c>
      <c r="J133" s="74" t="s">
        <v>9694</v>
      </c>
      <c r="K133" s="74" t="str">
        <f t="shared" si="40"/>
        <v>2St_出料定位初始化_3</v>
      </c>
      <c r="L133" s="74" t="s">
        <v>9695</v>
      </c>
      <c r="M133" s="74" t="str">
        <f t="shared" si="41"/>
        <v>3St_进出料转移初始化_3</v>
      </c>
      <c r="N133" s="74" t="s">
        <v>9696</v>
      </c>
      <c r="O133" s="74" t="str">
        <f t="shared" si="42"/>
        <v>4St_1热压A初始化_3</v>
      </c>
      <c r="P133" s="74" t="s">
        <v>9697</v>
      </c>
      <c r="Q133" s="74" t="str">
        <f t="shared" si="43"/>
        <v>4St_2热压B初始化_3</v>
      </c>
      <c r="R133" s="74" t="s">
        <v>9698</v>
      </c>
      <c r="S133" s="74" t="str">
        <f t="shared" si="44"/>
        <v>4St_3热压C初始化_3</v>
      </c>
      <c r="T133" s="74" t="s">
        <v>9699</v>
      </c>
      <c r="U133" s="74" t="str">
        <f t="shared" si="45"/>
        <v>5St_A出料定位A初始化_3</v>
      </c>
      <c r="V133" s="74" t="s">
        <v>9700</v>
      </c>
      <c r="W133" s="74" t="str">
        <f t="shared" si="46"/>
        <v>5St_B出料定位B初始化_3</v>
      </c>
      <c r="X133" s="74" t="s">
        <v>9701</v>
      </c>
      <c r="Y133" s="74" t="str">
        <f t="shared" si="47"/>
        <v>6St下料机器人初始化_3</v>
      </c>
      <c r="Z133" s="74" t="s">
        <v>9702</v>
      </c>
      <c r="AA133" s="74" t="str">
        <f t="shared" si="48"/>
        <v>7St接料及扫码初始化_3</v>
      </c>
      <c r="AB133" s="74" t="s">
        <v>9703</v>
      </c>
      <c r="AC133" s="74" t="str">
        <f t="shared" si="49"/>
        <v>6St-2初始化_3</v>
      </c>
      <c r="AD133" s="74" t="s">
        <v>9704</v>
      </c>
      <c r="AE133" s="74" t="str">
        <f t="shared" si="50"/>
        <v>6St-3初始化_3</v>
      </c>
      <c r="AF133" s="74" t="s">
        <v>9705</v>
      </c>
      <c r="AG133" s="74" t="str">
        <f t="shared" si="51"/>
        <v>6St-4初始化_3</v>
      </c>
      <c r="AH133" s="74" t="s">
        <v>9706</v>
      </c>
      <c r="AI133" s="74" t="str">
        <f t="shared" si="52"/>
        <v>7St-A初始化_3</v>
      </c>
      <c r="AJ133" s="79" t="s">
        <v>9707</v>
      </c>
      <c r="AK133" s="74" t="str">
        <f t="shared" si="53"/>
        <v>7St-B初始化_3</v>
      </c>
      <c r="AL133" s="79" t="s">
        <v>9708</v>
      </c>
      <c r="AM133" s="74" t="str">
        <f t="shared" si="54"/>
        <v>8St-A初始化_3</v>
      </c>
      <c r="AN133" s="79" t="s">
        <v>9709</v>
      </c>
      <c r="AO133" s="74" t="str">
        <f t="shared" si="55"/>
        <v>8St-B初始化_3</v>
      </c>
      <c r="AP133" s="79" t="s">
        <v>9710</v>
      </c>
      <c r="AQ133" s="74" t="str">
        <f t="shared" si="56"/>
        <v>9St-初始化_3</v>
      </c>
    </row>
    <row r="134" spans="1:43">
      <c r="A134" s="74" t="s">
        <v>9711</v>
      </c>
      <c r="B134" s="78">
        <v>1008</v>
      </c>
      <c r="C134" s="74">
        <v>3</v>
      </c>
      <c r="D134" s="74" t="s">
        <v>9712</v>
      </c>
      <c r="E134" s="74"/>
      <c r="F134" s="74" t="s">
        <v>9713</v>
      </c>
      <c r="G134" s="74" t="str">
        <f t="shared" si="38"/>
        <v>1St初始化_4</v>
      </c>
      <c r="H134" s="74" t="s">
        <v>9714</v>
      </c>
      <c r="I134" s="74" t="str">
        <f t="shared" si="39"/>
        <v>1St_进料定位初始化_4</v>
      </c>
      <c r="J134" s="74" t="s">
        <v>9715</v>
      </c>
      <c r="K134" s="74" t="str">
        <f t="shared" si="40"/>
        <v>2St_出料定位初始化_4</v>
      </c>
      <c r="L134" s="74" t="s">
        <v>9716</v>
      </c>
      <c r="M134" s="74" t="str">
        <f t="shared" si="41"/>
        <v>3St_进出料转移初始化_4</v>
      </c>
      <c r="N134" s="74" t="s">
        <v>9717</v>
      </c>
      <c r="O134" s="74" t="str">
        <f t="shared" si="42"/>
        <v>4St_1热压A初始化_4</v>
      </c>
      <c r="P134" s="74" t="s">
        <v>9718</v>
      </c>
      <c r="Q134" s="74" t="str">
        <f t="shared" si="43"/>
        <v>4St_2热压B初始化_4</v>
      </c>
      <c r="R134" s="74" t="s">
        <v>9719</v>
      </c>
      <c r="S134" s="74" t="str">
        <f t="shared" si="44"/>
        <v>4St_3热压C初始化_4</v>
      </c>
      <c r="T134" s="74" t="s">
        <v>9720</v>
      </c>
      <c r="U134" s="74" t="str">
        <f t="shared" si="45"/>
        <v>5St_A出料定位A初始化_4</v>
      </c>
      <c r="V134" s="74" t="s">
        <v>9721</v>
      </c>
      <c r="W134" s="74" t="str">
        <f t="shared" si="46"/>
        <v>5St_B出料定位B初始化_4</v>
      </c>
      <c r="X134" s="74" t="s">
        <v>9722</v>
      </c>
      <c r="Y134" s="74" t="str">
        <f t="shared" si="47"/>
        <v>6St下料机器人初始化_4</v>
      </c>
      <c r="Z134" s="74" t="s">
        <v>9723</v>
      </c>
      <c r="AA134" s="74" t="str">
        <f t="shared" si="48"/>
        <v>7St接料及扫码初始化_4</v>
      </c>
      <c r="AB134" s="74" t="s">
        <v>9724</v>
      </c>
      <c r="AC134" s="74" t="str">
        <f t="shared" si="49"/>
        <v>6St-2初始化_4</v>
      </c>
      <c r="AD134" s="74" t="s">
        <v>9725</v>
      </c>
      <c r="AE134" s="74" t="str">
        <f t="shared" si="50"/>
        <v>6St-3初始化_4</v>
      </c>
      <c r="AF134" s="74" t="s">
        <v>9726</v>
      </c>
      <c r="AG134" s="74" t="str">
        <f t="shared" si="51"/>
        <v>6St-4初始化_4</v>
      </c>
      <c r="AH134" s="74" t="s">
        <v>9727</v>
      </c>
      <c r="AI134" s="74" t="str">
        <f t="shared" si="52"/>
        <v>7St-A初始化_4</v>
      </c>
      <c r="AJ134" s="79" t="s">
        <v>9728</v>
      </c>
      <c r="AK134" s="74" t="str">
        <f t="shared" si="53"/>
        <v>7St-B初始化_4</v>
      </c>
      <c r="AL134" s="79" t="s">
        <v>9729</v>
      </c>
      <c r="AM134" s="74" t="str">
        <f t="shared" si="54"/>
        <v>8St-A初始化_4</v>
      </c>
      <c r="AN134" s="79" t="s">
        <v>9730</v>
      </c>
      <c r="AO134" s="74" t="str">
        <f t="shared" si="55"/>
        <v>8St-B初始化_4</v>
      </c>
      <c r="AP134" s="79" t="s">
        <v>9731</v>
      </c>
      <c r="AQ134" s="74" t="str">
        <f t="shared" si="56"/>
        <v>9St-初始化_4</v>
      </c>
    </row>
    <row r="135" spans="1:43">
      <c r="A135" s="74" t="s">
        <v>9732</v>
      </c>
      <c r="B135" s="78">
        <v>1008</v>
      </c>
      <c r="C135" s="74">
        <v>4</v>
      </c>
      <c r="D135" s="74" t="s">
        <v>9733</v>
      </c>
      <c r="E135" s="74"/>
      <c r="F135" s="74" t="s">
        <v>9734</v>
      </c>
      <c r="G135" s="74" t="str">
        <f t="shared" si="38"/>
        <v>1St初始化_5</v>
      </c>
      <c r="H135" s="74" t="s">
        <v>9735</v>
      </c>
      <c r="I135" s="74" t="str">
        <f t="shared" si="39"/>
        <v>1St_进料定位初始化_5</v>
      </c>
      <c r="J135" s="74" t="s">
        <v>9736</v>
      </c>
      <c r="K135" s="74" t="str">
        <f t="shared" si="40"/>
        <v>2St_出料定位初始化_5</v>
      </c>
      <c r="L135" s="74" t="s">
        <v>9737</v>
      </c>
      <c r="M135" s="74" t="str">
        <f t="shared" si="41"/>
        <v>3St_进出料转移初始化_5</v>
      </c>
      <c r="N135" s="74" t="s">
        <v>9738</v>
      </c>
      <c r="O135" s="74" t="str">
        <f t="shared" si="42"/>
        <v>4St_1热压A初始化_5</v>
      </c>
      <c r="P135" s="74" t="s">
        <v>9739</v>
      </c>
      <c r="Q135" s="74" t="str">
        <f t="shared" si="43"/>
        <v>4St_2热压B初始化_5</v>
      </c>
      <c r="R135" s="74" t="s">
        <v>9740</v>
      </c>
      <c r="S135" s="74" t="str">
        <f t="shared" si="44"/>
        <v>4St_3热压C初始化_5</v>
      </c>
      <c r="T135" s="74" t="s">
        <v>9741</v>
      </c>
      <c r="U135" s="74" t="str">
        <f t="shared" si="45"/>
        <v>5St_A出料定位A初始化_5</v>
      </c>
      <c r="V135" s="74" t="s">
        <v>9742</v>
      </c>
      <c r="W135" s="74" t="str">
        <f t="shared" si="46"/>
        <v>5St_B出料定位B初始化_5</v>
      </c>
      <c r="X135" s="74" t="s">
        <v>9743</v>
      </c>
      <c r="Y135" s="74" t="str">
        <f t="shared" si="47"/>
        <v>6St下料机器人初始化_5</v>
      </c>
      <c r="Z135" s="74" t="s">
        <v>9744</v>
      </c>
      <c r="AA135" s="74" t="str">
        <f t="shared" si="48"/>
        <v>7St接料及扫码初始化_5</v>
      </c>
      <c r="AB135" s="74" t="s">
        <v>9745</v>
      </c>
      <c r="AC135" s="74" t="str">
        <f t="shared" si="49"/>
        <v>6St-2初始化_5</v>
      </c>
      <c r="AD135" s="74" t="s">
        <v>9746</v>
      </c>
      <c r="AE135" s="74" t="str">
        <f t="shared" si="50"/>
        <v>6St-3初始化_5</v>
      </c>
      <c r="AF135" s="74" t="s">
        <v>9747</v>
      </c>
      <c r="AG135" s="74" t="str">
        <f t="shared" si="51"/>
        <v>6St-4初始化_5</v>
      </c>
      <c r="AH135" s="74" t="s">
        <v>9748</v>
      </c>
      <c r="AI135" s="74" t="str">
        <f t="shared" si="52"/>
        <v>7St-A初始化_5</v>
      </c>
      <c r="AJ135" s="79" t="s">
        <v>9749</v>
      </c>
      <c r="AK135" s="74" t="str">
        <f t="shared" si="53"/>
        <v>7St-B初始化_5</v>
      </c>
      <c r="AL135" s="79" t="s">
        <v>9750</v>
      </c>
      <c r="AM135" s="74" t="str">
        <f t="shared" si="54"/>
        <v>8St-A初始化_5</v>
      </c>
      <c r="AN135" s="79" t="s">
        <v>9751</v>
      </c>
      <c r="AO135" s="74" t="str">
        <f t="shared" si="55"/>
        <v>8St-B初始化_5</v>
      </c>
      <c r="AP135" s="79" t="s">
        <v>9752</v>
      </c>
      <c r="AQ135" s="74" t="str">
        <f t="shared" si="56"/>
        <v>9St-初始化_5</v>
      </c>
    </row>
    <row r="136" spans="1:43">
      <c r="A136" s="74" t="s">
        <v>9753</v>
      </c>
      <c r="B136" s="78">
        <v>1008</v>
      </c>
      <c r="C136" s="74">
        <v>5</v>
      </c>
      <c r="D136" s="74" t="s">
        <v>9754</v>
      </c>
      <c r="E136" s="74"/>
      <c r="F136" s="74" t="s">
        <v>9755</v>
      </c>
      <c r="G136" s="74" t="str">
        <f t="shared" si="38"/>
        <v>1St初始化_6</v>
      </c>
      <c r="H136" s="74" t="s">
        <v>9756</v>
      </c>
      <c r="I136" s="74" t="str">
        <f t="shared" si="39"/>
        <v>1St_进料定位初始化_6</v>
      </c>
      <c r="J136" s="74" t="s">
        <v>9757</v>
      </c>
      <c r="K136" s="74" t="str">
        <f t="shared" si="40"/>
        <v>2St_出料定位初始化_6</v>
      </c>
      <c r="L136" s="74" t="s">
        <v>9758</v>
      </c>
      <c r="M136" s="74" t="str">
        <f t="shared" si="41"/>
        <v>3St_进出料转移初始化_6</v>
      </c>
      <c r="N136" s="74" t="s">
        <v>9759</v>
      </c>
      <c r="O136" s="74" t="str">
        <f t="shared" si="42"/>
        <v>4St_1热压A初始化_6</v>
      </c>
      <c r="P136" s="74" t="s">
        <v>9760</v>
      </c>
      <c r="Q136" s="74" t="str">
        <f t="shared" si="43"/>
        <v>4St_2热压B初始化_6</v>
      </c>
      <c r="R136" s="74" t="s">
        <v>9761</v>
      </c>
      <c r="S136" s="74" t="str">
        <f t="shared" si="44"/>
        <v>4St_3热压C初始化_6</v>
      </c>
      <c r="T136" s="74" t="s">
        <v>9762</v>
      </c>
      <c r="U136" s="74" t="str">
        <f t="shared" si="45"/>
        <v>5St_A出料定位A初始化_6</v>
      </c>
      <c r="V136" s="74" t="s">
        <v>9763</v>
      </c>
      <c r="W136" s="74" t="str">
        <f t="shared" si="46"/>
        <v>5St_B出料定位B初始化_6</v>
      </c>
      <c r="X136" s="74" t="s">
        <v>9764</v>
      </c>
      <c r="Y136" s="74" t="str">
        <f t="shared" si="47"/>
        <v>6St下料机器人初始化_6</v>
      </c>
      <c r="Z136" s="74" t="s">
        <v>9765</v>
      </c>
      <c r="AA136" s="74" t="str">
        <f t="shared" si="48"/>
        <v>7St接料及扫码初始化_6</v>
      </c>
      <c r="AB136" s="74" t="s">
        <v>9766</v>
      </c>
      <c r="AC136" s="74" t="str">
        <f t="shared" si="49"/>
        <v>6St-2初始化_6</v>
      </c>
      <c r="AD136" s="74" t="s">
        <v>9767</v>
      </c>
      <c r="AE136" s="74" t="str">
        <f t="shared" si="50"/>
        <v>6St-3初始化_6</v>
      </c>
      <c r="AF136" s="74" t="s">
        <v>9768</v>
      </c>
      <c r="AG136" s="74" t="str">
        <f t="shared" si="51"/>
        <v>6St-4初始化_6</v>
      </c>
      <c r="AH136" s="74" t="s">
        <v>9769</v>
      </c>
      <c r="AI136" s="74" t="str">
        <f t="shared" si="52"/>
        <v>7St-A初始化_6</v>
      </c>
      <c r="AJ136" s="79" t="s">
        <v>9770</v>
      </c>
      <c r="AK136" s="74" t="str">
        <f t="shared" si="53"/>
        <v>7St-B初始化_6</v>
      </c>
      <c r="AL136" s="79" t="s">
        <v>9771</v>
      </c>
      <c r="AM136" s="74" t="str">
        <f t="shared" si="54"/>
        <v>8St-A初始化_6</v>
      </c>
      <c r="AN136" s="79" t="s">
        <v>9772</v>
      </c>
      <c r="AO136" s="74" t="str">
        <f t="shared" si="55"/>
        <v>8St-B初始化_6</v>
      </c>
      <c r="AP136" s="79" t="s">
        <v>9773</v>
      </c>
      <c r="AQ136" s="74" t="str">
        <f t="shared" si="56"/>
        <v>9St-初始化_6</v>
      </c>
    </row>
    <row r="137" spans="1:43">
      <c r="A137" s="74" t="s">
        <v>9774</v>
      </c>
      <c r="B137" s="78">
        <v>1008</v>
      </c>
      <c r="C137" s="74">
        <v>6</v>
      </c>
      <c r="D137" s="74" t="s">
        <v>9775</v>
      </c>
      <c r="E137" s="74"/>
      <c r="F137" s="74" t="s">
        <v>9776</v>
      </c>
      <c r="G137" s="74" t="str">
        <f t="shared" si="38"/>
        <v>1St初始化_7</v>
      </c>
      <c r="H137" s="74" t="s">
        <v>9777</v>
      </c>
      <c r="I137" s="74" t="str">
        <f t="shared" si="39"/>
        <v>1St_进料定位初始化_7</v>
      </c>
      <c r="J137" s="74" t="s">
        <v>9778</v>
      </c>
      <c r="K137" s="74" t="str">
        <f t="shared" si="40"/>
        <v>2St_出料定位初始化_7</v>
      </c>
      <c r="L137" s="74" t="s">
        <v>9779</v>
      </c>
      <c r="M137" s="74" t="str">
        <f t="shared" si="41"/>
        <v>3St_进出料转移初始化_7</v>
      </c>
      <c r="N137" s="74" t="s">
        <v>9780</v>
      </c>
      <c r="O137" s="74" t="str">
        <f t="shared" si="42"/>
        <v>4St_1热压A初始化_7</v>
      </c>
      <c r="P137" s="74" t="s">
        <v>9781</v>
      </c>
      <c r="Q137" s="74" t="str">
        <f t="shared" si="43"/>
        <v>4St_2热压B初始化_7</v>
      </c>
      <c r="R137" s="74" t="s">
        <v>9782</v>
      </c>
      <c r="S137" s="74" t="str">
        <f t="shared" si="44"/>
        <v>4St_3热压C初始化_7</v>
      </c>
      <c r="T137" s="74" t="s">
        <v>9783</v>
      </c>
      <c r="U137" s="74" t="str">
        <f t="shared" si="45"/>
        <v>5St_A出料定位A初始化_7</v>
      </c>
      <c r="V137" s="74" t="s">
        <v>9784</v>
      </c>
      <c r="W137" s="74" t="str">
        <f t="shared" si="46"/>
        <v>5St_B出料定位B初始化_7</v>
      </c>
      <c r="X137" s="74" t="s">
        <v>9785</v>
      </c>
      <c r="Y137" s="74" t="str">
        <f t="shared" si="47"/>
        <v>6St下料机器人初始化_7</v>
      </c>
      <c r="Z137" s="74" t="s">
        <v>9786</v>
      </c>
      <c r="AA137" s="74" t="str">
        <f t="shared" si="48"/>
        <v>7St接料及扫码初始化_7</v>
      </c>
      <c r="AB137" s="74" t="s">
        <v>9787</v>
      </c>
      <c r="AC137" s="74" t="str">
        <f t="shared" si="49"/>
        <v>6St-2初始化_7</v>
      </c>
      <c r="AD137" s="74" t="s">
        <v>9788</v>
      </c>
      <c r="AE137" s="74" t="str">
        <f t="shared" si="50"/>
        <v>6St-3初始化_7</v>
      </c>
      <c r="AF137" s="74" t="s">
        <v>9789</v>
      </c>
      <c r="AG137" s="74" t="str">
        <f t="shared" si="51"/>
        <v>6St-4初始化_7</v>
      </c>
      <c r="AH137" s="74" t="s">
        <v>9790</v>
      </c>
      <c r="AI137" s="74" t="str">
        <f t="shared" si="52"/>
        <v>7St-A初始化_7</v>
      </c>
      <c r="AJ137" s="79" t="s">
        <v>9791</v>
      </c>
      <c r="AK137" s="74" t="str">
        <f t="shared" si="53"/>
        <v>7St-B初始化_7</v>
      </c>
      <c r="AL137" s="79" t="s">
        <v>9792</v>
      </c>
      <c r="AM137" s="74" t="str">
        <f t="shared" si="54"/>
        <v>8St-A初始化_7</v>
      </c>
      <c r="AN137" s="79" t="s">
        <v>9793</v>
      </c>
      <c r="AO137" s="74" t="str">
        <f t="shared" si="55"/>
        <v>8St-B初始化_7</v>
      </c>
      <c r="AP137" s="79" t="s">
        <v>9794</v>
      </c>
      <c r="AQ137" s="74" t="str">
        <f t="shared" si="56"/>
        <v>9St-初始化_7</v>
      </c>
    </row>
    <row r="138" spans="1:43">
      <c r="A138" s="74" t="s">
        <v>9795</v>
      </c>
      <c r="B138" s="78">
        <v>1008</v>
      </c>
      <c r="C138" s="74">
        <v>7</v>
      </c>
      <c r="D138" s="74" t="s">
        <v>9796</v>
      </c>
      <c r="E138" s="74"/>
      <c r="F138" s="74" t="s">
        <v>9797</v>
      </c>
      <c r="G138" s="74" t="str">
        <f t="shared" si="38"/>
        <v>1St初始化_8</v>
      </c>
      <c r="H138" s="74" t="s">
        <v>9798</v>
      </c>
      <c r="I138" s="74" t="str">
        <f t="shared" si="39"/>
        <v>1St_进料定位初始化_8</v>
      </c>
      <c r="J138" s="74" t="s">
        <v>9799</v>
      </c>
      <c r="K138" s="74" t="str">
        <f t="shared" si="40"/>
        <v>2St_出料定位初始化_8</v>
      </c>
      <c r="L138" s="74" t="s">
        <v>9800</v>
      </c>
      <c r="M138" s="74" t="str">
        <f t="shared" si="41"/>
        <v>3St_进出料转移初始化_8</v>
      </c>
      <c r="N138" s="74" t="s">
        <v>9801</v>
      </c>
      <c r="O138" s="74" t="str">
        <f t="shared" si="42"/>
        <v>4St_1热压A初始化_8</v>
      </c>
      <c r="P138" s="74" t="s">
        <v>9802</v>
      </c>
      <c r="Q138" s="74" t="str">
        <f t="shared" si="43"/>
        <v>4St_2热压B初始化_8</v>
      </c>
      <c r="R138" s="74" t="s">
        <v>9803</v>
      </c>
      <c r="S138" s="74" t="str">
        <f t="shared" si="44"/>
        <v>4St_3热压C初始化_8</v>
      </c>
      <c r="T138" s="74" t="s">
        <v>9804</v>
      </c>
      <c r="U138" s="74" t="str">
        <f t="shared" si="45"/>
        <v>5St_A出料定位A初始化_8</v>
      </c>
      <c r="V138" s="74" t="s">
        <v>9805</v>
      </c>
      <c r="W138" s="74" t="str">
        <f t="shared" si="46"/>
        <v>5St_B出料定位B初始化_8</v>
      </c>
      <c r="X138" s="74" t="s">
        <v>9806</v>
      </c>
      <c r="Y138" s="74" t="str">
        <f t="shared" si="47"/>
        <v>6St下料机器人初始化_8</v>
      </c>
      <c r="Z138" s="74" t="s">
        <v>9807</v>
      </c>
      <c r="AA138" s="74" t="str">
        <f t="shared" si="48"/>
        <v>7St接料及扫码初始化_8</v>
      </c>
      <c r="AB138" s="74" t="s">
        <v>9808</v>
      </c>
      <c r="AC138" s="74" t="str">
        <f t="shared" si="49"/>
        <v>6St-2初始化_8</v>
      </c>
      <c r="AD138" s="74" t="s">
        <v>9809</v>
      </c>
      <c r="AE138" s="74" t="str">
        <f t="shared" si="50"/>
        <v>6St-3初始化_8</v>
      </c>
      <c r="AF138" s="74" t="s">
        <v>9810</v>
      </c>
      <c r="AG138" s="74" t="str">
        <f t="shared" si="51"/>
        <v>6St-4初始化_8</v>
      </c>
      <c r="AH138" s="74" t="s">
        <v>9811</v>
      </c>
      <c r="AI138" s="74" t="str">
        <f t="shared" si="52"/>
        <v>7St-A初始化_8</v>
      </c>
      <c r="AJ138" s="79" t="s">
        <v>9812</v>
      </c>
      <c r="AK138" s="74" t="str">
        <f t="shared" si="53"/>
        <v>7St-B初始化_8</v>
      </c>
      <c r="AL138" s="79" t="s">
        <v>9813</v>
      </c>
      <c r="AM138" s="74" t="str">
        <f t="shared" si="54"/>
        <v>8St-A初始化_8</v>
      </c>
      <c r="AN138" s="79" t="s">
        <v>9814</v>
      </c>
      <c r="AO138" s="74" t="str">
        <f t="shared" si="55"/>
        <v>8St-B初始化_8</v>
      </c>
      <c r="AP138" s="79" t="s">
        <v>9815</v>
      </c>
      <c r="AQ138" s="74" t="str">
        <f t="shared" si="56"/>
        <v>9St-初始化_8</v>
      </c>
    </row>
    <row r="139" spans="1:43">
      <c r="A139" s="74" t="s">
        <v>9816</v>
      </c>
      <c r="B139" s="78">
        <v>1008</v>
      </c>
      <c r="C139" s="74">
        <v>8</v>
      </c>
      <c r="D139" s="74" t="s">
        <v>9817</v>
      </c>
      <c r="E139" s="74"/>
      <c r="F139" s="74" t="s">
        <v>9818</v>
      </c>
      <c r="G139" s="74" t="str">
        <f t="shared" si="38"/>
        <v>1St初始化_9</v>
      </c>
      <c r="H139" s="74" t="s">
        <v>9819</v>
      </c>
      <c r="I139" s="74" t="str">
        <f t="shared" si="39"/>
        <v>1St_进料定位初始化_9</v>
      </c>
      <c r="J139" s="74" t="s">
        <v>9820</v>
      </c>
      <c r="K139" s="74" t="str">
        <f t="shared" si="40"/>
        <v>2St_出料定位初始化_9</v>
      </c>
      <c r="L139" s="74" t="s">
        <v>9821</v>
      </c>
      <c r="M139" s="74" t="str">
        <f t="shared" si="41"/>
        <v>3St_进出料转移初始化_9</v>
      </c>
      <c r="N139" s="74" t="s">
        <v>9822</v>
      </c>
      <c r="O139" s="74" t="str">
        <f t="shared" si="42"/>
        <v>4St_1热压A初始化_9</v>
      </c>
      <c r="P139" s="74" t="s">
        <v>9823</v>
      </c>
      <c r="Q139" s="74" t="str">
        <f t="shared" si="43"/>
        <v>4St_2热压B初始化_9</v>
      </c>
      <c r="R139" s="74" t="s">
        <v>9824</v>
      </c>
      <c r="S139" s="74" t="str">
        <f t="shared" si="44"/>
        <v>4St_3热压C初始化_9</v>
      </c>
      <c r="T139" s="74" t="s">
        <v>9825</v>
      </c>
      <c r="U139" s="74" t="str">
        <f t="shared" si="45"/>
        <v>5St_A出料定位A初始化_9</v>
      </c>
      <c r="V139" s="74" t="s">
        <v>9826</v>
      </c>
      <c r="W139" s="74" t="str">
        <f t="shared" si="46"/>
        <v>5St_B出料定位B初始化_9</v>
      </c>
      <c r="X139" s="74" t="s">
        <v>9827</v>
      </c>
      <c r="Y139" s="74" t="str">
        <f t="shared" si="47"/>
        <v>6St下料机器人初始化_9</v>
      </c>
      <c r="Z139" s="74" t="s">
        <v>9828</v>
      </c>
      <c r="AA139" s="74" t="str">
        <f t="shared" si="48"/>
        <v>7St接料及扫码初始化_9</v>
      </c>
      <c r="AB139" s="74" t="s">
        <v>9829</v>
      </c>
      <c r="AC139" s="74" t="str">
        <f t="shared" si="49"/>
        <v>6St-2初始化_9</v>
      </c>
      <c r="AD139" s="74" t="s">
        <v>9830</v>
      </c>
      <c r="AE139" s="74" t="str">
        <f t="shared" si="50"/>
        <v>6St-3初始化_9</v>
      </c>
      <c r="AF139" s="74" t="s">
        <v>9831</v>
      </c>
      <c r="AG139" s="74" t="str">
        <f t="shared" si="51"/>
        <v>6St-4初始化_9</v>
      </c>
      <c r="AH139" s="74" t="s">
        <v>9832</v>
      </c>
      <c r="AI139" s="74" t="str">
        <f t="shared" si="52"/>
        <v>7St-A初始化_9</v>
      </c>
      <c r="AJ139" s="79" t="s">
        <v>9833</v>
      </c>
      <c r="AK139" s="74" t="str">
        <f t="shared" si="53"/>
        <v>7St-B初始化_9</v>
      </c>
      <c r="AL139" s="79" t="s">
        <v>9834</v>
      </c>
      <c r="AM139" s="74" t="str">
        <f t="shared" si="54"/>
        <v>8St-A初始化_9</v>
      </c>
      <c r="AN139" s="79" t="s">
        <v>9835</v>
      </c>
      <c r="AO139" s="74" t="str">
        <f t="shared" si="55"/>
        <v>8St-B初始化_9</v>
      </c>
      <c r="AP139" s="79" t="s">
        <v>9836</v>
      </c>
      <c r="AQ139" s="74" t="str">
        <f t="shared" si="56"/>
        <v>9St-初始化_9</v>
      </c>
    </row>
    <row r="140" spans="1:43">
      <c r="A140" s="74" t="s">
        <v>9837</v>
      </c>
      <c r="B140" s="78">
        <v>1008</v>
      </c>
      <c r="C140" s="74">
        <v>9</v>
      </c>
      <c r="D140" s="74" t="s">
        <v>9838</v>
      </c>
      <c r="E140" s="74"/>
      <c r="F140" s="74" t="s">
        <v>9839</v>
      </c>
      <c r="G140" s="74" t="str">
        <f t="shared" si="38"/>
        <v>1St初始化_10</v>
      </c>
      <c r="H140" s="74" t="s">
        <v>9840</v>
      </c>
      <c r="I140" s="74" t="str">
        <f t="shared" si="39"/>
        <v>1St_进料定位初始化_10</v>
      </c>
      <c r="J140" s="74" t="s">
        <v>9841</v>
      </c>
      <c r="K140" s="74" t="str">
        <f t="shared" si="40"/>
        <v>2St_出料定位初始化_10</v>
      </c>
      <c r="L140" s="74" t="s">
        <v>9842</v>
      </c>
      <c r="M140" s="74" t="str">
        <f t="shared" si="41"/>
        <v>3St_进出料转移初始化_10</v>
      </c>
      <c r="N140" s="74" t="s">
        <v>9843</v>
      </c>
      <c r="O140" s="74" t="str">
        <f t="shared" si="42"/>
        <v>4St_1热压A初始化_10</v>
      </c>
      <c r="P140" s="74" t="s">
        <v>9844</v>
      </c>
      <c r="Q140" s="74" t="str">
        <f t="shared" si="43"/>
        <v>4St_2热压B初始化_10</v>
      </c>
      <c r="R140" s="74" t="s">
        <v>9845</v>
      </c>
      <c r="S140" s="74" t="str">
        <f t="shared" si="44"/>
        <v>4St_3热压C初始化_10</v>
      </c>
      <c r="T140" s="74" t="s">
        <v>9846</v>
      </c>
      <c r="U140" s="74" t="str">
        <f t="shared" si="45"/>
        <v>5St_A出料定位A初始化_10</v>
      </c>
      <c r="V140" s="74" t="s">
        <v>9847</v>
      </c>
      <c r="W140" s="74" t="str">
        <f t="shared" si="46"/>
        <v>5St_B出料定位B初始化_10</v>
      </c>
      <c r="X140" s="74" t="s">
        <v>9848</v>
      </c>
      <c r="Y140" s="74" t="str">
        <f t="shared" si="47"/>
        <v>6St下料机器人初始化_10</v>
      </c>
      <c r="Z140" s="74" t="s">
        <v>9849</v>
      </c>
      <c r="AA140" s="74" t="str">
        <f t="shared" si="48"/>
        <v>7St接料及扫码初始化_10</v>
      </c>
      <c r="AB140" s="74" t="s">
        <v>9850</v>
      </c>
      <c r="AC140" s="74" t="str">
        <f t="shared" si="49"/>
        <v>6St-2初始化_10</v>
      </c>
      <c r="AD140" s="74" t="s">
        <v>9851</v>
      </c>
      <c r="AE140" s="74" t="str">
        <f t="shared" si="50"/>
        <v>6St-3初始化_10</v>
      </c>
      <c r="AF140" s="74" t="s">
        <v>9852</v>
      </c>
      <c r="AG140" s="74" t="str">
        <f t="shared" si="51"/>
        <v>6St-4初始化_10</v>
      </c>
      <c r="AH140" s="74" t="s">
        <v>9853</v>
      </c>
      <c r="AI140" s="74" t="str">
        <f t="shared" si="52"/>
        <v>7St-A初始化_10</v>
      </c>
      <c r="AJ140" s="79" t="s">
        <v>9854</v>
      </c>
      <c r="AK140" s="74" t="str">
        <f t="shared" si="53"/>
        <v>7St-B初始化_10</v>
      </c>
      <c r="AL140" s="79" t="s">
        <v>9855</v>
      </c>
      <c r="AM140" s="74" t="str">
        <f t="shared" si="54"/>
        <v>8St-A初始化_10</v>
      </c>
      <c r="AN140" s="79" t="s">
        <v>9856</v>
      </c>
      <c r="AO140" s="74" t="str">
        <f t="shared" si="55"/>
        <v>8St-B初始化_10</v>
      </c>
      <c r="AP140" s="79" t="s">
        <v>9857</v>
      </c>
      <c r="AQ140" s="74" t="str">
        <f t="shared" si="56"/>
        <v>9St-初始化_10</v>
      </c>
    </row>
    <row r="141" spans="1:43">
      <c r="A141" s="74" t="s">
        <v>9858</v>
      </c>
      <c r="B141" s="78">
        <v>1008</v>
      </c>
      <c r="C141" s="74">
        <v>10</v>
      </c>
      <c r="D141" s="74" t="s">
        <v>9859</v>
      </c>
      <c r="E141" s="74"/>
      <c r="F141" s="74" t="s">
        <v>9860</v>
      </c>
      <c r="G141" s="74" t="str">
        <f t="shared" si="38"/>
        <v>1St初始化_11</v>
      </c>
      <c r="H141" s="74" t="s">
        <v>9861</v>
      </c>
      <c r="I141" s="74" t="str">
        <f t="shared" si="39"/>
        <v>1St_进料定位初始化_11</v>
      </c>
      <c r="J141" s="74" t="s">
        <v>9862</v>
      </c>
      <c r="K141" s="74" t="str">
        <f t="shared" si="40"/>
        <v>2St_出料定位初始化_11</v>
      </c>
      <c r="L141" s="74" t="s">
        <v>9863</v>
      </c>
      <c r="M141" s="74" t="str">
        <f t="shared" si="41"/>
        <v>3St_进出料转移初始化_11</v>
      </c>
      <c r="N141" s="74" t="s">
        <v>9864</v>
      </c>
      <c r="O141" s="74" t="str">
        <f t="shared" si="42"/>
        <v>4St_1热压A初始化_11</v>
      </c>
      <c r="P141" s="74" t="s">
        <v>9865</v>
      </c>
      <c r="Q141" s="74" t="str">
        <f t="shared" si="43"/>
        <v>4St_2热压B初始化_11</v>
      </c>
      <c r="R141" s="74" t="s">
        <v>9866</v>
      </c>
      <c r="S141" s="74" t="str">
        <f t="shared" si="44"/>
        <v>4St_3热压C初始化_11</v>
      </c>
      <c r="T141" s="74" t="s">
        <v>9867</v>
      </c>
      <c r="U141" s="74" t="str">
        <f t="shared" si="45"/>
        <v>5St_A出料定位A初始化_11</v>
      </c>
      <c r="V141" s="74" t="s">
        <v>9868</v>
      </c>
      <c r="W141" s="74" t="str">
        <f t="shared" si="46"/>
        <v>5St_B出料定位B初始化_11</v>
      </c>
      <c r="X141" s="74" t="s">
        <v>9869</v>
      </c>
      <c r="Y141" s="74" t="str">
        <f t="shared" si="47"/>
        <v>6St下料机器人初始化_11</v>
      </c>
      <c r="Z141" s="74" t="s">
        <v>9870</v>
      </c>
      <c r="AA141" s="74" t="str">
        <f t="shared" si="48"/>
        <v>7St接料及扫码初始化_11</v>
      </c>
      <c r="AB141" s="74" t="s">
        <v>9871</v>
      </c>
      <c r="AC141" s="74" t="str">
        <f t="shared" si="49"/>
        <v>6St-2初始化_11</v>
      </c>
      <c r="AD141" s="74" t="s">
        <v>9872</v>
      </c>
      <c r="AE141" s="74" t="str">
        <f t="shared" si="50"/>
        <v>6St-3初始化_11</v>
      </c>
      <c r="AF141" s="74" t="s">
        <v>9873</v>
      </c>
      <c r="AG141" s="74" t="str">
        <f t="shared" si="51"/>
        <v>6St-4初始化_11</v>
      </c>
      <c r="AH141" s="74" t="s">
        <v>9874</v>
      </c>
      <c r="AI141" s="74" t="str">
        <f t="shared" si="52"/>
        <v>7St-A初始化_11</v>
      </c>
      <c r="AJ141" s="79" t="s">
        <v>9875</v>
      </c>
      <c r="AK141" s="74" t="str">
        <f t="shared" si="53"/>
        <v>7St-B初始化_11</v>
      </c>
      <c r="AL141" s="79" t="s">
        <v>9876</v>
      </c>
      <c r="AM141" s="74" t="str">
        <f t="shared" si="54"/>
        <v>8St-A初始化_11</v>
      </c>
      <c r="AN141" s="79" t="s">
        <v>9877</v>
      </c>
      <c r="AO141" s="74" t="str">
        <f t="shared" si="55"/>
        <v>8St-B初始化_11</v>
      </c>
      <c r="AP141" s="79" t="s">
        <v>9878</v>
      </c>
      <c r="AQ141" s="74" t="str">
        <f t="shared" si="56"/>
        <v>9St-初始化_11</v>
      </c>
    </row>
    <row r="142" spans="1:43">
      <c r="A142" s="74" t="s">
        <v>9879</v>
      </c>
      <c r="B142" s="78">
        <v>1008</v>
      </c>
      <c r="C142" s="74">
        <v>11</v>
      </c>
      <c r="D142" s="74" t="s">
        <v>9880</v>
      </c>
      <c r="E142" s="74"/>
      <c r="F142" s="74" t="s">
        <v>9881</v>
      </c>
      <c r="G142" s="74" t="str">
        <f t="shared" si="38"/>
        <v>1St初始化_12</v>
      </c>
      <c r="H142" s="74" t="s">
        <v>9882</v>
      </c>
      <c r="I142" s="74" t="str">
        <f t="shared" si="39"/>
        <v>1St_进料定位初始化_12</v>
      </c>
      <c r="J142" s="74" t="s">
        <v>9883</v>
      </c>
      <c r="K142" s="74" t="str">
        <f t="shared" si="40"/>
        <v>2St_出料定位初始化_12</v>
      </c>
      <c r="L142" s="74" t="s">
        <v>9884</v>
      </c>
      <c r="M142" s="74" t="str">
        <f t="shared" si="41"/>
        <v>3St_进出料转移初始化_12</v>
      </c>
      <c r="N142" s="74" t="s">
        <v>9885</v>
      </c>
      <c r="O142" s="74" t="str">
        <f t="shared" si="42"/>
        <v>4St_1热压A初始化_12</v>
      </c>
      <c r="P142" s="74" t="s">
        <v>9886</v>
      </c>
      <c r="Q142" s="74" t="str">
        <f t="shared" si="43"/>
        <v>4St_2热压B初始化_12</v>
      </c>
      <c r="R142" s="74" t="s">
        <v>9887</v>
      </c>
      <c r="S142" s="74" t="str">
        <f t="shared" si="44"/>
        <v>4St_3热压C初始化_12</v>
      </c>
      <c r="T142" s="74" t="s">
        <v>9888</v>
      </c>
      <c r="U142" s="74" t="str">
        <f t="shared" si="45"/>
        <v>5St_A出料定位A初始化_12</v>
      </c>
      <c r="V142" s="74" t="s">
        <v>9889</v>
      </c>
      <c r="W142" s="74" t="str">
        <f t="shared" si="46"/>
        <v>5St_B出料定位B初始化_12</v>
      </c>
      <c r="X142" s="74" t="s">
        <v>9890</v>
      </c>
      <c r="Y142" s="74" t="str">
        <f t="shared" si="47"/>
        <v>6St下料机器人初始化_12</v>
      </c>
      <c r="Z142" s="74" t="s">
        <v>9891</v>
      </c>
      <c r="AA142" s="74" t="str">
        <f t="shared" si="48"/>
        <v>7St接料及扫码初始化_12</v>
      </c>
      <c r="AB142" s="74" t="s">
        <v>9892</v>
      </c>
      <c r="AC142" s="74" t="str">
        <f t="shared" si="49"/>
        <v>6St-2初始化_12</v>
      </c>
      <c r="AD142" s="74" t="s">
        <v>9893</v>
      </c>
      <c r="AE142" s="74" t="str">
        <f t="shared" si="50"/>
        <v>6St-3初始化_12</v>
      </c>
      <c r="AF142" s="74" t="s">
        <v>9894</v>
      </c>
      <c r="AG142" s="74" t="str">
        <f t="shared" si="51"/>
        <v>6St-4初始化_12</v>
      </c>
      <c r="AH142" s="74" t="s">
        <v>9895</v>
      </c>
      <c r="AI142" s="74" t="str">
        <f t="shared" si="52"/>
        <v>7St-A初始化_12</v>
      </c>
      <c r="AJ142" s="79" t="s">
        <v>9896</v>
      </c>
      <c r="AK142" s="74" t="str">
        <f t="shared" si="53"/>
        <v>7St-B初始化_12</v>
      </c>
      <c r="AL142" s="79" t="s">
        <v>9897</v>
      </c>
      <c r="AM142" s="74" t="str">
        <f t="shared" si="54"/>
        <v>8St-A初始化_12</v>
      </c>
      <c r="AN142" s="79" t="s">
        <v>9898</v>
      </c>
      <c r="AO142" s="74" t="str">
        <f t="shared" si="55"/>
        <v>8St-B初始化_12</v>
      </c>
      <c r="AP142" s="79" t="s">
        <v>9899</v>
      </c>
      <c r="AQ142" s="74" t="str">
        <f t="shared" si="56"/>
        <v>9St-初始化_12</v>
      </c>
    </row>
    <row r="143" spans="1:43">
      <c r="A143" s="74" t="s">
        <v>9900</v>
      </c>
      <c r="B143" s="78">
        <v>1008</v>
      </c>
      <c r="C143" s="74">
        <v>12</v>
      </c>
      <c r="D143" s="74" t="s">
        <v>9901</v>
      </c>
      <c r="E143" s="74"/>
      <c r="F143" s="74" t="s">
        <v>9902</v>
      </c>
      <c r="G143" s="74" t="str">
        <f t="shared" si="38"/>
        <v>1St初始化_13</v>
      </c>
      <c r="H143" s="74" t="s">
        <v>9903</v>
      </c>
      <c r="I143" s="74" t="str">
        <f t="shared" si="39"/>
        <v>1St_进料定位初始化_13</v>
      </c>
      <c r="J143" s="74" t="s">
        <v>9904</v>
      </c>
      <c r="K143" s="74" t="str">
        <f t="shared" si="40"/>
        <v>2St_出料定位初始化_13</v>
      </c>
      <c r="L143" s="74" t="s">
        <v>9905</v>
      </c>
      <c r="M143" s="74" t="str">
        <f t="shared" si="41"/>
        <v>3St_进出料转移初始化_13</v>
      </c>
      <c r="N143" s="74" t="s">
        <v>9906</v>
      </c>
      <c r="O143" s="74" t="str">
        <f t="shared" si="42"/>
        <v>4St_1热压A初始化_13</v>
      </c>
      <c r="P143" s="74" t="s">
        <v>9907</v>
      </c>
      <c r="Q143" s="74" t="str">
        <f t="shared" si="43"/>
        <v>4St_2热压B初始化_13</v>
      </c>
      <c r="R143" s="74" t="s">
        <v>9908</v>
      </c>
      <c r="S143" s="74" t="str">
        <f t="shared" si="44"/>
        <v>4St_3热压C初始化_13</v>
      </c>
      <c r="T143" s="74" t="s">
        <v>9909</v>
      </c>
      <c r="U143" s="74" t="str">
        <f t="shared" si="45"/>
        <v>5St_A出料定位A初始化_13</v>
      </c>
      <c r="V143" s="74" t="s">
        <v>9910</v>
      </c>
      <c r="W143" s="74" t="str">
        <f t="shared" si="46"/>
        <v>5St_B出料定位B初始化_13</v>
      </c>
      <c r="X143" s="74" t="s">
        <v>9911</v>
      </c>
      <c r="Y143" s="74" t="str">
        <f t="shared" si="47"/>
        <v>6St下料机器人初始化_13</v>
      </c>
      <c r="Z143" s="74" t="s">
        <v>9912</v>
      </c>
      <c r="AA143" s="74" t="str">
        <f t="shared" si="48"/>
        <v>7St接料及扫码初始化_13</v>
      </c>
      <c r="AB143" s="74" t="s">
        <v>9913</v>
      </c>
      <c r="AC143" s="74" t="str">
        <f t="shared" si="49"/>
        <v>6St-2初始化_13</v>
      </c>
      <c r="AD143" s="74" t="s">
        <v>9914</v>
      </c>
      <c r="AE143" s="74" t="str">
        <f t="shared" si="50"/>
        <v>6St-3初始化_13</v>
      </c>
      <c r="AF143" s="74" t="s">
        <v>9915</v>
      </c>
      <c r="AG143" s="74" t="str">
        <f t="shared" si="51"/>
        <v>6St-4初始化_13</v>
      </c>
      <c r="AH143" s="74" t="s">
        <v>9916</v>
      </c>
      <c r="AI143" s="74" t="str">
        <f t="shared" si="52"/>
        <v>7St-A初始化_13</v>
      </c>
      <c r="AJ143" s="79" t="s">
        <v>9917</v>
      </c>
      <c r="AK143" s="74" t="str">
        <f t="shared" si="53"/>
        <v>7St-B初始化_13</v>
      </c>
      <c r="AL143" s="79" t="s">
        <v>9918</v>
      </c>
      <c r="AM143" s="74" t="str">
        <f t="shared" si="54"/>
        <v>8St-A初始化_13</v>
      </c>
      <c r="AN143" s="79" t="s">
        <v>9919</v>
      </c>
      <c r="AO143" s="74" t="str">
        <f t="shared" si="55"/>
        <v>8St-B初始化_13</v>
      </c>
      <c r="AP143" s="79" t="s">
        <v>9920</v>
      </c>
      <c r="AQ143" s="74" t="str">
        <f t="shared" si="56"/>
        <v>9St-初始化_13</v>
      </c>
    </row>
    <row r="144" spans="1:43">
      <c r="A144" s="74" t="s">
        <v>9921</v>
      </c>
      <c r="B144" s="78">
        <v>1008</v>
      </c>
      <c r="C144" s="74">
        <v>13</v>
      </c>
      <c r="D144" s="74" t="s">
        <v>9922</v>
      </c>
      <c r="E144" s="74"/>
      <c r="F144" s="74" t="s">
        <v>9923</v>
      </c>
      <c r="G144" s="74" t="str">
        <f t="shared" si="38"/>
        <v>1St初始化_14</v>
      </c>
      <c r="H144" s="74" t="s">
        <v>9924</v>
      </c>
      <c r="I144" s="74" t="str">
        <f t="shared" si="39"/>
        <v>1St_进料定位初始化_14</v>
      </c>
      <c r="J144" s="74" t="s">
        <v>9925</v>
      </c>
      <c r="K144" s="74" t="str">
        <f t="shared" si="40"/>
        <v>2St_出料定位初始化_14</v>
      </c>
      <c r="L144" s="74" t="s">
        <v>9926</v>
      </c>
      <c r="M144" s="74" t="str">
        <f t="shared" si="41"/>
        <v>3St_进出料转移初始化_14</v>
      </c>
      <c r="N144" s="74" t="s">
        <v>9927</v>
      </c>
      <c r="O144" s="74" t="str">
        <f t="shared" si="42"/>
        <v>4St_1热压A初始化_14</v>
      </c>
      <c r="P144" s="74" t="s">
        <v>9928</v>
      </c>
      <c r="Q144" s="74" t="str">
        <f t="shared" si="43"/>
        <v>4St_2热压B初始化_14</v>
      </c>
      <c r="R144" s="74" t="s">
        <v>9929</v>
      </c>
      <c r="S144" s="74" t="str">
        <f t="shared" si="44"/>
        <v>4St_3热压C初始化_14</v>
      </c>
      <c r="T144" s="74" t="s">
        <v>9930</v>
      </c>
      <c r="U144" s="74" t="str">
        <f t="shared" si="45"/>
        <v>5St_A出料定位A初始化_14</v>
      </c>
      <c r="V144" s="74" t="s">
        <v>9931</v>
      </c>
      <c r="W144" s="74" t="str">
        <f t="shared" si="46"/>
        <v>5St_B出料定位B初始化_14</v>
      </c>
      <c r="X144" s="74" t="s">
        <v>9932</v>
      </c>
      <c r="Y144" s="74" t="str">
        <f t="shared" si="47"/>
        <v>6St下料机器人初始化_14</v>
      </c>
      <c r="Z144" s="74" t="s">
        <v>9933</v>
      </c>
      <c r="AA144" s="74" t="str">
        <f t="shared" si="48"/>
        <v>7St接料及扫码初始化_14</v>
      </c>
      <c r="AB144" s="74" t="s">
        <v>9934</v>
      </c>
      <c r="AC144" s="74" t="str">
        <f t="shared" si="49"/>
        <v>6St-2初始化_14</v>
      </c>
      <c r="AD144" s="74" t="s">
        <v>9935</v>
      </c>
      <c r="AE144" s="74" t="str">
        <f t="shared" si="50"/>
        <v>6St-3初始化_14</v>
      </c>
      <c r="AF144" s="74" t="s">
        <v>9936</v>
      </c>
      <c r="AG144" s="74" t="str">
        <f t="shared" si="51"/>
        <v>6St-4初始化_14</v>
      </c>
      <c r="AH144" s="74" t="s">
        <v>9937</v>
      </c>
      <c r="AI144" s="74" t="str">
        <f t="shared" si="52"/>
        <v>7St-A初始化_14</v>
      </c>
      <c r="AJ144" s="79" t="s">
        <v>9938</v>
      </c>
      <c r="AK144" s="74" t="str">
        <f t="shared" si="53"/>
        <v>7St-B初始化_14</v>
      </c>
      <c r="AL144" s="79" t="s">
        <v>9939</v>
      </c>
      <c r="AM144" s="74" t="str">
        <f t="shared" si="54"/>
        <v>8St-A初始化_14</v>
      </c>
      <c r="AN144" s="79" t="s">
        <v>9940</v>
      </c>
      <c r="AO144" s="74" t="str">
        <f t="shared" si="55"/>
        <v>8St-B初始化_14</v>
      </c>
      <c r="AP144" s="79" t="s">
        <v>9941</v>
      </c>
      <c r="AQ144" s="74" t="str">
        <f t="shared" si="56"/>
        <v>9St-初始化_14</v>
      </c>
    </row>
    <row r="145" spans="1:43">
      <c r="A145" s="74" t="s">
        <v>9942</v>
      </c>
      <c r="B145" s="78">
        <v>1008</v>
      </c>
      <c r="C145" s="74">
        <v>14</v>
      </c>
      <c r="D145" s="74" t="s">
        <v>9943</v>
      </c>
      <c r="E145" s="74"/>
      <c r="F145" s="74" t="s">
        <v>9944</v>
      </c>
      <c r="G145" s="74" t="str">
        <f t="shared" si="38"/>
        <v>1St初始化_15</v>
      </c>
      <c r="H145" s="74" t="s">
        <v>9945</v>
      </c>
      <c r="I145" s="74" t="str">
        <f t="shared" si="39"/>
        <v>1St_进料定位初始化_15</v>
      </c>
      <c r="J145" s="74" t="s">
        <v>9946</v>
      </c>
      <c r="K145" s="74" t="str">
        <f t="shared" si="40"/>
        <v>2St_出料定位初始化_15</v>
      </c>
      <c r="L145" s="74" t="s">
        <v>9947</v>
      </c>
      <c r="M145" s="74" t="str">
        <f t="shared" si="41"/>
        <v>3St_进出料转移初始化_15</v>
      </c>
      <c r="N145" s="74" t="s">
        <v>9948</v>
      </c>
      <c r="O145" s="74" t="str">
        <f t="shared" si="42"/>
        <v>4St_1热压A初始化_15</v>
      </c>
      <c r="P145" s="74" t="s">
        <v>9949</v>
      </c>
      <c r="Q145" s="74" t="str">
        <f t="shared" si="43"/>
        <v>4St_2热压B初始化_15</v>
      </c>
      <c r="R145" s="74" t="s">
        <v>9950</v>
      </c>
      <c r="S145" s="74" t="str">
        <f t="shared" si="44"/>
        <v>4St_3热压C初始化_15</v>
      </c>
      <c r="T145" s="74" t="s">
        <v>9951</v>
      </c>
      <c r="U145" s="74" t="str">
        <f t="shared" si="45"/>
        <v>5St_A出料定位A初始化_15</v>
      </c>
      <c r="V145" s="74" t="s">
        <v>9952</v>
      </c>
      <c r="W145" s="74" t="str">
        <f t="shared" si="46"/>
        <v>5St_B出料定位B初始化_15</v>
      </c>
      <c r="X145" s="74" t="s">
        <v>9953</v>
      </c>
      <c r="Y145" s="74" t="str">
        <f t="shared" si="47"/>
        <v>6St下料机器人初始化_15</v>
      </c>
      <c r="Z145" s="74" t="s">
        <v>9954</v>
      </c>
      <c r="AA145" s="74" t="str">
        <f t="shared" si="48"/>
        <v>7St接料及扫码初始化_15</v>
      </c>
      <c r="AB145" s="74" t="s">
        <v>9955</v>
      </c>
      <c r="AC145" s="74" t="str">
        <f t="shared" si="49"/>
        <v>6St-2初始化_15</v>
      </c>
      <c r="AD145" s="74" t="s">
        <v>9956</v>
      </c>
      <c r="AE145" s="74" t="str">
        <f t="shared" si="50"/>
        <v>6St-3初始化_15</v>
      </c>
      <c r="AF145" s="74" t="s">
        <v>9957</v>
      </c>
      <c r="AG145" s="74" t="str">
        <f t="shared" si="51"/>
        <v>6St-4初始化_15</v>
      </c>
      <c r="AH145" s="74" t="s">
        <v>9958</v>
      </c>
      <c r="AI145" s="74" t="str">
        <f t="shared" si="52"/>
        <v>7St-A初始化_15</v>
      </c>
      <c r="AJ145" s="79" t="s">
        <v>9959</v>
      </c>
      <c r="AK145" s="74" t="str">
        <f t="shared" si="53"/>
        <v>7St-B初始化_15</v>
      </c>
      <c r="AL145" s="79" t="s">
        <v>9960</v>
      </c>
      <c r="AM145" s="74" t="str">
        <f t="shared" si="54"/>
        <v>8St-A初始化_15</v>
      </c>
      <c r="AN145" s="79" t="s">
        <v>9961</v>
      </c>
      <c r="AO145" s="74" t="str">
        <f t="shared" si="55"/>
        <v>8St-B初始化_15</v>
      </c>
      <c r="AP145" s="79" t="s">
        <v>9962</v>
      </c>
      <c r="AQ145" s="74" t="str">
        <f t="shared" si="56"/>
        <v>9St-初始化_15</v>
      </c>
    </row>
    <row r="146" spans="1:43">
      <c r="A146" s="74" t="s">
        <v>9963</v>
      </c>
      <c r="B146" s="78">
        <v>1008</v>
      </c>
      <c r="C146" s="74">
        <v>15</v>
      </c>
      <c r="D146" s="74" t="s">
        <v>9964</v>
      </c>
      <c r="E146" s="74"/>
      <c r="F146" s="74" t="s">
        <v>9965</v>
      </c>
      <c r="G146" s="74" t="str">
        <f t="shared" si="38"/>
        <v>1St初始化_16</v>
      </c>
      <c r="H146" s="74" t="s">
        <v>9966</v>
      </c>
      <c r="I146" s="74" t="str">
        <f t="shared" si="39"/>
        <v>1St_进料定位初始化_16</v>
      </c>
      <c r="J146" s="74" t="s">
        <v>9967</v>
      </c>
      <c r="K146" s="74" t="str">
        <f t="shared" si="40"/>
        <v>2St_出料定位初始化_16</v>
      </c>
      <c r="L146" s="74" t="s">
        <v>9968</v>
      </c>
      <c r="M146" s="74" t="str">
        <f t="shared" si="41"/>
        <v>3St_进出料转移初始化_16</v>
      </c>
      <c r="N146" s="74" t="s">
        <v>9969</v>
      </c>
      <c r="O146" s="74" t="str">
        <f t="shared" si="42"/>
        <v>4St_1热压A初始化_16</v>
      </c>
      <c r="P146" s="74" t="s">
        <v>9970</v>
      </c>
      <c r="Q146" s="74" t="str">
        <f t="shared" si="43"/>
        <v>4St_2热压B初始化_16</v>
      </c>
      <c r="R146" s="74" t="s">
        <v>9971</v>
      </c>
      <c r="S146" s="74" t="str">
        <f t="shared" si="44"/>
        <v>4St_3热压C初始化_16</v>
      </c>
      <c r="T146" s="74" t="s">
        <v>9972</v>
      </c>
      <c r="U146" s="74" t="str">
        <f t="shared" si="45"/>
        <v>5St_A出料定位A初始化_16</v>
      </c>
      <c r="V146" s="74" t="s">
        <v>9973</v>
      </c>
      <c r="W146" s="74" t="str">
        <f t="shared" si="46"/>
        <v>5St_B出料定位B初始化_16</v>
      </c>
      <c r="X146" s="74" t="s">
        <v>9974</v>
      </c>
      <c r="Y146" s="74" t="str">
        <f t="shared" si="47"/>
        <v>6St下料机器人初始化_16</v>
      </c>
      <c r="Z146" s="74" t="s">
        <v>9975</v>
      </c>
      <c r="AA146" s="74" t="str">
        <f t="shared" si="48"/>
        <v>7St接料及扫码初始化_16</v>
      </c>
      <c r="AB146" s="74" t="s">
        <v>9976</v>
      </c>
      <c r="AC146" s="74" t="str">
        <f t="shared" si="49"/>
        <v>6St-2初始化_16</v>
      </c>
      <c r="AD146" s="74" t="s">
        <v>9977</v>
      </c>
      <c r="AE146" s="74" t="str">
        <f t="shared" si="50"/>
        <v>6St-3初始化_16</v>
      </c>
      <c r="AF146" s="74" t="s">
        <v>9978</v>
      </c>
      <c r="AG146" s="74" t="str">
        <f t="shared" si="51"/>
        <v>6St-4初始化_16</v>
      </c>
      <c r="AH146" s="74" t="s">
        <v>9979</v>
      </c>
      <c r="AI146" s="74" t="str">
        <f t="shared" si="52"/>
        <v>7St-A初始化_16</v>
      </c>
      <c r="AJ146" s="79" t="s">
        <v>9980</v>
      </c>
      <c r="AK146" s="74" t="str">
        <f t="shared" si="53"/>
        <v>7St-B初始化_16</v>
      </c>
      <c r="AL146" s="79" t="s">
        <v>9981</v>
      </c>
      <c r="AM146" s="74" t="str">
        <f t="shared" si="54"/>
        <v>8St-A初始化_16</v>
      </c>
      <c r="AN146" s="79" t="s">
        <v>9982</v>
      </c>
      <c r="AO146" s="74" t="str">
        <f t="shared" si="55"/>
        <v>8St-B初始化_16</v>
      </c>
      <c r="AP146" s="79" t="s">
        <v>9983</v>
      </c>
      <c r="AQ146" s="74" t="str">
        <f t="shared" si="56"/>
        <v>9St-初始化_16</v>
      </c>
    </row>
    <row r="147" spans="1:43">
      <c r="A147" s="74" t="s">
        <v>9984</v>
      </c>
      <c r="B147" s="78">
        <v>1009</v>
      </c>
      <c r="C147" s="74">
        <v>0</v>
      </c>
      <c r="D147" s="74" t="s">
        <v>9985</v>
      </c>
      <c r="E147" s="74"/>
      <c r="F147" s="74" t="s">
        <v>9986</v>
      </c>
      <c r="G147" s="74" t="str">
        <f t="shared" si="38"/>
        <v>1St初始化_17</v>
      </c>
      <c r="H147" s="74" t="s">
        <v>9987</v>
      </c>
      <c r="I147" s="74" t="str">
        <f t="shared" si="39"/>
        <v>1St_进料定位初始化_17</v>
      </c>
      <c r="J147" s="74" t="s">
        <v>9988</v>
      </c>
      <c r="K147" s="74" t="str">
        <f t="shared" si="40"/>
        <v>2St_出料定位初始化_17</v>
      </c>
      <c r="L147" s="74" t="s">
        <v>9989</v>
      </c>
      <c r="M147" s="74" t="str">
        <f t="shared" si="41"/>
        <v>3St_进出料转移初始化_17</v>
      </c>
      <c r="N147" s="74" t="s">
        <v>9990</v>
      </c>
      <c r="O147" s="74" t="str">
        <f t="shared" si="42"/>
        <v>4St_1热压A初始化_17</v>
      </c>
      <c r="P147" s="74" t="s">
        <v>9991</v>
      </c>
      <c r="Q147" s="74" t="str">
        <f t="shared" si="43"/>
        <v>4St_2热压B初始化_17</v>
      </c>
      <c r="R147" s="74" t="s">
        <v>9992</v>
      </c>
      <c r="S147" s="74" t="str">
        <f t="shared" si="44"/>
        <v>4St_3热压C初始化_17</v>
      </c>
      <c r="T147" s="74" t="s">
        <v>9993</v>
      </c>
      <c r="U147" s="74" t="str">
        <f t="shared" si="45"/>
        <v>5St_A出料定位A初始化_17</v>
      </c>
      <c r="V147" s="74" t="s">
        <v>9994</v>
      </c>
      <c r="W147" s="74" t="str">
        <f t="shared" si="46"/>
        <v>5St_B出料定位B初始化_17</v>
      </c>
      <c r="X147" s="74" t="s">
        <v>9995</v>
      </c>
      <c r="Y147" s="74" t="str">
        <f t="shared" si="47"/>
        <v>6St下料机器人初始化_17</v>
      </c>
      <c r="Z147" s="74" t="s">
        <v>9996</v>
      </c>
      <c r="AA147" s="74" t="str">
        <f t="shared" si="48"/>
        <v>7St接料及扫码初始化_17</v>
      </c>
      <c r="AB147" s="74" t="s">
        <v>9997</v>
      </c>
      <c r="AC147" s="74" t="str">
        <f t="shared" si="49"/>
        <v>6St-2初始化_17</v>
      </c>
      <c r="AD147" s="74" t="s">
        <v>9998</v>
      </c>
      <c r="AE147" s="74" t="str">
        <f t="shared" si="50"/>
        <v>6St-3初始化_17</v>
      </c>
      <c r="AF147" s="74" t="s">
        <v>9999</v>
      </c>
      <c r="AG147" s="74" t="str">
        <f t="shared" si="51"/>
        <v>6St-4初始化_17</v>
      </c>
      <c r="AH147" s="74" t="s">
        <v>10000</v>
      </c>
      <c r="AI147" s="74" t="str">
        <f t="shared" si="52"/>
        <v>7St-A初始化_17</v>
      </c>
      <c r="AJ147" s="79" t="s">
        <v>10001</v>
      </c>
      <c r="AK147" s="74" t="str">
        <f t="shared" si="53"/>
        <v>7St-B初始化_17</v>
      </c>
      <c r="AL147" s="79" t="s">
        <v>10002</v>
      </c>
      <c r="AM147" s="74" t="str">
        <f t="shared" si="54"/>
        <v>8St-A初始化_17</v>
      </c>
      <c r="AN147" s="79" t="s">
        <v>10003</v>
      </c>
      <c r="AO147" s="74" t="str">
        <f t="shared" si="55"/>
        <v>8St-B初始化_17</v>
      </c>
      <c r="AP147" s="79" t="s">
        <v>10004</v>
      </c>
      <c r="AQ147" s="74" t="str">
        <f t="shared" si="56"/>
        <v>9St-初始化_17</v>
      </c>
    </row>
    <row r="148" spans="1:43">
      <c r="A148" s="74" t="s">
        <v>10005</v>
      </c>
      <c r="B148" s="78">
        <v>1009</v>
      </c>
      <c r="C148" s="74">
        <v>1</v>
      </c>
      <c r="D148" s="74" t="s">
        <v>10006</v>
      </c>
      <c r="E148" s="74"/>
      <c r="F148" s="74" t="s">
        <v>10007</v>
      </c>
      <c r="G148" s="74" t="str">
        <f t="shared" si="38"/>
        <v>1St初始化_18</v>
      </c>
      <c r="H148" s="74" t="s">
        <v>10008</v>
      </c>
      <c r="I148" s="74" t="str">
        <f t="shared" si="39"/>
        <v>1St_进料定位初始化_18</v>
      </c>
      <c r="J148" s="74" t="s">
        <v>10009</v>
      </c>
      <c r="K148" s="74" t="str">
        <f t="shared" si="40"/>
        <v>2St_出料定位初始化_18</v>
      </c>
      <c r="L148" s="74" t="s">
        <v>10010</v>
      </c>
      <c r="M148" s="74" t="str">
        <f t="shared" si="41"/>
        <v>3St_进出料转移初始化_18</v>
      </c>
      <c r="N148" s="74" t="s">
        <v>10011</v>
      </c>
      <c r="O148" s="74" t="str">
        <f t="shared" si="42"/>
        <v>4St_1热压A初始化_18</v>
      </c>
      <c r="P148" s="74" t="s">
        <v>10012</v>
      </c>
      <c r="Q148" s="74" t="str">
        <f t="shared" si="43"/>
        <v>4St_2热压B初始化_18</v>
      </c>
      <c r="R148" s="74" t="s">
        <v>10013</v>
      </c>
      <c r="S148" s="74" t="str">
        <f t="shared" si="44"/>
        <v>4St_3热压C初始化_18</v>
      </c>
      <c r="T148" s="74" t="s">
        <v>10014</v>
      </c>
      <c r="U148" s="74" t="str">
        <f t="shared" si="45"/>
        <v>5St_A出料定位A初始化_18</v>
      </c>
      <c r="V148" s="74" t="s">
        <v>10015</v>
      </c>
      <c r="W148" s="74" t="str">
        <f t="shared" si="46"/>
        <v>5St_B出料定位B初始化_18</v>
      </c>
      <c r="X148" s="74" t="s">
        <v>10016</v>
      </c>
      <c r="Y148" s="74" t="str">
        <f t="shared" si="47"/>
        <v>6St下料机器人初始化_18</v>
      </c>
      <c r="Z148" s="74" t="s">
        <v>10017</v>
      </c>
      <c r="AA148" s="74" t="str">
        <f t="shared" si="48"/>
        <v>7St接料及扫码初始化_18</v>
      </c>
      <c r="AB148" s="74" t="s">
        <v>10018</v>
      </c>
      <c r="AC148" s="74" t="str">
        <f t="shared" si="49"/>
        <v>6St-2初始化_18</v>
      </c>
      <c r="AD148" s="74" t="s">
        <v>10019</v>
      </c>
      <c r="AE148" s="74" t="str">
        <f t="shared" si="50"/>
        <v>6St-3初始化_18</v>
      </c>
      <c r="AF148" s="74" t="s">
        <v>10020</v>
      </c>
      <c r="AG148" s="74" t="str">
        <f t="shared" si="51"/>
        <v>6St-4初始化_18</v>
      </c>
      <c r="AH148" s="74" t="s">
        <v>10021</v>
      </c>
      <c r="AI148" s="74" t="str">
        <f t="shared" si="52"/>
        <v>7St-A初始化_18</v>
      </c>
      <c r="AJ148" s="79" t="s">
        <v>10022</v>
      </c>
      <c r="AK148" s="74" t="str">
        <f t="shared" si="53"/>
        <v>7St-B初始化_18</v>
      </c>
      <c r="AL148" s="79" t="s">
        <v>10023</v>
      </c>
      <c r="AM148" s="74" t="str">
        <f t="shared" si="54"/>
        <v>8St-A初始化_18</v>
      </c>
      <c r="AN148" s="79" t="s">
        <v>10024</v>
      </c>
      <c r="AO148" s="74" t="str">
        <f t="shared" si="55"/>
        <v>8St-B初始化_18</v>
      </c>
      <c r="AP148" s="79" t="s">
        <v>10025</v>
      </c>
      <c r="AQ148" s="74" t="str">
        <f t="shared" si="56"/>
        <v>9St-初始化_18</v>
      </c>
    </row>
    <row r="149" spans="1:43">
      <c r="A149" s="74" t="s">
        <v>10026</v>
      </c>
      <c r="B149" s="78">
        <v>1009</v>
      </c>
      <c r="C149" s="74">
        <v>2</v>
      </c>
      <c r="D149" s="74" t="s">
        <v>10027</v>
      </c>
      <c r="E149" s="74"/>
      <c r="F149" s="74" t="s">
        <v>10028</v>
      </c>
      <c r="G149" s="74" t="str">
        <f t="shared" si="38"/>
        <v>1St初始化_19</v>
      </c>
      <c r="H149" s="74" t="s">
        <v>10029</v>
      </c>
      <c r="I149" s="74" t="str">
        <f t="shared" si="39"/>
        <v>1St_进料定位初始化_19</v>
      </c>
      <c r="J149" s="74" t="s">
        <v>10030</v>
      </c>
      <c r="K149" s="74" t="str">
        <f t="shared" si="40"/>
        <v>2St_出料定位初始化_19</v>
      </c>
      <c r="L149" s="74" t="s">
        <v>10031</v>
      </c>
      <c r="M149" s="74" t="str">
        <f t="shared" si="41"/>
        <v>3St_进出料转移初始化_19</v>
      </c>
      <c r="N149" s="74" t="s">
        <v>10032</v>
      </c>
      <c r="O149" s="74" t="str">
        <f t="shared" si="42"/>
        <v>4St_1热压A初始化_19</v>
      </c>
      <c r="P149" s="74" t="s">
        <v>10033</v>
      </c>
      <c r="Q149" s="74" t="str">
        <f t="shared" si="43"/>
        <v>4St_2热压B初始化_19</v>
      </c>
      <c r="R149" s="74" t="s">
        <v>10034</v>
      </c>
      <c r="S149" s="74" t="str">
        <f t="shared" si="44"/>
        <v>4St_3热压C初始化_19</v>
      </c>
      <c r="T149" s="74" t="s">
        <v>10035</v>
      </c>
      <c r="U149" s="74" t="str">
        <f t="shared" si="45"/>
        <v>5St_A出料定位A初始化_19</v>
      </c>
      <c r="V149" s="74" t="s">
        <v>10036</v>
      </c>
      <c r="W149" s="74" t="str">
        <f t="shared" si="46"/>
        <v>5St_B出料定位B初始化_19</v>
      </c>
      <c r="X149" s="74" t="s">
        <v>10037</v>
      </c>
      <c r="Y149" s="74" t="str">
        <f t="shared" si="47"/>
        <v>6St下料机器人初始化_19</v>
      </c>
      <c r="Z149" s="74" t="s">
        <v>10038</v>
      </c>
      <c r="AA149" s="74" t="str">
        <f t="shared" si="48"/>
        <v>7St接料及扫码初始化_19</v>
      </c>
      <c r="AB149" s="74" t="s">
        <v>10039</v>
      </c>
      <c r="AC149" s="74" t="str">
        <f t="shared" si="49"/>
        <v>6St-2初始化_19</v>
      </c>
      <c r="AD149" s="74" t="s">
        <v>10040</v>
      </c>
      <c r="AE149" s="74" t="str">
        <f t="shared" si="50"/>
        <v>6St-3初始化_19</v>
      </c>
      <c r="AF149" s="74" t="s">
        <v>10041</v>
      </c>
      <c r="AG149" s="74" t="str">
        <f t="shared" si="51"/>
        <v>6St-4初始化_19</v>
      </c>
      <c r="AH149" s="74" t="s">
        <v>10042</v>
      </c>
      <c r="AI149" s="74" t="str">
        <f t="shared" si="52"/>
        <v>7St-A初始化_19</v>
      </c>
      <c r="AJ149" s="79" t="s">
        <v>10043</v>
      </c>
      <c r="AK149" s="74" t="str">
        <f t="shared" si="53"/>
        <v>7St-B初始化_19</v>
      </c>
      <c r="AL149" s="79" t="s">
        <v>10044</v>
      </c>
      <c r="AM149" s="74" t="str">
        <f t="shared" si="54"/>
        <v>8St-A初始化_19</v>
      </c>
      <c r="AN149" s="79" t="s">
        <v>10045</v>
      </c>
      <c r="AO149" s="74" t="str">
        <f t="shared" si="55"/>
        <v>8St-B初始化_19</v>
      </c>
      <c r="AP149" s="79" t="s">
        <v>10046</v>
      </c>
      <c r="AQ149" s="74" t="str">
        <f t="shared" si="56"/>
        <v>9St-初始化_19</v>
      </c>
    </row>
    <row r="150" spans="1:43">
      <c r="A150" s="74" t="s">
        <v>10047</v>
      </c>
      <c r="B150" s="78">
        <v>1009</v>
      </c>
      <c r="C150" s="74">
        <v>3</v>
      </c>
      <c r="D150" s="74" t="s">
        <v>10048</v>
      </c>
      <c r="E150" s="74"/>
      <c r="F150" s="74" t="s">
        <v>10049</v>
      </c>
      <c r="G150" s="74" t="str">
        <f t="shared" si="38"/>
        <v>1St初始化_20</v>
      </c>
      <c r="H150" s="74" t="s">
        <v>10050</v>
      </c>
      <c r="I150" s="74" t="str">
        <f t="shared" si="39"/>
        <v>1St_进料定位初始化_20</v>
      </c>
      <c r="J150" s="74" t="s">
        <v>10051</v>
      </c>
      <c r="K150" s="74" t="str">
        <f t="shared" si="40"/>
        <v>2St_出料定位初始化_20</v>
      </c>
      <c r="L150" s="74" t="s">
        <v>10052</v>
      </c>
      <c r="M150" s="74" t="str">
        <f t="shared" si="41"/>
        <v>3St_进出料转移初始化_20</v>
      </c>
      <c r="N150" s="74" t="s">
        <v>10053</v>
      </c>
      <c r="O150" s="74" t="str">
        <f t="shared" si="42"/>
        <v>4St_1热压A初始化_20</v>
      </c>
      <c r="P150" s="74" t="s">
        <v>10054</v>
      </c>
      <c r="Q150" s="74" t="str">
        <f t="shared" si="43"/>
        <v>4St_2热压B初始化_20</v>
      </c>
      <c r="R150" s="74" t="s">
        <v>10055</v>
      </c>
      <c r="S150" s="74" t="str">
        <f t="shared" si="44"/>
        <v>4St_3热压C初始化_20</v>
      </c>
      <c r="T150" s="74" t="s">
        <v>10056</v>
      </c>
      <c r="U150" s="74" t="str">
        <f t="shared" si="45"/>
        <v>5St_A出料定位A初始化_20</v>
      </c>
      <c r="V150" s="74" t="s">
        <v>10057</v>
      </c>
      <c r="W150" s="74" t="str">
        <f t="shared" si="46"/>
        <v>5St_B出料定位B初始化_20</v>
      </c>
      <c r="X150" s="74" t="s">
        <v>10058</v>
      </c>
      <c r="Y150" s="74" t="str">
        <f t="shared" si="47"/>
        <v>6St下料机器人初始化_20</v>
      </c>
      <c r="Z150" s="74" t="s">
        <v>10059</v>
      </c>
      <c r="AA150" s="74" t="str">
        <f t="shared" si="48"/>
        <v>7St接料及扫码初始化_20</v>
      </c>
      <c r="AB150" s="74" t="s">
        <v>10060</v>
      </c>
      <c r="AC150" s="74" t="str">
        <f t="shared" si="49"/>
        <v>6St-2初始化_20</v>
      </c>
      <c r="AD150" s="74" t="s">
        <v>10061</v>
      </c>
      <c r="AE150" s="74" t="str">
        <f t="shared" si="50"/>
        <v>6St-3初始化_20</v>
      </c>
      <c r="AF150" s="74" t="s">
        <v>10062</v>
      </c>
      <c r="AG150" s="74" t="str">
        <f t="shared" si="51"/>
        <v>6St-4初始化_20</v>
      </c>
      <c r="AH150" s="74" t="s">
        <v>10063</v>
      </c>
      <c r="AI150" s="74" t="str">
        <f t="shared" si="52"/>
        <v>7St-A初始化_20</v>
      </c>
      <c r="AJ150" s="79" t="s">
        <v>10064</v>
      </c>
      <c r="AK150" s="74" t="str">
        <f t="shared" si="53"/>
        <v>7St-B初始化_20</v>
      </c>
      <c r="AL150" s="79" t="s">
        <v>10065</v>
      </c>
      <c r="AM150" s="74" t="str">
        <f t="shared" si="54"/>
        <v>8St-A初始化_20</v>
      </c>
      <c r="AN150" s="79" t="s">
        <v>10066</v>
      </c>
      <c r="AO150" s="74" t="str">
        <f t="shared" si="55"/>
        <v>8St-B初始化_20</v>
      </c>
      <c r="AP150" s="79" t="s">
        <v>10067</v>
      </c>
      <c r="AQ150" s="74" t="str">
        <f t="shared" si="56"/>
        <v>9St-初始化_20</v>
      </c>
    </row>
    <row r="151" spans="1:43">
      <c r="A151" s="74" t="s">
        <v>10068</v>
      </c>
      <c r="B151" s="78">
        <v>1009</v>
      </c>
      <c r="C151" s="74">
        <v>4</v>
      </c>
      <c r="D151" s="74" t="s">
        <v>10069</v>
      </c>
      <c r="E151" s="74"/>
      <c r="F151" s="74" t="s">
        <v>10070</v>
      </c>
      <c r="G151" s="74" t="str">
        <f t="shared" si="38"/>
        <v>1St初始化_21</v>
      </c>
      <c r="H151" s="74" t="s">
        <v>10071</v>
      </c>
      <c r="I151" s="74" t="str">
        <f t="shared" si="39"/>
        <v>1St_进料定位初始化_21</v>
      </c>
      <c r="J151" s="74" t="s">
        <v>10072</v>
      </c>
      <c r="K151" s="74" t="str">
        <f t="shared" si="40"/>
        <v>2St_出料定位初始化_21</v>
      </c>
      <c r="L151" s="74" t="s">
        <v>10073</v>
      </c>
      <c r="M151" s="74" t="str">
        <f t="shared" si="41"/>
        <v>3St_进出料转移初始化_21</v>
      </c>
      <c r="N151" s="74" t="s">
        <v>10074</v>
      </c>
      <c r="O151" s="74" t="str">
        <f t="shared" si="42"/>
        <v>4St_1热压A初始化_21</v>
      </c>
      <c r="P151" s="74" t="s">
        <v>10075</v>
      </c>
      <c r="Q151" s="74" t="str">
        <f t="shared" si="43"/>
        <v>4St_2热压B初始化_21</v>
      </c>
      <c r="R151" s="74" t="s">
        <v>10076</v>
      </c>
      <c r="S151" s="74" t="str">
        <f t="shared" si="44"/>
        <v>4St_3热压C初始化_21</v>
      </c>
      <c r="T151" s="74" t="s">
        <v>10077</v>
      </c>
      <c r="U151" s="74" t="str">
        <f t="shared" si="45"/>
        <v>5St_A出料定位A初始化_21</v>
      </c>
      <c r="V151" s="74" t="s">
        <v>10078</v>
      </c>
      <c r="W151" s="74" t="str">
        <f t="shared" si="46"/>
        <v>5St_B出料定位B初始化_21</v>
      </c>
      <c r="X151" s="74" t="s">
        <v>10079</v>
      </c>
      <c r="Y151" s="74" t="str">
        <f t="shared" si="47"/>
        <v>6St下料机器人初始化_21</v>
      </c>
      <c r="Z151" s="74" t="s">
        <v>10080</v>
      </c>
      <c r="AA151" s="74" t="str">
        <f t="shared" si="48"/>
        <v>7St接料及扫码初始化_21</v>
      </c>
      <c r="AB151" s="74" t="s">
        <v>10081</v>
      </c>
      <c r="AC151" s="74" t="str">
        <f t="shared" si="49"/>
        <v>6St-2初始化_21</v>
      </c>
      <c r="AD151" s="74" t="s">
        <v>10082</v>
      </c>
      <c r="AE151" s="74" t="str">
        <f t="shared" si="50"/>
        <v>6St-3初始化_21</v>
      </c>
      <c r="AF151" s="74" t="s">
        <v>10083</v>
      </c>
      <c r="AG151" s="74" t="str">
        <f t="shared" si="51"/>
        <v>6St-4初始化_21</v>
      </c>
      <c r="AH151" s="74" t="s">
        <v>10084</v>
      </c>
      <c r="AI151" s="74" t="str">
        <f t="shared" si="52"/>
        <v>7St-A初始化_21</v>
      </c>
      <c r="AJ151" s="79" t="s">
        <v>10085</v>
      </c>
      <c r="AK151" s="74" t="str">
        <f t="shared" si="53"/>
        <v>7St-B初始化_21</v>
      </c>
      <c r="AL151" s="79" t="s">
        <v>10086</v>
      </c>
      <c r="AM151" s="74" t="str">
        <f t="shared" si="54"/>
        <v>8St-A初始化_21</v>
      </c>
      <c r="AN151" s="79" t="s">
        <v>10087</v>
      </c>
      <c r="AO151" s="74" t="str">
        <f t="shared" si="55"/>
        <v>8St-B初始化_21</v>
      </c>
      <c r="AP151" s="79" t="s">
        <v>10088</v>
      </c>
      <c r="AQ151" s="74" t="str">
        <f t="shared" si="56"/>
        <v>9St-初始化_21</v>
      </c>
    </row>
    <row r="152" spans="1:43">
      <c r="A152" s="74" t="s">
        <v>10089</v>
      </c>
      <c r="B152" s="78">
        <v>1009</v>
      </c>
      <c r="C152" s="74">
        <v>5</v>
      </c>
      <c r="D152" s="74" t="s">
        <v>10090</v>
      </c>
      <c r="E152" s="74"/>
      <c r="F152" s="74" t="s">
        <v>10091</v>
      </c>
      <c r="G152" s="74" t="str">
        <f t="shared" si="38"/>
        <v>1St初始化_22</v>
      </c>
      <c r="H152" s="74" t="s">
        <v>10092</v>
      </c>
      <c r="I152" s="74" t="str">
        <f t="shared" si="39"/>
        <v>1St_进料定位初始化_22</v>
      </c>
      <c r="J152" s="74" t="s">
        <v>10093</v>
      </c>
      <c r="K152" s="74" t="str">
        <f t="shared" si="40"/>
        <v>2St_出料定位初始化_22</v>
      </c>
      <c r="L152" s="74" t="s">
        <v>10094</v>
      </c>
      <c r="M152" s="74" t="str">
        <f t="shared" si="41"/>
        <v>3St_进出料转移初始化_22</v>
      </c>
      <c r="N152" s="74" t="s">
        <v>10095</v>
      </c>
      <c r="O152" s="74" t="str">
        <f t="shared" si="42"/>
        <v>4St_1热压A初始化_22</v>
      </c>
      <c r="P152" s="74" t="s">
        <v>10096</v>
      </c>
      <c r="Q152" s="74" t="str">
        <f t="shared" si="43"/>
        <v>4St_2热压B初始化_22</v>
      </c>
      <c r="R152" s="74" t="s">
        <v>10097</v>
      </c>
      <c r="S152" s="74" t="str">
        <f t="shared" si="44"/>
        <v>4St_3热压C初始化_22</v>
      </c>
      <c r="T152" s="74" t="s">
        <v>10098</v>
      </c>
      <c r="U152" s="74" t="str">
        <f t="shared" si="45"/>
        <v>5St_A出料定位A初始化_22</v>
      </c>
      <c r="V152" s="74" t="s">
        <v>10099</v>
      </c>
      <c r="W152" s="74" t="str">
        <f t="shared" si="46"/>
        <v>5St_B出料定位B初始化_22</v>
      </c>
      <c r="X152" s="74" t="s">
        <v>10100</v>
      </c>
      <c r="Y152" s="74" t="str">
        <f t="shared" si="47"/>
        <v>6St下料机器人初始化_22</v>
      </c>
      <c r="Z152" s="74" t="s">
        <v>10101</v>
      </c>
      <c r="AA152" s="74" t="str">
        <f t="shared" si="48"/>
        <v>7St接料及扫码初始化_22</v>
      </c>
      <c r="AB152" s="74" t="s">
        <v>10102</v>
      </c>
      <c r="AC152" s="74" t="str">
        <f t="shared" si="49"/>
        <v>6St-2初始化_22</v>
      </c>
      <c r="AD152" s="74" t="s">
        <v>10103</v>
      </c>
      <c r="AE152" s="74" t="str">
        <f t="shared" si="50"/>
        <v>6St-3初始化_22</v>
      </c>
      <c r="AF152" s="74" t="s">
        <v>10104</v>
      </c>
      <c r="AG152" s="74" t="str">
        <f t="shared" si="51"/>
        <v>6St-4初始化_22</v>
      </c>
      <c r="AH152" s="74" t="s">
        <v>10105</v>
      </c>
      <c r="AI152" s="74" t="str">
        <f t="shared" si="52"/>
        <v>7St-A初始化_22</v>
      </c>
      <c r="AJ152" s="79" t="s">
        <v>10106</v>
      </c>
      <c r="AK152" s="74" t="str">
        <f t="shared" si="53"/>
        <v>7St-B初始化_22</v>
      </c>
      <c r="AL152" s="79" t="s">
        <v>10107</v>
      </c>
      <c r="AM152" s="74" t="str">
        <f t="shared" si="54"/>
        <v>8St-A初始化_22</v>
      </c>
      <c r="AN152" s="79" t="s">
        <v>10108</v>
      </c>
      <c r="AO152" s="74" t="str">
        <f t="shared" si="55"/>
        <v>8St-B初始化_22</v>
      </c>
      <c r="AP152" s="79" t="s">
        <v>10109</v>
      </c>
      <c r="AQ152" s="74" t="str">
        <f t="shared" si="56"/>
        <v>9St-初始化_22</v>
      </c>
    </row>
    <row r="153" spans="1:43">
      <c r="A153" s="74" t="s">
        <v>10110</v>
      </c>
      <c r="B153" s="78">
        <v>1009</v>
      </c>
      <c r="C153" s="74">
        <v>6</v>
      </c>
      <c r="D153" s="74" t="s">
        <v>10111</v>
      </c>
      <c r="E153" s="74"/>
      <c r="F153" s="74" t="s">
        <v>10112</v>
      </c>
      <c r="G153" s="74" t="str">
        <f t="shared" si="38"/>
        <v>1St初始化_23</v>
      </c>
      <c r="H153" s="74" t="s">
        <v>10113</v>
      </c>
      <c r="I153" s="74" t="str">
        <f t="shared" si="39"/>
        <v>1St_进料定位初始化_23</v>
      </c>
      <c r="J153" s="74" t="s">
        <v>10114</v>
      </c>
      <c r="K153" s="74" t="str">
        <f t="shared" si="40"/>
        <v>2St_出料定位初始化_23</v>
      </c>
      <c r="L153" s="74" t="s">
        <v>10115</v>
      </c>
      <c r="M153" s="74" t="str">
        <f t="shared" si="41"/>
        <v>3St_进出料转移初始化_23</v>
      </c>
      <c r="N153" s="74" t="s">
        <v>10116</v>
      </c>
      <c r="O153" s="74" t="str">
        <f t="shared" si="42"/>
        <v>4St_1热压A初始化_23</v>
      </c>
      <c r="P153" s="74" t="s">
        <v>10117</v>
      </c>
      <c r="Q153" s="74" t="str">
        <f t="shared" si="43"/>
        <v>4St_2热压B初始化_23</v>
      </c>
      <c r="R153" s="74" t="s">
        <v>10118</v>
      </c>
      <c r="S153" s="74" t="str">
        <f t="shared" si="44"/>
        <v>4St_3热压C初始化_23</v>
      </c>
      <c r="T153" s="74" t="s">
        <v>10119</v>
      </c>
      <c r="U153" s="74" t="str">
        <f t="shared" si="45"/>
        <v>5St_A出料定位A初始化_23</v>
      </c>
      <c r="V153" s="74" t="s">
        <v>10120</v>
      </c>
      <c r="W153" s="74" t="str">
        <f t="shared" si="46"/>
        <v>5St_B出料定位B初始化_23</v>
      </c>
      <c r="X153" s="74" t="s">
        <v>10121</v>
      </c>
      <c r="Y153" s="74" t="str">
        <f t="shared" si="47"/>
        <v>6St下料机器人初始化_23</v>
      </c>
      <c r="Z153" s="74" t="s">
        <v>10122</v>
      </c>
      <c r="AA153" s="74" t="str">
        <f t="shared" si="48"/>
        <v>7St接料及扫码初始化_23</v>
      </c>
      <c r="AB153" s="74" t="s">
        <v>10123</v>
      </c>
      <c r="AC153" s="74" t="str">
        <f t="shared" si="49"/>
        <v>6St-2初始化_23</v>
      </c>
      <c r="AD153" s="74" t="s">
        <v>10124</v>
      </c>
      <c r="AE153" s="74" t="str">
        <f t="shared" si="50"/>
        <v>6St-3初始化_23</v>
      </c>
      <c r="AF153" s="74" t="s">
        <v>10125</v>
      </c>
      <c r="AG153" s="74" t="str">
        <f t="shared" si="51"/>
        <v>6St-4初始化_23</v>
      </c>
      <c r="AH153" s="74" t="s">
        <v>10126</v>
      </c>
      <c r="AI153" s="74" t="str">
        <f t="shared" si="52"/>
        <v>7St-A初始化_23</v>
      </c>
      <c r="AJ153" s="79" t="s">
        <v>10127</v>
      </c>
      <c r="AK153" s="74" t="str">
        <f t="shared" si="53"/>
        <v>7St-B初始化_23</v>
      </c>
      <c r="AL153" s="79" t="s">
        <v>10128</v>
      </c>
      <c r="AM153" s="74" t="str">
        <f t="shared" si="54"/>
        <v>8St-A初始化_23</v>
      </c>
      <c r="AN153" s="79" t="s">
        <v>10129</v>
      </c>
      <c r="AO153" s="74" t="str">
        <f t="shared" si="55"/>
        <v>8St-B初始化_23</v>
      </c>
      <c r="AP153" s="79" t="s">
        <v>10130</v>
      </c>
      <c r="AQ153" s="74" t="str">
        <f t="shared" si="56"/>
        <v>9St-初始化_23</v>
      </c>
    </row>
    <row r="154" spans="1:43">
      <c r="A154" s="74" t="s">
        <v>10131</v>
      </c>
      <c r="B154" s="78">
        <v>1009</v>
      </c>
      <c r="C154" s="74">
        <v>7</v>
      </c>
      <c r="D154" s="74" t="s">
        <v>10132</v>
      </c>
      <c r="E154" s="74"/>
      <c r="F154" s="74" t="s">
        <v>10133</v>
      </c>
      <c r="G154" s="74" t="str">
        <f t="shared" si="38"/>
        <v>1St初始化_24</v>
      </c>
      <c r="H154" s="74" t="s">
        <v>10134</v>
      </c>
      <c r="I154" s="74" t="str">
        <f t="shared" si="39"/>
        <v>1St_进料定位初始化_24</v>
      </c>
      <c r="J154" s="74" t="s">
        <v>10135</v>
      </c>
      <c r="K154" s="74" t="str">
        <f t="shared" si="40"/>
        <v>2St_出料定位初始化_24</v>
      </c>
      <c r="L154" s="74" t="s">
        <v>10136</v>
      </c>
      <c r="M154" s="74" t="str">
        <f t="shared" si="41"/>
        <v>3St_进出料转移初始化_24</v>
      </c>
      <c r="N154" s="74" t="s">
        <v>10137</v>
      </c>
      <c r="O154" s="74" t="str">
        <f t="shared" si="42"/>
        <v>4St_1热压A初始化_24</v>
      </c>
      <c r="P154" s="74" t="s">
        <v>10138</v>
      </c>
      <c r="Q154" s="74" t="str">
        <f t="shared" si="43"/>
        <v>4St_2热压B初始化_24</v>
      </c>
      <c r="R154" s="74" t="s">
        <v>10139</v>
      </c>
      <c r="S154" s="74" t="str">
        <f t="shared" si="44"/>
        <v>4St_3热压C初始化_24</v>
      </c>
      <c r="T154" s="74" t="s">
        <v>10140</v>
      </c>
      <c r="U154" s="74" t="str">
        <f t="shared" si="45"/>
        <v>5St_A出料定位A初始化_24</v>
      </c>
      <c r="V154" s="74" t="s">
        <v>10141</v>
      </c>
      <c r="W154" s="74" t="str">
        <f t="shared" si="46"/>
        <v>5St_B出料定位B初始化_24</v>
      </c>
      <c r="X154" s="74" t="s">
        <v>10142</v>
      </c>
      <c r="Y154" s="74" t="str">
        <f t="shared" si="47"/>
        <v>6St下料机器人初始化_24</v>
      </c>
      <c r="Z154" s="74" t="s">
        <v>10143</v>
      </c>
      <c r="AA154" s="74" t="str">
        <f t="shared" si="48"/>
        <v>7St接料及扫码初始化_24</v>
      </c>
      <c r="AB154" s="74" t="s">
        <v>10144</v>
      </c>
      <c r="AC154" s="74" t="str">
        <f t="shared" si="49"/>
        <v>6St-2初始化_24</v>
      </c>
      <c r="AD154" s="74" t="s">
        <v>10145</v>
      </c>
      <c r="AE154" s="74" t="str">
        <f t="shared" si="50"/>
        <v>6St-3初始化_24</v>
      </c>
      <c r="AF154" s="74" t="s">
        <v>10146</v>
      </c>
      <c r="AG154" s="74" t="str">
        <f t="shared" si="51"/>
        <v>6St-4初始化_24</v>
      </c>
      <c r="AH154" s="74" t="s">
        <v>10147</v>
      </c>
      <c r="AI154" s="74" t="str">
        <f t="shared" si="52"/>
        <v>7St-A初始化_24</v>
      </c>
      <c r="AJ154" s="79" t="s">
        <v>10148</v>
      </c>
      <c r="AK154" s="74" t="str">
        <f t="shared" si="53"/>
        <v>7St-B初始化_24</v>
      </c>
      <c r="AL154" s="79" t="s">
        <v>10149</v>
      </c>
      <c r="AM154" s="74" t="str">
        <f t="shared" si="54"/>
        <v>8St-A初始化_24</v>
      </c>
      <c r="AN154" s="79" t="s">
        <v>10150</v>
      </c>
      <c r="AO154" s="74" t="str">
        <f t="shared" si="55"/>
        <v>8St-B初始化_24</v>
      </c>
      <c r="AP154" s="79" t="s">
        <v>10151</v>
      </c>
      <c r="AQ154" s="74" t="str">
        <f t="shared" si="56"/>
        <v>9St-初始化_24</v>
      </c>
    </row>
    <row r="155" spans="1:43">
      <c r="A155" s="74" t="s">
        <v>10152</v>
      </c>
      <c r="B155" s="78">
        <v>1009</v>
      </c>
      <c r="C155" s="74">
        <v>8</v>
      </c>
      <c r="D155" s="74" t="s">
        <v>10153</v>
      </c>
      <c r="E155" s="74"/>
      <c r="F155" s="74" t="s">
        <v>10154</v>
      </c>
      <c r="G155" s="74" t="str">
        <f t="shared" si="38"/>
        <v>1St初始化_25</v>
      </c>
      <c r="H155" s="74" t="s">
        <v>10155</v>
      </c>
      <c r="I155" s="74" t="str">
        <f t="shared" si="39"/>
        <v>1St_进料定位初始化_25</v>
      </c>
      <c r="J155" s="74" t="s">
        <v>10156</v>
      </c>
      <c r="K155" s="74" t="str">
        <f t="shared" si="40"/>
        <v>2St_出料定位初始化_25</v>
      </c>
      <c r="L155" s="74" t="s">
        <v>10157</v>
      </c>
      <c r="M155" s="74" t="str">
        <f t="shared" si="41"/>
        <v>3St_进出料转移初始化_25</v>
      </c>
      <c r="N155" s="74" t="s">
        <v>10158</v>
      </c>
      <c r="O155" s="74" t="str">
        <f t="shared" si="42"/>
        <v>4St_1热压A初始化_25</v>
      </c>
      <c r="P155" s="74" t="s">
        <v>10159</v>
      </c>
      <c r="Q155" s="74" t="str">
        <f t="shared" si="43"/>
        <v>4St_2热压B初始化_25</v>
      </c>
      <c r="R155" s="74" t="s">
        <v>10160</v>
      </c>
      <c r="S155" s="74" t="str">
        <f t="shared" si="44"/>
        <v>4St_3热压C初始化_25</v>
      </c>
      <c r="T155" s="74" t="s">
        <v>10161</v>
      </c>
      <c r="U155" s="74" t="str">
        <f t="shared" si="45"/>
        <v>5St_A出料定位A初始化_25</v>
      </c>
      <c r="V155" s="74" t="s">
        <v>10162</v>
      </c>
      <c r="W155" s="74" t="str">
        <f t="shared" si="46"/>
        <v>5St_B出料定位B初始化_25</v>
      </c>
      <c r="X155" s="74" t="s">
        <v>10163</v>
      </c>
      <c r="Y155" s="74" t="str">
        <f t="shared" si="47"/>
        <v>6St下料机器人初始化_25</v>
      </c>
      <c r="Z155" s="74" t="s">
        <v>10164</v>
      </c>
      <c r="AA155" s="74" t="str">
        <f t="shared" si="48"/>
        <v>7St接料及扫码初始化_25</v>
      </c>
      <c r="AB155" s="74" t="s">
        <v>10165</v>
      </c>
      <c r="AC155" s="74" t="str">
        <f t="shared" si="49"/>
        <v>6St-2初始化_25</v>
      </c>
      <c r="AD155" s="74" t="s">
        <v>10166</v>
      </c>
      <c r="AE155" s="74" t="str">
        <f t="shared" si="50"/>
        <v>6St-3初始化_25</v>
      </c>
      <c r="AF155" s="74" t="s">
        <v>10167</v>
      </c>
      <c r="AG155" s="74" t="str">
        <f t="shared" si="51"/>
        <v>6St-4初始化_25</v>
      </c>
      <c r="AH155" s="74" t="s">
        <v>10168</v>
      </c>
      <c r="AI155" s="74" t="str">
        <f t="shared" si="52"/>
        <v>7St-A初始化_25</v>
      </c>
      <c r="AJ155" s="79" t="s">
        <v>10169</v>
      </c>
      <c r="AK155" s="74" t="str">
        <f t="shared" si="53"/>
        <v>7St-B初始化_25</v>
      </c>
      <c r="AL155" s="79" t="s">
        <v>10170</v>
      </c>
      <c r="AM155" s="74" t="str">
        <f t="shared" si="54"/>
        <v>8St-A初始化_25</v>
      </c>
      <c r="AN155" s="79" t="s">
        <v>10171</v>
      </c>
      <c r="AO155" s="74" t="str">
        <f t="shared" si="55"/>
        <v>8St-B初始化_25</v>
      </c>
      <c r="AP155" s="79" t="s">
        <v>10172</v>
      </c>
      <c r="AQ155" s="74" t="str">
        <f t="shared" si="56"/>
        <v>9St-初始化_25</v>
      </c>
    </row>
    <row r="156" spans="1:43">
      <c r="A156" s="74" t="s">
        <v>10173</v>
      </c>
      <c r="B156" s="78">
        <v>1009</v>
      </c>
      <c r="C156" s="74">
        <v>9</v>
      </c>
      <c r="D156" s="74" t="s">
        <v>10174</v>
      </c>
      <c r="E156" s="74"/>
      <c r="F156" s="74" t="s">
        <v>10175</v>
      </c>
      <c r="G156" s="74" t="str">
        <f t="shared" si="38"/>
        <v>1St初始化_26</v>
      </c>
      <c r="H156" s="74" t="s">
        <v>10176</v>
      </c>
      <c r="I156" s="74" t="str">
        <f t="shared" si="39"/>
        <v>1St_进料定位初始化_26</v>
      </c>
      <c r="J156" s="74" t="s">
        <v>10177</v>
      </c>
      <c r="K156" s="74" t="str">
        <f t="shared" si="40"/>
        <v>2St_出料定位初始化_26</v>
      </c>
      <c r="L156" s="74" t="s">
        <v>10178</v>
      </c>
      <c r="M156" s="74" t="str">
        <f t="shared" si="41"/>
        <v>3St_进出料转移初始化_26</v>
      </c>
      <c r="N156" s="74" t="s">
        <v>10179</v>
      </c>
      <c r="O156" s="74" t="str">
        <f t="shared" si="42"/>
        <v>4St_1热压A初始化_26</v>
      </c>
      <c r="P156" s="74" t="s">
        <v>10180</v>
      </c>
      <c r="Q156" s="74" t="str">
        <f t="shared" si="43"/>
        <v>4St_2热压B初始化_26</v>
      </c>
      <c r="R156" s="74" t="s">
        <v>10181</v>
      </c>
      <c r="S156" s="74" t="str">
        <f t="shared" si="44"/>
        <v>4St_3热压C初始化_26</v>
      </c>
      <c r="T156" s="74" t="s">
        <v>10182</v>
      </c>
      <c r="U156" s="74" t="str">
        <f t="shared" si="45"/>
        <v>5St_A出料定位A初始化_26</v>
      </c>
      <c r="V156" s="74" t="s">
        <v>10183</v>
      </c>
      <c r="W156" s="74" t="str">
        <f t="shared" si="46"/>
        <v>5St_B出料定位B初始化_26</v>
      </c>
      <c r="X156" s="74" t="s">
        <v>10184</v>
      </c>
      <c r="Y156" s="74" t="str">
        <f t="shared" si="47"/>
        <v>6St下料机器人初始化_26</v>
      </c>
      <c r="Z156" s="74" t="s">
        <v>10185</v>
      </c>
      <c r="AA156" s="74" t="str">
        <f t="shared" si="48"/>
        <v>7St接料及扫码初始化_26</v>
      </c>
      <c r="AB156" s="74" t="s">
        <v>10186</v>
      </c>
      <c r="AC156" s="74" t="str">
        <f t="shared" si="49"/>
        <v>6St-2初始化_26</v>
      </c>
      <c r="AD156" s="74" t="s">
        <v>10187</v>
      </c>
      <c r="AE156" s="74" t="str">
        <f t="shared" si="50"/>
        <v>6St-3初始化_26</v>
      </c>
      <c r="AF156" s="74" t="s">
        <v>10188</v>
      </c>
      <c r="AG156" s="74" t="str">
        <f t="shared" si="51"/>
        <v>6St-4初始化_26</v>
      </c>
      <c r="AH156" s="74" t="s">
        <v>10189</v>
      </c>
      <c r="AI156" s="74" t="str">
        <f t="shared" si="52"/>
        <v>7St-A初始化_26</v>
      </c>
      <c r="AJ156" s="79" t="s">
        <v>10190</v>
      </c>
      <c r="AK156" s="74" t="str">
        <f t="shared" si="53"/>
        <v>7St-B初始化_26</v>
      </c>
      <c r="AL156" s="79" t="s">
        <v>10191</v>
      </c>
      <c r="AM156" s="74" t="str">
        <f t="shared" si="54"/>
        <v>8St-A初始化_26</v>
      </c>
      <c r="AN156" s="79" t="s">
        <v>10192</v>
      </c>
      <c r="AO156" s="74" t="str">
        <f t="shared" si="55"/>
        <v>8St-B初始化_26</v>
      </c>
      <c r="AP156" s="79" t="s">
        <v>10193</v>
      </c>
      <c r="AQ156" s="74" t="str">
        <f t="shared" si="56"/>
        <v>9St-初始化_26</v>
      </c>
    </row>
    <row r="157" spans="1:43">
      <c r="A157" s="74" t="s">
        <v>10194</v>
      </c>
      <c r="B157" s="78">
        <v>1009</v>
      </c>
      <c r="C157" s="74">
        <v>10</v>
      </c>
      <c r="D157" s="74" t="s">
        <v>10195</v>
      </c>
      <c r="E157" s="74"/>
      <c r="F157" s="74" t="s">
        <v>10196</v>
      </c>
      <c r="G157" s="74" t="str">
        <f t="shared" si="38"/>
        <v>1St初始化_27</v>
      </c>
      <c r="H157" s="74" t="s">
        <v>10197</v>
      </c>
      <c r="I157" s="74" t="str">
        <f t="shared" si="39"/>
        <v>1St_进料定位初始化_27</v>
      </c>
      <c r="J157" s="74" t="s">
        <v>10198</v>
      </c>
      <c r="K157" s="74" t="str">
        <f t="shared" si="40"/>
        <v>2St_出料定位初始化_27</v>
      </c>
      <c r="L157" s="74" t="s">
        <v>10199</v>
      </c>
      <c r="M157" s="74" t="str">
        <f t="shared" si="41"/>
        <v>3St_进出料转移初始化_27</v>
      </c>
      <c r="N157" s="74" t="s">
        <v>10200</v>
      </c>
      <c r="O157" s="74" t="str">
        <f t="shared" si="42"/>
        <v>4St_1热压A初始化_27</v>
      </c>
      <c r="P157" s="74" t="s">
        <v>10201</v>
      </c>
      <c r="Q157" s="74" t="str">
        <f t="shared" si="43"/>
        <v>4St_2热压B初始化_27</v>
      </c>
      <c r="R157" s="74" t="s">
        <v>10202</v>
      </c>
      <c r="S157" s="74" t="str">
        <f t="shared" si="44"/>
        <v>4St_3热压C初始化_27</v>
      </c>
      <c r="T157" s="74" t="s">
        <v>10203</v>
      </c>
      <c r="U157" s="74" t="str">
        <f t="shared" si="45"/>
        <v>5St_A出料定位A初始化_27</v>
      </c>
      <c r="V157" s="74" t="s">
        <v>10204</v>
      </c>
      <c r="W157" s="74" t="str">
        <f t="shared" si="46"/>
        <v>5St_B出料定位B初始化_27</v>
      </c>
      <c r="X157" s="74" t="s">
        <v>10205</v>
      </c>
      <c r="Y157" s="74" t="str">
        <f t="shared" si="47"/>
        <v>6St下料机器人初始化_27</v>
      </c>
      <c r="Z157" s="74" t="s">
        <v>10206</v>
      </c>
      <c r="AA157" s="74" t="str">
        <f t="shared" si="48"/>
        <v>7St接料及扫码初始化_27</v>
      </c>
      <c r="AB157" s="74" t="s">
        <v>10207</v>
      </c>
      <c r="AC157" s="74" t="str">
        <f t="shared" si="49"/>
        <v>6St-2初始化_27</v>
      </c>
      <c r="AD157" s="74" t="s">
        <v>10208</v>
      </c>
      <c r="AE157" s="74" t="str">
        <f t="shared" si="50"/>
        <v>6St-3初始化_27</v>
      </c>
      <c r="AF157" s="74" t="s">
        <v>10209</v>
      </c>
      <c r="AG157" s="74" t="str">
        <f t="shared" si="51"/>
        <v>6St-4初始化_27</v>
      </c>
      <c r="AH157" s="74" t="s">
        <v>10210</v>
      </c>
      <c r="AI157" s="74" t="str">
        <f t="shared" si="52"/>
        <v>7St-A初始化_27</v>
      </c>
      <c r="AJ157" s="79" t="s">
        <v>10211</v>
      </c>
      <c r="AK157" s="74" t="str">
        <f t="shared" si="53"/>
        <v>7St-B初始化_27</v>
      </c>
      <c r="AL157" s="79" t="s">
        <v>10212</v>
      </c>
      <c r="AM157" s="74" t="str">
        <f t="shared" si="54"/>
        <v>8St-A初始化_27</v>
      </c>
      <c r="AN157" s="79" t="s">
        <v>10213</v>
      </c>
      <c r="AO157" s="74" t="str">
        <f t="shared" si="55"/>
        <v>8St-B初始化_27</v>
      </c>
      <c r="AP157" s="79" t="s">
        <v>10214</v>
      </c>
      <c r="AQ157" s="74" t="str">
        <f t="shared" si="56"/>
        <v>9St-初始化_27</v>
      </c>
    </row>
    <row r="158" spans="1:43">
      <c r="A158" s="74" t="s">
        <v>10215</v>
      </c>
      <c r="B158" s="78">
        <v>1009</v>
      </c>
      <c r="C158" s="74">
        <v>11</v>
      </c>
      <c r="D158" s="74" t="s">
        <v>10216</v>
      </c>
      <c r="E158" s="74"/>
      <c r="F158" s="74" t="s">
        <v>10217</v>
      </c>
      <c r="G158" s="74" t="str">
        <f t="shared" si="38"/>
        <v>1St初始化_28</v>
      </c>
      <c r="H158" s="74" t="s">
        <v>10218</v>
      </c>
      <c r="I158" s="74" t="str">
        <f t="shared" si="39"/>
        <v>1St_进料定位初始化_28</v>
      </c>
      <c r="J158" s="74" t="s">
        <v>10219</v>
      </c>
      <c r="K158" s="74" t="str">
        <f t="shared" si="40"/>
        <v>2St_出料定位初始化_28</v>
      </c>
      <c r="L158" s="74" t="s">
        <v>10220</v>
      </c>
      <c r="M158" s="74" t="str">
        <f t="shared" si="41"/>
        <v>3St_进出料转移初始化_28</v>
      </c>
      <c r="N158" s="74" t="s">
        <v>10221</v>
      </c>
      <c r="O158" s="74" t="str">
        <f t="shared" si="42"/>
        <v>4St_1热压A初始化_28</v>
      </c>
      <c r="P158" s="74" t="s">
        <v>10222</v>
      </c>
      <c r="Q158" s="74" t="str">
        <f t="shared" si="43"/>
        <v>4St_2热压B初始化_28</v>
      </c>
      <c r="R158" s="74" t="s">
        <v>10223</v>
      </c>
      <c r="S158" s="74" t="str">
        <f t="shared" si="44"/>
        <v>4St_3热压C初始化_28</v>
      </c>
      <c r="T158" s="74" t="s">
        <v>10224</v>
      </c>
      <c r="U158" s="74" t="str">
        <f t="shared" si="45"/>
        <v>5St_A出料定位A初始化_28</v>
      </c>
      <c r="V158" s="74" t="s">
        <v>10225</v>
      </c>
      <c r="W158" s="74" t="str">
        <f t="shared" si="46"/>
        <v>5St_B出料定位B初始化_28</v>
      </c>
      <c r="X158" s="74" t="s">
        <v>10226</v>
      </c>
      <c r="Y158" s="74" t="str">
        <f t="shared" si="47"/>
        <v>6St下料机器人初始化_28</v>
      </c>
      <c r="Z158" s="74" t="s">
        <v>10227</v>
      </c>
      <c r="AA158" s="74" t="str">
        <f t="shared" si="48"/>
        <v>7St接料及扫码初始化_28</v>
      </c>
      <c r="AB158" s="74" t="s">
        <v>10228</v>
      </c>
      <c r="AC158" s="74" t="str">
        <f t="shared" si="49"/>
        <v>6St-2初始化_28</v>
      </c>
      <c r="AD158" s="74" t="s">
        <v>10229</v>
      </c>
      <c r="AE158" s="74" t="str">
        <f t="shared" si="50"/>
        <v>6St-3初始化_28</v>
      </c>
      <c r="AF158" s="74" t="s">
        <v>10230</v>
      </c>
      <c r="AG158" s="74" t="str">
        <f t="shared" si="51"/>
        <v>6St-4初始化_28</v>
      </c>
      <c r="AH158" s="74" t="s">
        <v>10231</v>
      </c>
      <c r="AI158" s="74" t="str">
        <f t="shared" si="52"/>
        <v>7St-A初始化_28</v>
      </c>
      <c r="AJ158" s="79" t="s">
        <v>10232</v>
      </c>
      <c r="AK158" s="74" t="str">
        <f t="shared" si="53"/>
        <v>7St-B初始化_28</v>
      </c>
      <c r="AL158" s="79" t="s">
        <v>10233</v>
      </c>
      <c r="AM158" s="74" t="str">
        <f t="shared" si="54"/>
        <v>8St-A初始化_28</v>
      </c>
      <c r="AN158" s="79" t="s">
        <v>10234</v>
      </c>
      <c r="AO158" s="74" t="str">
        <f t="shared" si="55"/>
        <v>8St-B初始化_28</v>
      </c>
      <c r="AP158" s="79" t="s">
        <v>10235</v>
      </c>
      <c r="AQ158" s="74" t="str">
        <f t="shared" si="56"/>
        <v>9St-初始化_28</v>
      </c>
    </row>
    <row r="159" spans="1:43">
      <c r="A159" s="74" t="s">
        <v>10236</v>
      </c>
      <c r="B159" s="78">
        <v>1009</v>
      </c>
      <c r="C159" s="74">
        <v>12</v>
      </c>
      <c r="D159" s="74" t="s">
        <v>10237</v>
      </c>
      <c r="E159" s="74"/>
      <c r="F159" s="74" t="s">
        <v>10238</v>
      </c>
      <c r="G159" s="74" t="str">
        <f t="shared" si="38"/>
        <v>1St初始化_29</v>
      </c>
      <c r="H159" s="74" t="s">
        <v>10239</v>
      </c>
      <c r="I159" s="74" t="str">
        <f t="shared" si="39"/>
        <v>1St_进料定位初始化_29</v>
      </c>
      <c r="J159" s="74" t="s">
        <v>10240</v>
      </c>
      <c r="K159" s="74" t="str">
        <f t="shared" si="40"/>
        <v>2St_出料定位初始化_29</v>
      </c>
      <c r="L159" s="74" t="s">
        <v>10241</v>
      </c>
      <c r="M159" s="74" t="str">
        <f t="shared" si="41"/>
        <v>3St_进出料转移初始化_29</v>
      </c>
      <c r="N159" s="74" t="s">
        <v>10242</v>
      </c>
      <c r="O159" s="74" t="str">
        <f t="shared" si="42"/>
        <v>4St_1热压A初始化_29</v>
      </c>
      <c r="P159" s="74" t="s">
        <v>10243</v>
      </c>
      <c r="Q159" s="74" t="str">
        <f t="shared" si="43"/>
        <v>4St_2热压B初始化_29</v>
      </c>
      <c r="R159" s="74" t="s">
        <v>10244</v>
      </c>
      <c r="S159" s="74" t="str">
        <f t="shared" si="44"/>
        <v>4St_3热压C初始化_29</v>
      </c>
      <c r="T159" s="74" t="s">
        <v>10245</v>
      </c>
      <c r="U159" s="74" t="str">
        <f t="shared" si="45"/>
        <v>5St_A出料定位A初始化_29</v>
      </c>
      <c r="V159" s="74" t="s">
        <v>10246</v>
      </c>
      <c r="W159" s="74" t="str">
        <f t="shared" si="46"/>
        <v>5St_B出料定位B初始化_29</v>
      </c>
      <c r="X159" s="74" t="s">
        <v>10247</v>
      </c>
      <c r="Y159" s="74" t="str">
        <f t="shared" si="47"/>
        <v>6St下料机器人初始化_29</v>
      </c>
      <c r="Z159" s="74" t="s">
        <v>10248</v>
      </c>
      <c r="AA159" s="74" t="str">
        <f t="shared" si="48"/>
        <v>7St接料及扫码初始化_29</v>
      </c>
      <c r="AB159" s="74" t="s">
        <v>10249</v>
      </c>
      <c r="AC159" s="74" t="str">
        <f t="shared" si="49"/>
        <v>6St-2初始化_29</v>
      </c>
      <c r="AD159" s="74" t="s">
        <v>10250</v>
      </c>
      <c r="AE159" s="74" t="str">
        <f t="shared" si="50"/>
        <v>6St-3初始化_29</v>
      </c>
      <c r="AF159" s="74" t="s">
        <v>10251</v>
      </c>
      <c r="AG159" s="74" t="str">
        <f t="shared" si="51"/>
        <v>6St-4初始化_29</v>
      </c>
      <c r="AH159" s="74" t="s">
        <v>10252</v>
      </c>
      <c r="AI159" s="74" t="str">
        <f t="shared" si="52"/>
        <v>7St-A初始化_29</v>
      </c>
      <c r="AJ159" s="79" t="s">
        <v>10253</v>
      </c>
      <c r="AK159" s="74" t="str">
        <f t="shared" si="53"/>
        <v>7St-B初始化_29</v>
      </c>
      <c r="AL159" s="79" t="s">
        <v>10254</v>
      </c>
      <c r="AM159" s="74" t="str">
        <f t="shared" si="54"/>
        <v>8St-A初始化_29</v>
      </c>
      <c r="AN159" s="79" t="s">
        <v>10255</v>
      </c>
      <c r="AO159" s="74" t="str">
        <f t="shared" si="55"/>
        <v>8St-B初始化_29</v>
      </c>
      <c r="AP159" s="79" t="s">
        <v>10256</v>
      </c>
      <c r="AQ159" s="74" t="str">
        <f t="shared" si="56"/>
        <v>9St-初始化_29</v>
      </c>
    </row>
    <row r="160" spans="1:43">
      <c r="A160" s="74" t="s">
        <v>10257</v>
      </c>
      <c r="B160" s="78">
        <v>1009</v>
      </c>
      <c r="C160" s="74">
        <v>13</v>
      </c>
      <c r="D160" s="74" t="s">
        <v>10258</v>
      </c>
      <c r="E160" s="74"/>
      <c r="F160" s="74" t="s">
        <v>10259</v>
      </c>
      <c r="G160" s="74" t="str">
        <f t="shared" si="38"/>
        <v>1St初始化_30</v>
      </c>
      <c r="H160" s="74" t="s">
        <v>10260</v>
      </c>
      <c r="I160" s="74" t="str">
        <f t="shared" si="39"/>
        <v>1St_进料定位初始化_30</v>
      </c>
      <c r="J160" s="74" t="s">
        <v>10261</v>
      </c>
      <c r="K160" s="74" t="str">
        <f t="shared" si="40"/>
        <v>2St_出料定位初始化_30</v>
      </c>
      <c r="L160" s="74" t="s">
        <v>10262</v>
      </c>
      <c r="M160" s="74" t="str">
        <f t="shared" si="41"/>
        <v>3St_进出料转移初始化_30</v>
      </c>
      <c r="N160" s="74" t="s">
        <v>10263</v>
      </c>
      <c r="O160" s="74" t="str">
        <f t="shared" si="42"/>
        <v>4St_1热压A初始化_30</v>
      </c>
      <c r="P160" s="74" t="s">
        <v>10264</v>
      </c>
      <c r="Q160" s="74" t="str">
        <f t="shared" si="43"/>
        <v>4St_2热压B初始化_30</v>
      </c>
      <c r="R160" s="74" t="s">
        <v>10265</v>
      </c>
      <c r="S160" s="74" t="str">
        <f t="shared" si="44"/>
        <v>4St_3热压C初始化_30</v>
      </c>
      <c r="T160" s="74" t="s">
        <v>10266</v>
      </c>
      <c r="U160" s="74" t="str">
        <f t="shared" si="45"/>
        <v>5St_A出料定位A初始化_30</v>
      </c>
      <c r="V160" s="74" t="s">
        <v>10267</v>
      </c>
      <c r="W160" s="74" t="str">
        <f t="shared" si="46"/>
        <v>5St_B出料定位B初始化_30</v>
      </c>
      <c r="X160" s="74" t="s">
        <v>10268</v>
      </c>
      <c r="Y160" s="74" t="str">
        <f t="shared" si="47"/>
        <v>6St下料机器人初始化_30</v>
      </c>
      <c r="Z160" s="74" t="s">
        <v>10269</v>
      </c>
      <c r="AA160" s="74" t="str">
        <f t="shared" si="48"/>
        <v>7St接料及扫码初始化_30</v>
      </c>
      <c r="AB160" s="74" t="s">
        <v>10270</v>
      </c>
      <c r="AC160" s="74" t="str">
        <f t="shared" si="49"/>
        <v>6St-2初始化_30</v>
      </c>
      <c r="AD160" s="74" t="s">
        <v>10271</v>
      </c>
      <c r="AE160" s="74" t="str">
        <f t="shared" si="50"/>
        <v>6St-3初始化_30</v>
      </c>
      <c r="AF160" s="74" t="s">
        <v>10272</v>
      </c>
      <c r="AG160" s="74" t="str">
        <f t="shared" si="51"/>
        <v>6St-4初始化_30</v>
      </c>
      <c r="AH160" s="74" t="s">
        <v>10273</v>
      </c>
      <c r="AI160" s="74" t="str">
        <f t="shared" si="52"/>
        <v>7St-A初始化_30</v>
      </c>
      <c r="AJ160" s="79" t="s">
        <v>10274</v>
      </c>
      <c r="AK160" s="74" t="str">
        <f t="shared" si="53"/>
        <v>7St-B初始化_30</v>
      </c>
      <c r="AL160" s="79" t="s">
        <v>10275</v>
      </c>
      <c r="AM160" s="74" t="str">
        <f t="shared" si="54"/>
        <v>8St-A初始化_30</v>
      </c>
      <c r="AN160" s="79" t="s">
        <v>10276</v>
      </c>
      <c r="AO160" s="74" t="str">
        <f t="shared" si="55"/>
        <v>8St-B初始化_30</v>
      </c>
      <c r="AP160" s="79" t="s">
        <v>10277</v>
      </c>
      <c r="AQ160" s="74" t="str">
        <f t="shared" si="56"/>
        <v>9St-初始化_30</v>
      </c>
    </row>
    <row r="161" spans="1:44">
      <c r="A161" s="74" t="s">
        <v>10278</v>
      </c>
      <c r="B161" s="78">
        <v>1009</v>
      </c>
      <c r="C161" s="74">
        <v>14</v>
      </c>
      <c r="D161" s="74" t="s">
        <v>10279</v>
      </c>
      <c r="E161" s="74"/>
      <c r="F161" s="74" t="s">
        <v>10280</v>
      </c>
      <c r="G161" s="74" t="str">
        <f t="shared" si="38"/>
        <v>1St初始化_31</v>
      </c>
      <c r="H161" s="74" t="s">
        <v>10281</v>
      </c>
      <c r="I161" s="74" t="str">
        <f t="shared" si="39"/>
        <v>1St_进料定位初始化_31</v>
      </c>
      <c r="J161" s="74" t="s">
        <v>10282</v>
      </c>
      <c r="K161" s="74" t="str">
        <f t="shared" si="40"/>
        <v>2St_出料定位初始化_31</v>
      </c>
      <c r="L161" s="74" t="s">
        <v>10283</v>
      </c>
      <c r="M161" s="74" t="str">
        <f t="shared" si="41"/>
        <v>3St_进出料转移初始化_31</v>
      </c>
      <c r="N161" s="74" t="s">
        <v>10284</v>
      </c>
      <c r="O161" s="74" t="str">
        <f t="shared" si="42"/>
        <v>4St_1热压A初始化_31</v>
      </c>
      <c r="P161" s="74" t="s">
        <v>10285</v>
      </c>
      <c r="Q161" s="74" t="str">
        <f t="shared" si="43"/>
        <v>4St_2热压B初始化_31</v>
      </c>
      <c r="R161" s="74" t="s">
        <v>10286</v>
      </c>
      <c r="S161" s="74" t="str">
        <f t="shared" si="44"/>
        <v>4St_3热压C初始化_31</v>
      </c>
      <c r="T161" s="74" t="s">
        <v>10287</v>
      </c>
      <c r="U161" s="74" t="str">
        <f t="shared" si="45"/>
        <v>5St_A出料定位A初始化_31</v>
      </c>
      <c r="V161" s="74" t="s">
        <v>10288</v>
      </c>
      <c r="W161" s="74" t="str">
        <f t="shared" si="46"/>
        <v>5St_B出料定位B初始化_31</v>
      </c>
      <c r="X161" s="74" t="s">
        <v>10289</v>
      </c>
      <c r="Y161" s="74" t="str">
        <f t="shared" si="47"/>
        <v>6St下料机器人初始化_31</v>
      </c>
      <c r="Z161" s="74" t="s">
        <v>10290</v>
      </c>
      <c r="AA161" s="74" t="str">
        <f t="shared" si="48"/>
        <v>7St接料及扫码初始化_31</v>
      </c>
      <c r="AB161" s="74" t="s">
        <v>10291</v>
      </c>
      <c r="AC161" s="74" t="str">
        <f t="shared" si="49"/>
        <v>6St-2初始化_31</v>
      </c>
      <c r="AD161" s="74" t="s">
        <v>10292</v>
      </c>
      <c r="AE161" s="74" t="str">
        <f t="shared" si="50"/>
        <v>6St-3初始化_31</v>
      </c>
      <c r="AF161" s="74" t="s">
        <v>10293</v>
      </c>
      <c r="AG161" s="74" t="str">
        <f t="shared" si="51"/>
        <v>6St-4初始化_31</v>
      </c>
      <c r="AH161" s="74" t="s">
        <v>10294</v>
      </c>
      <c r="AI161" s="74" t="str">
        <f t="shared" si="52"/>
        <v>7St-A初始化_31</v>
      </c>
      <c r="AJ161" s="79" t="s">
        <v>10295</v>
      </c>
      <c r="AK161" s="74" t="str">
        <f t="shared" si="53"/>
        <v>7St-B初始化_31</v>
      </c>
      <c r="AL161" s="79" t="s">
        <v>10296</v>
      </c>
      <c r="AM161" s="74" t="str">
        <f t="shared" si="54"/>
        <v>8St-A初始化_31</v>
      </c>
      <c r="AN161" s="79" t="s">
        <v>10297</v>
      </c>
      <c r="AO161" s="74" t="str">
        <f t="shared" si="55"/>
        <v>8St-B初始化_31</v>
      </c>
      <c r="AP161" s="79" t="s">
        <v>10298</v>
      </c>
      <c r="AQ161" s="74" t="str">
        <f t="shared" si="56"/>
        <v>9St-初始化_31</v>
      </c>
    </row>
    <row r="162" spans="1:44">
      <c r="A162" s="74" t="s">
        <v>10299</v>
      </c>
      <c r="B162" s="78">
        <v>1009</v>
      </c>
      <c r="C162" s="74">
        <v>15</v>
      </c>
      <c r="D162" s="74" t="s">
        <v>10300</v>
      </c>
      <c r="E162" s="74"/>
      <c r="F162" s="74" t="s">
        <v>10301</v>
      </c>
      <c r="G162" s="74" t="str">
        <f t="shared" si="38"/>
        <v>1St初始化_32</v>
      </c>
      <c r="H162" s="74" t="s">
        <v>10302</v>
      </c>
      <c r="I162" s="74" t="str">
        <f t="shared" si="39"/>
        <v>1St_进料定位初始化_32</v>
      </c>
      <c r="J162" s="74" t="s">
        <v>10303</v>
      </c>
      <c r="K162" s="74" t="str">
        <f t="shared" si="40"/>
        <v>2St_出料定位初始化_32</v>
      </c>
      <c r="L162" s="74" t="s">
        <v>10304</v>
      </c>
      <c r="M162" s="74" t="str">
        <f t="shared" si="41"/>
        <v>3St_进出料转移初始化_32</v>
      </c>
      <c r="N162" s="74" t="s">
        <v>10305</v>
      </c>
      <c r="O162" s="74" t="str">
        <f t="shared" si="42"/>
        <v>4St_1热压A初始化_32</v>
      </c>
      <c r="P162" s="74" t="s">
        <v>10306</v>
      </c>
      <c r="Q162" s="74" t="str">
        <f t="shared" si="43"/>
        <v>4St_2热压B初始化_32</v>
      </c>
      <c r="R162" s="74" t="s">
        <v>10307</v>
      </c>
      <c r="S162" s="74" t="str">
        <f t="shared" si="44"/>
        <v>4St_3热压C初始化_32</v>
      </c>
      <c r="T162" s="74" t="s">
        <v>10308</v>
      </c>
      <c r="U162" s="74" t="str">
        <f t="shared" si="45"/>
        <v>5St_A出料定位A初始化_32</v>
      </c>
      <c r="V162" s="74" t="s">
        <v>10309</v>
      </c>
      <c r="W162" s="74" t="str">
        <f t="shared" si="46"/>
        <v>5St_B出料定位B初始化_32</v>
      </c>
      <c r="X162" s="74" t="s">
        <v>10310</v>
      </c>
      <c r="Y162" s="74" t="str">
        <f t="shared" si="47"/>
        <v>6St下料机器人初始化_32</v>
      </c>
      <c r="Z162" s="74" t="s">
        <v>10311</v>
      </c>
      <c r="AA162" s="74" t="str">
        <f t="shared" si="48"/>
        <v>7St接料及扫码初始化_32</v>
      </c>
      <c r="AB162" s="74" t="s">
        <v>10312</v>
      </c>
      <c r="AC162" s="74" t="str">
        <f t="shared" si="49"/>
        <v>6St-2初始化_32</v>
      </c>
      <c r="AD162" s="74" t="s">
        <v>10313</v>
      </c>
      <c r="AE162" s="74" t="str">
        <f t="shared" si="50"/>
        <v>6St-3初始化_32</v>
      </c>
      <c r="AF162" s="74" t="s">
        <v>10314</v>
      </c>
      <c r="AG162" s="74" t="str">
        <f t="shared" si="51"/>
        <v>6St-4初始化_32</v>
      </c>
      <c r="AH162" s="74" t="s">
        <v>10315</v>
      </c>
      <c r="AI162" s="74" t="str">
        <f t="shared" si="52"/>
        <v>7St-A初始化_32</v>
      </c>
      <c r="AJ162" s="79" t="s">
        <v>10316</v>
      </c>
      <c r="AK162" s="74" t="str">
        <f t="shared" si="53"/>
        <v>7St-B初始化_32</v>
      </c>
      <c r="AL162" s="79" t="s">
        <v>10317</v>
      </c>
      <c r="AM162" s="74" t="str">
        <f t="shared" si="54"/>
        <v>8St-A初始化_32</v>
      </c>
      <c r="AN162" s="79" t="s">
        <v>10318</v>
      </c>
      <c r="AO162" s="74" t="str">
        <f t="shared" si="55"/>
        <v>8St-B初始化_32</v>
      </c>
      <c r="AP162" s="79" t="s">
        <v>10319</v>
      </c>
      <c r="AQ162" s="74" t="str">
        <f t="shared" si="56"/>
        <v>9St-初始化_32</v>
      </c>
    </row>
    <row r="163" spans="1:44">
      <c r="A163" s="79" t="s">
        <v>10387</v>
      </c>
      <c r="F163" s="79" t="s">
        <v>10367</v>
      </c>
      <c r="G163" s="79" t="str">
        <f t="shared" si="38"/>
        <v>1St初始位延时</v>
      </c>
      <c r="H163" s="79" t="s">
        <v>10368</v>
      </c>
      <c r="I163" s="79" t="str">
        <f t="shared" si="39"/>
        <v>1St_进料定位初始位延时</v>
      </c>
      <c r="J163" s="79" t="s">
        <v>10369</v>
      </c>
      <c r="K163" s="79" t="str">
        <f t="shared" si="40"/>
        <v>2St_出料定位初始位延时</v>
      </c>
      <c r="L163" s="79" t="s">
        <v>10370</v>
      </c>
      <c r="M163" s="79" t="str">
        <f t="shared" si="41"/>
        <v>3St_进出料转移初始位延时</v>
      </c>
      <c r="N163" s="79" t="s">
        <v>10371</v>
      </c>
      <c r="O163" s="79" t="str">
        <f t="shared" si="42"/>
        <v>4St_1热压A初始位延时</v>
      </c>
      <c r="P163" s="79" t="s">
        <v>10372</v>
      </c>
      <c r="Q163" s="79" t="str">
        <f t="shared" si="43"/>
        <v>4St_2热压B初始位延时</v>
      </c>
      <c r="R163" s="79" t="s">
        <v>10373</v>
      </c>
      <c r="S163" s="79" t="str">
        <f t="shared" si="44"/>
        <v>4St_3热压C初始位延时</v>
      </c>
      <c r="T163" s="79" t="s">
        <v>10374</v>
      </c>
      <c r="U163" s="79" t="str">
        <f t="shared" si="45"/>
        <v>5St_A出料定位A初始位延时</v>
      </c>
      <c r="V163" s="79" t="s">
        <v>10375</v>
      </c>
      <c r="W163" s="79" t="str">
        <f t="shared" si="46"/>
        <v>5St_B出料定位B初始位延时</v>
      </c>
      <c r="X163" s="79" t="s">
        <v>10376</v>
      </c>
      <c r="Y163" s="79" t="str">
        <f t="shared" si="47"/>
        <v>6St下料机器人初始位延时</v>
      </c>
      <c r="Z163" s="79" t="s">
        <v>10377</v>
      </c>
      <c r="AA163" s="79" t="str">
        <f t="shared" si="48"/>
        <v>7St接料及扫码初始位延时</v>
      </c>
      <c r="AB163" s="79" t="s">
        <v>10378</v>
      </c>
      <c r="AC163" s="79" t="str">
        <f t="shared" si="49"/>
        <v>6St-2初始位延时</v>
      </c>
      <c r="AD163" s="79" t="s">
        <v>10379</v>
      </c>
      <c r="AE163" s="79" t="str">
        <f t="shared" si="50"/>
        <v>6St-3初始位延时</v>
      </c>
      <c r="AF163" s="79" t="s">
        <v>10380</v>
      </c>
      <c r="AG163" s="79" t="str">
        <f t="shared" si="51"/>
        <v>6St-4初始位延时</v>
      </c>
      <c r="AH163" s="79" t="s">
        <v>10381</v>
      </c>
      <c r="AI163" s="79" t="str">
        <f t="shared" si="52"/>
        <v>7St-A初始位延时</v>
      </c>
      <c r="AJ163" s="79" t="s">
        <v>10382</v>
      </c>
      <c r="AK163" s="79" t="str">
        <f t="shared" si="53"/>
        <v>7St-B初始位延时</v>
      </c>
      <c r="AL163" s="79" t="s">
        <v>10383</v>
      </c>
      <c r="AM163" s="79" t="str">
        <f t="shared" si="54"/>
        <v>8St-A初始位延时</v>
      </c>
      <c r="AN163" s="79" t="s">
        <v>10384</v>
      </c>
      <c r="AO163" s="79" t="str">
        <f t="shared" si="55"/>
        <v>8St-B初始位延时</v>
      </c>
      <c r="AP163" s="79" t="s">
        <v>10385</v>
      </c>
      <c r="AQ163" s="79" t="str">
        <f t="shared" si="56"/>
        <v>9St-初始位延时</v>
      </c>
      <c r="AR163" s="79" t="s">
        <v>10386</v>
      </c>
    </row>
  </sheetData>
  <mergeCells count="1">
    <mergeCell ref="B1:C1"/>
  </mergeCells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9"/>
  <sheetViews>
    <sheetView topLeftCell="A10" workbookViewId="0">
      <selection activeCell="G17" sqref="G17"/>
    </sheetView>
  </sheetViews>
  <sheetFormatPr defaultRowHeight="14.25"/>
  <cols>
    <col min="2" max="2" width="5.75" customWidth="1"/>
    <col min="3" max="4" width="9" hidden="1" customWidth="1"/>
    <col min="5" max="5" width="26.125" customWidth="1"/>
    <col min="6" max="6" width="3.5" style="86" bestFit="1" customWidth="1"/>
    <col min="7" max="7" width="36.625" style="107" customWidth="1"/>
    <col min="8" max="8" width="22.75" style="90" customWidth="1"/>
    <col min="9" max="9" width="22.875" style="90" customWidth="1"/>
    <col min="10" max="10" width="46" style="86" customWidth="1"/>
  </cols>
  <sheetData>
    <row r="1" spans="5:10">
      <c r="G1" s="106" t="s">
        <v>13468</v>
      </c>
    </row>
    <row r="2" spans="5:10">
      <c r="G2" s="106" t="s">
        <v>13423</v>
      </c>
    </row>
    <row r="3" spans="5:10">
      <c r="E3" t="str">
        <f>"4ST_A"&amp;G3</f>
        <v>4ST_A等待开始运行</v>
      </c>
      <c r="F3" s="86">
        <v>0</v>
      </c>
      <c r="G3" s="106" t="s">
        <v>13452</v>
      </c>
    </row>
    <row r="4" spans="5:10">
      <c r="E4" t="str">
        <f t="shared" ref="E4:E29" si="0">"4ST_A"&amp;G4</f>
        <v>4ST_A顶升全部下降</v>
      </c>
      <c r="F4" s="86">
        <v>1</v>
      </c>
      <c r="G4" s="106" t="s">
        <v>13422</v>
      </c>
    </row>
    <row r="5" spans="5:10">
      <c r="E5" t="str">
        <f t="shared" si="0"/>
        <v>4ST_A等待放料完成</v>
      </c>
      <c r="F5" s="86">
        <v>2</v>
      </c>
      <c r="G5" s="106" t="s">
        <v>13424</v>
      </c>
      <c r="H5" s="89" t="s">
        <v>13825</v>
      </c>
    </row>
    <row r="6" spans="5:10">
      <c r="E6" t="str">
        <f t="shared" si="0"/>
        <v>4ST_A放料OK</v>
      </c>
      <c r="F6" s="86">
        <v>3</v>
      </c>
      <c r="G6" s="106" t="s">
        <v>13425</v>
      </c>
    </row>
    <row r="7" spans="5:10" ht="42.75">
      <c r="E7" t="str">
        <f t="shared" si="0"/>
        <v>4ST_A顶升全部上升</v>
      </c>
      <c r="F7" s="86">
        <v>4</v>
      </c>
      <c r="G7" s="106" t="s">
        <v>13426</v>
      </c>
      <c r="H7" s="87" t="s">
        <v>13410</v>
      </c>
    </row>
    <row r="8" spans="5:10" ht="28.5">
      <c r="E8" t="str">
        <f t="shared" si="0"/>
        <v xml:space="preserve">4ST_A热压板移位 </v>
      </c>
      <c r="F8" s="86">
        <v>5</v>
      </c>
      <c r="G8" s="106" t="s">
        <v>13451</v>
      </c>
      <c r="H8" s="89" t="s">
        <v>13822</v>
      </c>
    </row>
    <row r="9" spans="5:10">
      <c r="E9" t="str">
        <f t="shared" si="0"/>
        <v>4ST_A顶升全部下降</v>
      </c>
      <c r="F9" s="86">
        <v>6</v>
      </c>
      <c r="G9" s="106" t="s">
        <v>13422</v>
      </c>
    </row>
    <row r="10" spans="5:10">
      <c r="E10" t="str">
        <f t="shared" si="0"/>
        <v>4ST_A垫高平移至热压位</v>
      </c>
      <c r="F10" s="86">
        <v>7</v>
      </c>
      <c r="G10" s="106" t="s">
        <v>13454</v>
      </c>
    </row>
    <row r="11" spans="5:10" ht="42.75">
      <c r="E11" t="str">
        <f t="shared" si="0"/>
        <v>4ST_A正压伺服移动至减速位 ,预压伸出（抵消重力）</v>
      </c>
      <c r="F11" s="86">
        <v>8</v>
      </c>
      <c r="G11" s="106" t="s">
        <v>13946</v>
      </c>
      <c r="H11" s="89" t="s">
        <v>13823</v>
      </c>
      <c r="I11" s="89" t="s">
        <v>13824</v>
      </c>
      <c r="J11" s="87"/>
    </row>
    <row r="12" spans="5:10" ht="28.5">
      <c r="E12" t="str">
        <f t="shared" si="0"/>
        <v>4ST_A正压伺服启动相对运动或转矩进行预压，压力到达开始计时，压力到达区间。</v>
      </c>
      <c r="F12" s="86">
        <v>9</v>
      </c>
      <c r="G12" s="106" t="s">
        <v>13453</v>
      </c>
      <c r="H12" s="89" t="s">
        <v>13411</v>
      </c>
    </row>
    <row r="13" spans="5:10">
      <c r="E13" t="str">
        <f t="shared" si="0"/>
        <v>4ST_A预压抬升（上下）伸出，预压时间到</v>
      </c>
      <c r="F13" s="86">
        <v>10</v>
      </c>
      <c r="G13" s="106" t="s">
        <v>13455</v>
      </c>
      <c r="H13" s="89" t="s">
        <v>13411</v>
      </c>
      <c r="J13" s="87" t="s">
        <v>13427</v>
      </c>
    </row>
    <row r="14" spans="5:10">
      <c r="E14" t="str">
        <f t="shared" si="0"/>
        <v>4ST_A正压伺服回退至拨料位</v>
      </c>
      <c r="F14" s="86">
        <v>11</v>
      </c>
      <c r="G14" s="106" t="s">
        <v>13456</v>
      </c>
    </row>
    <row r="15" spans="5:10">
      <c r="E15" t="str">
        <f t="shared" si="0"/>
        <v>4ST_A侧压拨料</v>
      </c>
      <c r="F15" s="86">
        <v>12</v>
      </c>
      <c r="G15" s="106" t="s">
        <v>13478</v>
      </c>
    </row>
    <row r="16" spans="5:10">
      <c r="E16" t="str">
        <f t="shared" si="0"/>
        <v>4ST_A侧压回退，正压移动到减速位</v>
      </c>
      <c r="F16" s="86">
        <v>13</v>
      </c>
      <c r="G16" s="106" t="s">
        <v>13457</v>
      </c>
    </row>
    <row r="17" spans="5:9">
      <c r="E17" t="str">
        <f t="shared" si="0"/>
        <v>4ST_A正压在减速位</v>
      </c>
      <c r="F17" s="86">
        <v>14</v>
      </c>
      <c r="G17" s="106" t="s">
        <v>13458</v>
      </c>
    </row>
    <row r="18" spans="5:9" ht="42.75">
      <c r="E18" t="str">
        <f t="shared" si="0"/>
        <v>4ST_A热压、 测试HIP值</v>
      </c>
      <c r="F18" s="86">
        <v>15</v>
      </c>
      <c r="G18" s="106" t="s">
        <v>13460</v>
      </c>
      <c r="H18" s="89" t="s">
        <v>13828</v>
      </c>
      <c r="I18" s="87" t="s">
        <v>13830</v>
      </c>
    </row>
    <row r="19" spans="5:9" ht="46.5" customHeight="1">
      <c r="E19" t="str">
        <f t="shared" si="0"/>
        <v>4ST_A预留步</v>
      </c>
      <c r="F19" s="86">
        <v>16</v>
      </c>
      <c r="G19" s="106" t="s">
        <v>13459</v>
      </c>
    </row>
    <row r="20" spans="5:9">
      <c r="E20" t="str">
        <f t="shared" si="0"/>
        <v>4ST_A计时、测试完成 上下预压后退到位</v>
      </c>
      <c r="F20" s="86">
        <v>17</v>
      </c>
      <c r="G20" s="106" t="s">
        <v>13461</v>
      </c>
    </row>
    <row r="21" spans="5:9" ht="28.5">
      <c r="E21" s="119" t="str">
        <f t="shared" si="0"/>
        <v>4ST_A未放料完成，正压伺服到减速位 放料完成</v>
      </c>
      <c r="F21" s="86">
        <v>18</v>
      </c>
      <c r="G21" s="106" t="s">
        <v>13462</v>
      </c>
      <c r="H21" s="89" t="s">
        <v>13428</v>
      </c>
    </row>
    <row r="22" spans="5:9">
      <c r="E22" t="str">
        <f t="shared" si="0"/>
        <v>4ST_A正压升 侧压最后拨料,HIP气缸上升</v>
      </c>
      <c r="F22" s="86">
        <v>19</v>
      </c>
      <c r="G22" s="106" t="s">
        <v>13821</v>
      </c>
      <c r="H22" s="89"/>
      <c r="I22" s="89" t="s">
        <v>13829</v>
      </c>
    </row>
    <row r="23" spans="5:9">
      <c r="E23" t="str">
        <f t="shared" si="0"/>
        <v>4ST_A侧压后退（正压伺服回初始）</v>
      </c>
      <c r="F23" s="86">
        <v>20</v>
      </c>
      <c r="G23" s="106" t="s">
        <v>13463</v>
      </c>
    </row>
    <row r="24" spans="5:9">
      <c r="E24" t="str">
        <f t="shared" si="0"/>
        <v xml:space="preserve">4ST_A垫高气缸后退 </v>
      </c>
      <c r="F24" s="86">
        <v>21</v>
      </c>
      <c r="G24" s="106" t="s">
        <v>13464</v>
      </c>
    </row>
    <row r="25" spans="5:9">
      <c r="E25" t="str">
        <f t="shared" si="0"/>
        <v xml:space="preserve">4ST_A顶升（全部上升） </v>
      </c>
      <c r="F25" s="86">
        <v>22</v>
      </c>
      <c r="G25" s="106" t="s">
        <v>13465</v>
      </c>
      <c r="H25" s="89"/>
    </row>
    <row r="26" spans="5:9">
      <c r="E26" t="str">
        <f t="shared" si="0"/>
        <v>4ST_A未清料 跳转5 清料继续</v>
      </c>
      <c r="F26" s="86">
        <v>23</v>
      </c>
      <c r="G26" s="106" t="s">
        <v>13466</v>
      </c>
    </row>
    <row r="27" spans="5:9">
      <c r="E27" t="str">
        <f t="shared" si="0"/>
        <v xml:space="preserve">4ST_A热压板移位 </v>
      </c>
      <c r="F27" s="86">
        <v>24</v>
      </c>
      <c r="G27" s="106" t="s">
        <v>13451</v>
      </c>
    </row>
    <row r="28" spans="5:9">
      <c r="E28" t="str">
        <f t="shared" si="0"/>
        <v>4ST_A顶升全部下降</v>
      </c>
      <c r="F28" s="86">
        <v>25</v>
      </c>
      <c r="G28" s="106" t="s">
        <v>13422</v>
      </c>
      <c r="H28" s="89" t="s">
        <v>13826</v>
      </c>
    </row>
    <row r="29" spans="5:9">
      <c r="E29" t="str">
        <f t="shared" si="0"/>
        <v>4ST_A等待取料完成，跳转到等待放料</v>
      </c>
      <c r="F29" s="86">
        <v>26</v>
      </c>
      <c r="G29" s="106" t="s">
        <v>13467</v>
      </c>
      <c r="H29" s="89" t="s">
        <v>13827</v>
      </c>
    </row>
  </sheetData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6"/>
  <sheetViews>
    <sheetView topLeftCell="A91" zoomScaleNormal="100" workbookViewId="0">
      <selection activeCell="F107" sqref="F107"/>
    </sheetView>
  </sheetViews>
  <sheetFormatPr defaultRowHeight="14.25"/>
  <cols>
    <col min="1" max="1" width="19.125" style="7" customWidth="1"/>
    <col min="2" max="2" width="21.375" style="7" customWidth="1"/>
    <col min="3" max="3" width="8.375" style="7" customWidth="1"/>
    <col min="4" max="4" width="18.75" style="7" customWidth="1"/>
    <col min="5" max="5" width="23.25" style="7" customWidth="1"/>
    <col min="6" max="6" width="5.5" style="7" bestFit="1" customWidth="1"/>
    <col min="7" max="7" width="8.5" style="7" bestFit="1" customWidth="1"/>
    <col min="8" max="8" width="17.375" style="23" customWidth="1"/>
    <col min="9" max="9" width="4.5" style="7" bestFit="1" customWidth="1"/>
    <col min="10" max="10" width="4.75" style="7" customWidth="1"/>
    <col min="11" max="11" width="16.125" style="13" customWidth="1"/>
    <col min="12" max="12" width="4.5" style="7" bestFit="1" customWidth="1"/>
    <col min="13" max="13" width="2.5" style="7" bestFit="1" customWidth="1"/>
    <col min="14" max="15" width="3.5" style="7" bestFit="1" customWidth="1"/>
    <col min="16" max="16" width="5.5" style="7" bestFit="1" customWidth="1"/>
    <col min="17" max="17" width="7.625" style="7" customWidth="1"/>
    <col min="18" max="18" width="35" style="7" customWidth="1"/>
    <col min="19" max="19" width="15.875" style="7" customWidth="1"/>
    <col min="20" max="16384" width="9" style="7"/>
  </cols>
  <sheetData>
    <row r="1" spans="1:18" ht="33.75" customHeight="1">
      <c r="A1" s="198" t="s">
        <v>63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200"/>
    </row>
    <row r="2" spans="1:18" ht="15" customHeight="1">
      <c r="A2" s="27" t="s">
        <v>61</v>
      </c>
      <c r="B2" s="24" t="s">
        <v>62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5" t="s">
        <v>10</v>
      </c>
      <c r="I2" s="2" t="s">
        <v>5</v>
      </c>
      <c r="J2" s="2" t="s">
        <v>6</v>
      </c>
      <c r="K2" s="26" t="s">
        <v>11</v>
      </c>
      <c r="L2" s="2" t="s">
        <v>7</v>
      </c>
      <c r="M2" s="2" t="s">
        <v>6</v>
      </c>
      <c r="N2" s="14" t="s">
        <v>26</v>
      </c>
      <c r="O2" s="14" t="s">
        <v>27</v>
      </c>
      <c r="P2" s="14" t="s">
        <v>28</v>
      </c>
      <c r="Q2" s="14" t="s">
        <v>31</v>
      </c>
      <c r="R2" s="28" t="s">
        <v>8</v>
      </c>
    </row>
    <row r="3" spans="1:18" ht="15" customHeight="1">
      <c r="A3" s="201" t="s">
        <v>32</v>
      </c>
      <c r="B3" s="203"/>
      <c r="C3" s="2">
        <v>1</v>
      </c>
      <c r="D3" s="14" t="s">
        <v>15</v>
      </c>
      <c r="E3" s="4"/>
      <c r="F3" s="2">
        <v>1</v>
      </c>
      <c r="G3" s="3"/>
      <c r="H3" s="6">
        <v>1</v>
      </c>
      <c r="I3" s="9">
        <f>F3*H3</f>
        <v>1</v>
      </c>
      <c r="J3" s="9"/>
      <c r="K3" s="1"/>
      <c r="L3" s="10"/>
      <c r="M3" s="10"/>
      <c r="N3" s="10"/>
      <c r="O3" s="10"/>
      <c r="P3" s="10"/>
      <c r="Q3" s="10"/>
      <c r="R3" s="29"/>
    </row>
    <row r="4" spans="1:18" ht="15" customHeight="1">
      <c r="A4" s="202"/>
      <c r="B4" s="204"/>
      <c r="C4" s="2">
        <v>2</v>
      </c>
      <c r="D4" s="14" t="s">
        <v>16</v>
      </c>
      <c r="E4" s="4"/>
      <c r="F4" s="2">
        <v>1</v>
      </c>
      <c r="G4" s="3"/>
      <c r="H4" s="6">
        <v>1</v>
      </c>
      <c r="I4" s="9">
        <f>F4*H4</f>
        <v>1</v>
      </c>
      <c r="J4" s="9"/>
      <c r="K4" s="1"/>
      <c r="L4" s="10"/>
      <c r="M4" s="10"/>
      <c r="N4" s="10"/>
      <c r="O4" s="10"/>
      <c r="P4" s="10"/>
      <c r="Q4" s="10"/>
      <c r="R4" s="29"/>
    </row>
    <row r="5" spans="1:18" ht="15" customHeight="1">
      <c r="A5" s="202"/>
      <c r="B5" s="204"/>
      <c r="C5" s="2">
        <v>3</v>
      </c>
      <c r="D5" s="14" t="s">
        <v>17</v>
      </c>
      <c r="E5" s="4"/>
      <c r="F5" s="2">
        <v>1</v>
      </c>
      <c r="G5" s="3"/>
      <c r="H5" s="6">
        <v>1</v>
      </c>
      <c r="I5" s="9">
        <f>F5*H5</f>
        <v>1</v>
      </c>
      <c r="J5" s="9"/>
      <c r="K5" s="1"/>
      <c r="L5" s="10"/>
      <c r="M5" s="10"/>
      <c r="N5" s="10"/>
      <c r="O5" s="10"/>
      <c r="P5" s="10"/>
      <c r="Q5" s="10"/>
      <c r="R5" s="29"/>
    </row>
    <row r="6" spans="1:18" ht="15" customHeight="1">
      <c r="A6" s="202"/>
      <c r="B6" s="204"/>
      <c r="C6" s="2">
        <v>4</v>
      </c>
      <c r="D6" s="14" t="s">
        <v>18</v>
      </c>
      <c r="E6" s="4"/>
      <c r="F6" s="2">
        <v>1</v>
      </c>
      <c r="G6" s="3"/>
      <c r="H6" s="6">
        <v>1</v>
      </c>
      <c r="I6" s="9">
        <f>F6*H6</f>
        <v>1</v>
      </c>
      <c r="J6" s="9"/>
      <c r="K6" s="1"/>
      <c r="L6" s="10"/>
      <c r="M6" s="10"/>
      <c r="N6" s="10"/>
      <c r="O6" s="10"/>
      <c r="P6" s="10"/>
      <c r="Q6" s="10"/>
      <c r="R6" s="29"/>
    </row>
    <row r="7" spans="1:18" ht="15" customHeight="1">
      <c r="A7" s="202"/>
      <c r="B7" s="204"/>
      <c r="C7" s="2">
        <v>5</v>
      </c>
      <c r="D7" s="14" t="s">
        <v>19</v>
      </c>
      <c r="E7" s="4"/>
      <c r="F7" s="2">
        <v>1</v>
      </c>
      <c r="G7" s="3"/>
      <c r="H7" s="6">
        <v>1</v>
      </c>
      <c r="I7" s="9">
        <f>F7*H7</f>
        <v>1</v>
      </c>
      <c r="J7" s="9"/>
      <c r="K7" s="1"/>
      <c r="L7" s="10"/>
      <c r="M7" s="10"/>
      <c r="N7" s="10"/>
      <c r="O7" s="10"/>
      <c r="P7" s="10"/>
      <c r="Q7" s="10"/>
      <c r="R7" s="29"/>
    </row>
    <row r="8" spans="1:18" ht="15" customHeight="1">
      <c r="A8" s="202"/>
      <c r="B8" s="204"/>
      <c r="C8" s="2">
        <v>6</v>
      </c>
      <c r="D8" s="14" t="s">
        <v>20</v>
      </c>
      <c r="E8" s="4"/>
      <c r="F8" s="2">
        <v>27</v>
      </c>
      <c r="G8" s="3"/>
      <c r="H8" s="6">
        <v>1</v>
      </c>
      <c r="I8" s="40">
        <v>7</v>
      </c>
      <c r="J8" s="9"/>
      <c r="K8" s="1"/>
      <c r="L8" s="10"/>
      <c r="M8" s="10"/>
      <c r="N8" s="10"/>
      <c r="O8" s="10"/>
      <c r="P8" s="10"/>
      <c r="Q8" s="10"/>
      <c r="R8" s="29"/>
    </row>
    <row r="9" spans="1:18" ht="15" customHeight="1">
      <c r="A9" s="202"/>
      <c r="B9" s="204"/>
      <c r="C9" s="2">
        <v>7</v>
      </c>
      <c r="D9" s="14" t="s">
        <v>21</v>
      </c>
      <c r="E9" s="4"/>
      <c r="F9" s="2">
        <v>1</v>
      </c>
      <c r="G9" s="3"/>
      <c r="H9" s="6"/>
      <c r="I9" s="9">
        <v>0</v>
      </c>
      <c r="J9" s="9"/>
      <c r="K9" s="1">
        <v>0</v>
      </c>
      <c r="L9" s="10">
        <v>4</v>
      </c>
      <c r="M9" s="10"/>
      <c r="N9" s="10"/>
      <c r="O9" s="10"/>
      <c r="P9" s="10"/>
      <c r="Q9" s="10">
        <v>4</v>
      </c>
      <c r="R9" s="29"/>
    </row>
    <row r="10" spans="1:18" ht="15" customHeight="1">
      <c r="A10" s="202"/>
      <c r="B10" s="204"/>
      <c r="C10" s="2">
        <v>8</v>
      </c>
      <c r="D10" s="41" t="s">
        <v>64</v>
      </c>
      <c r="E10" s="4"/>
      <c r="F10" s="2">
        <v>2</v>
      </c>
      <c r="G10" s="43" t="s">
        <v>76</v>
      </c>
      <c r="H10" s="6"/>
      <c r="I10" s="9">
        <v>2</v>
      </c>
      <c r="J10" s="9"/>
      <c r="K10" s="1">
        <v>0</v>
      </c>
      <c r="L10" s="10">
        <f>F10*K10</f>
        <v>0</v>
      </c>
      <c r="M10" s="10"/>
      <c r="N10" s="10"/>
      <c r="O10" s="10"/>
      <c r="P10" s="10"/>
      <c r="Q10" s="10">
        <v>0</v>
      </c>
      <c r="R10" s="29"/>
    </row>
    <row r="11" spans="1:18" ht="15" customHeight="1">
      <c r="A11" s="207" t="s">
        <v>58</v>
      </c>
      <c r="B11" s="48" t="s">
        <v>73</v>
      </c>
      <c r="C11" s="2">
        <v>1</v>
      </c>
      <c r="D11" s="43" t="s">
        <v>74</v>
      </c>
      <c r="E11" s="43" t="s">
        <v>77</v>
      </c>
      <c r="F11" s="2">
        <v>8</v>
      </c>
      <c r="G11" s="43" t="s">
        <v>76</v>
      </c>
      <c r="H11" s="6"/>
      <c r="I11" s="40">
        <v>0</v>
      </c>
      <c r="J11" s="9"/>
      <c r="K11" s="6"/>
      <c r="L11" s="44">
        <v>0</v>
      </c>
      <c r="M11" s="10"/>
      <c r="N11" s="10"/>
      <c r="O11" s="10"/>
      <c r="P11" s="10"/>
      <c r="Q11" s="10"/>
      <c r="R11" s="45" t="s">
        <v>78</v>
      </c>
    </row>
    <row r="12" spans="1:18" ht="15" customHeight="1">
      <c r="A12" s="208"/>
      <c r="B12" s="210" t="s">
        <v>65</v>
      </c>
      <c r="C12" s="2">
        <v>1</v>
      </c>
      <c r="D12" s="24" t="s">
        <v>38</v>
      </c>
      <c r="E12" s="2" t="s">
        <v>66</v>
      </c>
      <c r="F12" s="2">
        <v>8</v>
      </c>
      <c r="G12" s="14" t="s">
        <v>39</v>
      </c>
      <c r="H12" s="6">
        <v>16</v>
      </c>
      <c r="I12" s="9">
        <v>16</v>
      </c>
      <c r="J12" s="9"/>
      <c r="K12" s="6">
        <v>4</v>
      </c>
      <c r="L12" s="10">
        <v>8</v>
      </c>
      <c r="M12" s="10"/>
      <c r="N12" s="10"/>
      <c r="O12" s="10"/>
      <c r="P12" s="10"/>
      <c r="Q12" s="10"/>
      <c r="R12" s="51" t="s">
        <v>203</v>
      </c>
    </row>
    <row r="13" spans="1:18" ht="15" customHeight="1">
      <c r="A13" s="208"/>
      <c r="B13" s="211"/>
      <c r="C13" s="2">
        <v>2</v>
      </c>
      <c r="D13" s="24" t="s">
        <v>41</v>
      </c>
      <c r="E13" s="2" t="s">
        <v>68</v>
      </c>
      <c r="F13" s="2">
        <v>8</v>
      </c>
      <c r="G13" s="43" t="s">
        <v>71</v>
      </c>
      <c r="H13" s="6">
        <v>8</v>
      </c>
      <c r="I13" s="9">
        <v>8</v>
      </c>
      <c r="J13" s="9"/>
      <c r="K13" s="6">
        <v>4</v>
      </c>
      <c r="L13" s="10">
        <v>8</v>
      </c>
      <c r="M13" s="10"/>
      <c r="N13" s="10"/>
      <c r="O13" s="10"/>
      <c r="P13" s="10"/>
      <c r="Q13" s="10"/>
      <c r="R13" s="51" t="s">
        <v>204</v>
      </c>
    </row>
    <row r="14" spans="1:18" ht="15" customHeight="1">
      <c r="A14" s="208"/>
      <c r="B14" s="211"/>
      <c r="C14" s="2">
        <v>3</v>
      </c>
      <c r="D14" s="24" t="s">
        <v>42</v>
      </c>
      <c r="E14" s="43" t="s">
        <v>70</v>
      </c>
      <c r="F14" s="2">
        <v>4</v>
      </c>
      <c r="G14" s="14" t="s">
        <v>14</v>
      </c>
      <c r="H14" s="6">
        <v>0</v>
      </c>
      <c r="I14" s="40">
        <v>4</v>
      </c>
      <c r="J14" s="9"/>
      <c r="K14" s="6"/>
      <c r="L14" s="44">
        <v>0</v>
      </c>
      <c r="M14" s="10"/>
      <c r="N14" s="10"/>
      <c r="O14" s="10"/>
      <c r="P14" s="10"/>
      <c r="Q14" s="10"/>
      <c r="R14" s="31" t="s">
        <v>43</v>
      </c>
    </row>
    <row r="15" spans="1:18" ht="15" customHeight="1">
      <c r="A15" s="208"/>
      <c r="B15" s="211"/>
      <c r="C15" s="2">
        <v>4</v>
      </c>
      <c r="D15" s="43" t="s">
        <v>90</v>
      </c>
      <c r="E15" s="43" t="s">
        <v>91</v>
      </c>
      <c r="F15" s="2">
        <v>1</v>
      </c>
      <c r="G15" s="43" t="s">
        <v>92</v>
      </c>
      <c r="H15" s="6"/>
      <c r="I15" s="40"/>
      <c r="J15" s="9"/>
      <c r="K15" s="6"/>
      <c r="L15" s="44"/>
      <c r="M15" s="10"/>
      <c r="N15" s="10"/>
      <c r="O15" s="10"/>
      <c r="P15" s="10"/>
      <c r="Q15" s="10"/>
      <c r="R15" s="45" t="s">
        <v>93</v>
      </c>
    </row>
    <row r="16" spans="1:18" ht="15" customHeight="1">
      <c r="A16" s="208"/>
      <c r="B16" s="212"/>
      <c r="C16" s="2">
        <v>5</v>
      </c>
      <c r="D16" s="49" t="s">
        <v>199</v>
      </c>
      <c r="E16" s="43"/>
      <c r="F16" s="2">
        <v>4</v>
      </c>
      <c r="G16" s="14" t="s">
        <v>14</v>
      </c>
      <c r="H16" s="6"/>
      <c r="I16" s="40">
        <v>4</v>
      </c>
      <c r="J16" s="9"/>
      <c r="K16" s="6"/>
      <c r="L16" s="44"/>
      <c r="M16" s="10"/>
      <c r="N16" s="10"/>
      <c r="O16" s="10"/>
      <c r="P16" s="10"/>
      <c r="Q16" s="10"/>
      <c r="R16" s="45"/>
    </row>
    <row r="17" spans="1:18" ht="15" customHeight="1">
      <c r="A17" s="208"/>
      <c r="B17" s="210" t="s">
        <v>79</v>
      </c>
      <c r="C17" s="2">
        <v>1</v>
      </c>
      <c r="D17" s="2" t="s">
        <v>9</v>
      </c>
      <c r="E17" s="43" t="s">
        <v>80</v>
      </c>
      <c r="F17" s="2">
        <v>1</v>
      </c>
      <c r="G17" s="14" t="s">
        <v>44</v>
      </c>
      <c r="H17" s="6"/>
      <c r="I17" s="9"/>
      <c r="J17" s="9"/>
      <c r="K17" s="12"/>
      <c r="L17" s="10"/>
      <c r="M17" s="10"/>
      <c r="N17" s="10"/>
      <c r="O17" s="10"/>
      <c r="P17" s="10">
        <v>1</v>
      </c>
      <c r="Q17" s="10"/>
      <c r="R17" s="31" t="s">
        <v>46</v>
      </c>
    </row>
    <row r="18" spans="1:18" ht="15" customHeight="1">
      <c r="A18" s="208"/>
      <c r="B18" s="211"/>
      <c r="C18" s="2">
        <v>2</v>
      </c>
      <c r="D18" s="43" t="s">
        <v>75</v>
      </c>
      <c r="E18" s="43" t="s">
        <v>81</v>
      </c>
      <c r="F18" s="2">
        <v>3</v>
      </c>
      <c r="G18" s="14" t="s">
        <v>14</v>
      </c>
      <c r="H18" s="6">
        <v>3</v>
      </c>
      <c r="I18" s="9">
        <v>0</v>
      </c>
      <c r="J18" s="9"/>
      <c r="K18" s="6"/>
      <c r="L18" s="10"/>
      <c r="M18" s="10"/>
      <c r="N18" s="10"/>
      <c r="O18" s="10"/>
      <c r="P18" s="10"/>
      <c r="Q18" s="10"/>
      <c r="R18" s="30" t="s">
        <v>45</v>
      </c>
    </row>
    <row r="19" spans="1:18" ht="15" customHeight="1">
      <c r="A19" s="209"/>
      <c r="B19" s="212"/>
      <c r="C19" s="2">
        <v>3</v>
      </c>
      <c r="D19" s="24" t="s">
        <v>42</v>
      </c>
      <c r="E19" s="43" t="s">
        <v>82</v>
      </c>
      <c r="F19" s="2">
        <v>8</v>
      </c>
      <c r="G19" s="14" t="s">
        <v>14</v>
      </c>
      <c r="H19" s="6">
        <v>8</v>
      </c>
      <c r="I19" s="40">
        <v>8</v>
      </c>
      <c r="J19" s="9"/>
      <c r="K19" s="6"/>
      <c r="L19" s="44">
        <v>0</v>
      </c>
      <c r="M19" s="10"/>
      <c r="N19" s="10"/>
      <c r="O19" s="10"/>
      <c r="P19" s="10"/>
      <c r="Q19" s="10"/>
      <c r="R19" s="31" t="s">
        <v>43</v>
      </c>
    </row>
    <row r="20" spans="1:18" ht="15" customHeight="1">
      <c r="A20" s="207" t="s">
        <v>59</v>
      </c>
      <c r="B20" s="210" t="s">
        <v>98</v>
      </c>
      <c r="C20" s="2">
        <v>1</v>
      </c>
      <c r="D20" s="43" t="s">
        <v>104</v>
      </c>
      <c r="E20" s="43" t="s">
        <v>103</v>
      </c>
      <c r="F20" s="2">
        <v>1</v>
      </c>
      <c r="G20" s="14" t="s">
        <v>39</v>
      </c>
      <c r="H20" s="6">
        <v>2</v>
      </c>
      <c r="I20" s="9">
        <v>2</v>
      </c>
      <c r="J20" s="9"/>
      <c r="K20" s="6">
        <v>1</v>
      </c>
      <c r="L20" s="10">
        <v>2</v>
      </c>
      <c r="M20" s="10"/>
      <c r="N20" s="10"/>
      <c r="O20" s="10"/>
      <c r="P20" s="10"/>
      <c r="Q20" s="10"/>
      <c r="R20" s="46" t="s">
        <v>105</v>
      </c>
    </row>
    <row r="21" spans="1:18" ht="15" customHeight="1">
      <c r="A21" s="208"/>
      <c r="B21" s="211"/>
      <c r="C21" s="2">
        <v>2</v>
      </c>
      <c r="D21" s="24" t="s">
        <v>47</v>
      </c>
      <c r="E21" s="43" t="s">
        <v>99</v>
      </c>
      <c r="F21" s="2">
        <v>4</v>
      </c>
      <c r="G21" s="43" t="s">
        <v>71</v>
      </c>
      <c r="H21" s="6">
        <v>8</v>
      </c>
      <c r="I21" s="9">
        <v>4</v>
      </c>
      <c r="J21" s="9"/>
      <c r="K21" s="203">
        <v>4</v>
      </c>
      <c r="L21" s="205">
        <v>8</v>
      </c>
      <c r="M21" s="10"/>
      <c r="N21" s="10"/>
      <c r="O21" s="10"/>
      <c r="P21" s="10"/>
      <c r="Q21" s="10"/>
      <c r="R21" s="30" t="s">
        <v>48</v>
      </c>
    </row>
    <row r="22" spans="1:18" ht="15" customHeight="1">
      <c r="A22" s="208"/>
      <c r="B22" s="211"/>
      <c r="C22" s="2">
        <v>3</v>
      </c>
      <c r="D22" s="24" t="s">
        <v>49</v>
      </c>
      <c r="E22" s="43" t="s">
        <v>100</v>
      </c>
      <c r="F22" s="2">
        <v>4</v>
      </c>
      <c r="G22" s="43" t="s">
        <v>71</v>
      </c>
      <c r="H22" s="6">
        <v>8</v>
      </c>
      <c r="I22" s="9">
        <v>4</v>
      </c>
      <c r="J22" s="9"/>
      <c r="K22" s="213"/>
      <c r="L22" s="206"/>
      <c r="M22" s="10"/>
      <c r="N22" s="10"/>
      <c r="O22" s="10"/>
      <c r="P22" s="10"/>
      <c r="Q22" s="10"/>
      <c r="R22" s="30" t="s">
        <v>50</v>
      </c>
    </row>
    <row r="23" spans="1:18" ht="15" customHeight="1">
      <c r="A23" s="208"/>
      <c r="B23" s="211"/>
      <c r="C23" s="2">
        <v>4</v>
      </c>
      <c r="D23" s="43" t="s">
        <v>102</v>
      </c>
      <c r="E23" s="43" t="s">
        <v>70</v>
      </c>
      <c r="F23" s="2">
        <v>4</v>
      </c>
      <c r="G23" s="14" t="s">
        <v>14</v>
      </c>
      <c r="H23" s="6">
        <v>1</v>
      </c>
      <c r="I23" s="40">
        <v>4</v>
      </c>
      <c r="J23" s="9"/>
      <c r="K23" s="6"/>
      <c r="L23" s="10"/>
      <c r="M23" s="10"/>
      <c r="N23" s="10"/>
      <c r="O23" s="10"/>
      <c r="P23" s="10"/>
      <c r="Q23" s="10"/>
      <c r="R23" s="31" t="s">
        <v>43</v>
      </c>
    </row>
    <row r="24" spans="1:18">
      <c r="A24" s="208"/>
      <c r="B24" s="211"/>
      <c r="C24" s="2">
        <v>5</v>
      </c>
      <c r="D24" s="43" t="s">
        <v>101</v>
      </c>
      <c r="E24" s="24"/>
      <c r="F24" s="2">
        <v>4</v>
      </c>
      <c r="G24" s="14"/>
      <c r="H24" s="6"/>
      <c r="I24" s="9">
        <v>4</v>
      </c>
      <c r="J24" s="9"/>
      <c r="K24" s="6"/>
      <c r="L24" s="10">
        <v>1</v>
      </c>
      <c r="M24" s="10"/>
      <c r="N24" s="10"/>
      <c r="O24" s="10"/>
      <c r="P24" s="10"/>
      <c r="Q24" s="10"/>
      <c r="R24" s="45" t="s">
        <v>101</v>
      </c>
    </row>
    <row r="25" spans="1:18">
      <c r="A25" s="208"/>
      <c r="B25" s="212"/>
      <c r="C25" s="2">
        <v>6</v>
      </c>
      <c r="D25" s="43" t="s">
        <v>106</v>
      </c>
      <c r="E25" s="43" t="s">
        <v>82</v>
      </c>
      <c r="F25" s="2">
        <v>1</v>
      </c>
      <c r="G25" s="14" t="s">
        <v>13</v>
      </c>
      <c r="H25" s="6"/>
      <c r="I25" s="9">
        <v>1</v>
      </c>
      <c r="J25" s="9"/>
      <c r="K25" s="6"/>
      <c r="L25" s="10"/>
      <c r="M25" s="10"/>
      <c r="N25" s="10"/>
      <c r="O25" s="10"/>
      <c r="P25" s="10"/>
      <c r="Q25" s="10"/>
      <c r="R25" s="45" t="s">
        <v>107</v>
      </c>
    </row>
    <row r="26" spans="1:18" ht="15" customHeight="1">
      <c r="A26" s="208"/>
      <c r="B26" s="210" t="s">
        <v>108</v>
      </c>
      <c r="C26" s="2">
        <v>1</v>
      </c>
      <c r="D26" s="43" t="s">
        <v>104</v>
      </c>
      <c r="E26" s="43" t="s">
        <v>103</v>
      </c>
      <c r="F26" s="2">
        <v>1</v>
      </c>
      <c r="G26" s="14" t="s">
        <v>39</v>
      </c>
      <c r="H26" s="6">
        <v>2</v>
      </c>
      <c r="I26" s="9">
        <v>2</v>
      </c>
      <c r="J26" s="9"/>
      <c r="K26" s="6">
        <v>1</v>
      </c>
      <c r="L26" s="10">
        <v>2</v>
      </c>
      <c r="M26" s="10"/>
      <c r="N26" s="10"/>
      <c r="O26" s="10"/>
      <c r="P26" s="10"/>
      <c r="Q26" s="10"/>
      <c r="R26" s="46" t="s">
        <v>105</v>
      </c>
    </row>
    <row r="27" spans="1:18" ht="15" customHeight="1">
      <c r="A27" s="208"/>
      <c r="B27" s="211"/>
      <c r="C27" s="2">
        <v>2</v>
      </c>
      <c r="D27" s="24" t="s">
        <v>47</v>
      </c>
      <c r="E27" s="43" t="s">
        <v>99</v>
      </c>
      <c r="F27" s="2">
        <v>4</v>
      </c>
      <c r="G27" s="43" t="s">
        <v>71</v>
      </c>
      <c r="H27" s="6">
        <v>8</v>
      </c>
      <c r="I27" s="9">
        <v>4</v>
      </c>
      <c r="J27" s="9"/>
      <c r="K27" s="203">
        <v>4</v>
      </c>
      <c r="L27" s="205">
        <v>8</v>
      </c>
      <c r="M27" s="10"/>
      <c r="N27" s="10"/>
      <c r="O27" s="10"/>
      <c r="P27" s="10"/>
      <c r="Q27" s="10"/>
      <c r="R27" s="30" t="s">
        <v>48</v>
      </c>
    </row>
    <row r="28" spans="1:18" ht="15" customHeight="1">
      <c r="A28" s="208"/>
      <c r="B28" s="211"/>
      <c r="C28" s="2">
        <v>3</v>
      </c>
      <c r="D28" s="24" t="s">
        <v>49</v>
      </c>
      <c r="E28" s="43" t="s">
        <v>100</v>
      </c>
      <c r="F28" s="2">
        <v>4</v>
      </c>
      <c r="G28" s="43" t="s">
        <v>71</v>
      </c>
      <c r="H28" s="6">
        <v>8</v>
      </c>
      <c r="I28" s="9">
        <v>4</v>
      </c>
      <c r="J28" s="9"/>
      <c r="K28" s="213"/>
      <c r="L28" s="206"/>
      <c r="M28" s="10"/>
      <c r="N28" s="10"/>
      <c r="O28" s="10"/>
      <c r="P28" s="10"/>
      <c r="Q28" s="10"/>
      <c r="R28" s="30" t="s">
        <v>50</v>
      </c>
    </row>
    <row r="29" spans="1:18" ht="15" customHeight="1">
      <c r="A29" s="208"/>
      <c r="B29" s="211"/>
      <c r="C29" s="2">
        <v>4</v>
      </c>
      <c r="D29" s="43" t="s">
        <v>102</v>
      </c>
      <c r="E29" s="43" t="s">
        <v>70</v>
      </c>
      <c r="F29" s="2">
        <v>4</v>
      </c>
      <c r="G29" s="14" t="s">
        <v>14</v>
      </c>
      <c r="H29" s="6">
        <v>1</v>
      </c>
      <c r="I29" s="40">
        <v>4</v>
      </c>
      <c r="J29" s="9"/>
      <c r="K29" s="6"/>
      <c r="L29" s="10"/>
      <c r="M29" s="10"/>
      <c r="N29" s="10"/>
      <c r="O29" s="10"/>
      <c r="P29" s="10"/>
      <c r="Q29" s="10"/>
      <c r="R29" s="31" t="s">
        <v>43</v>
      </c>
    </row>
    <row r="30" spans="1:18">
      <c r="A30" s="208"/>
      <c r="B30" s="211"/>
      <c r="C30" s="2">
        <v>5</v>
      </c>
      <c r="D30" s="43" t="s">
        <v>101</v>
      </c>
      <c r="E30" s="24"/>
      <c r="F30" s="2">
        <v>4</v>
      </c>
      <c r="G30" s="14"/>
      <c r="H30" s="6"/>
      <c r="I30" s="9">
        <v>4</v>
      </c>
      <c r="J30" s="9"/>
      <c r="K30" s="6">
        <v>1</v>
      </c>
      <c r="L30" s="10">
        <v>1</v>
      </c>
      <c r="M30" s="10"/>
      <c r="N30" s="10"/>
      <c r="O30" s="10"/>
      <c r="P30" s="10"/>
      <c r="Q30" s="10"/>
      <c r="R30" s="45" t="s">
        <v>101</v>
      </c>
    </row>
    <row r="31" spans="1:18">
      <c r="A31" s="208"/>
      <c r="B31" s="212"/>
      <c r="C31" s="2">
        <v>6</v>
      </c>
      <c r="D31" s="43" t="s">
        <v>106</v>
      </c>
      <c r="E31" s="43" t="s">
        <v>82</v>
      </c>
      <c r="F31" s="2">
        <v>1</v>
      </c>
      <c r="G31" s="14" t="s">
        <v>13</v>
      </c>
      <c r="H31" s="6"/>
      <c r="I31" s="9">
        <v>1</v>
      </c>
      <c r="J31" s="9"/>
      <c r="K31" s="6"/>
      <c r="L31" s="10"/>
      <c r="M31" s="10"/>
      <c r="N31" s="10"/>
      <c r="O31" s="10"/>
      <c r="P31" s="10"/>
      <c r="Q31" s="10"/>
      <c r="R31" s="45" t="s">
        <v>107</v>
      </c>
    </row>
    <row r="32" spans="1:18" ht="15" customHeight="1">
      <c r="A32" s="208"/>
      <c r="B32" s="210" t="s">
        <v>109</v>
      </c>
      <c r="C32" s="2">
        <v>1</v>
      </c>
      <c r="D32" s="43">
        <v>4</v>
      </c>
      <c r="E32" s="43" t="s">
        <v>111</v>
      </c>
      <c r="F32" s="2">
        <v>1</v>
      </c>
      <c r="G32" s="14" t="s">
        <v>39</v>
      </c>
      <c r="H32" s="6">
        <v>2</v>
      </c>
      <c r="I32" s="9">
        <v>2</v>
      </c>
      <c r="J32" s="9"/>
      <c r="K32" s="6">
        <v>2</v>
      </c>
      <c r="L32" s="10">
        <v>2</v>
      </c>
      <c r="M32" s="10"/>
      <c r="N32" s="10"/>
      <c r="O32" s="10"/>
      <c r="P32" s="10"/>
      <c r="Q32" s="10"/>
      <c r="R32" s="46" t="s">
        <v>112</v>
      </c>
    </row>
    <row r="33" spans="1:18" ht="15" customHeight="1">
      <c r="A33" s="208"/>
      <c r="B33" s="211"/>
      <c r="C33" s="2">
        <v>2</v>
      </c>
      <c r="D33" s="43" t="s">
        <v>104</v>
      </c>
      <c r="E33" s="43" t="s">
        <v>103</v>
      </c>
      <c r="F33" s="2">
        <v>1</v>
      </c>
      <c r="G33" s="14" t="s">
        <v>39</v>
      </c>
      <c r="H33" s="6">
        <v>2</v>
      </c>
      <c r="I33" s="9">
        <v>2</v>
      </c>
      <c r="J33" s="9"/>
      <c r="K33" s="6">
        <v>2</v>
      </c>
      <c r="L33" s="10">
        <v>2</v>
      </c>
      <c r="M33" s="10"/>
      <c r="N33" s="10"/>
      <c r="O33" s="10"/>
      <c r="P33" s="10"/>
      <c r="Q33" s="10"/>
      <c r="R33" s="46" t="s">
        <v>105</v>
      </c>
    </row>
    <row r="34" spans="1:18" ht="15" customHeight="1">
      <c r="A34" s="208"/>
      <c r="B34" s="211"/>
      <c r="C34" s="2">
        <v>3</v>
      </c>
      <c r="D34" s="24" t="s">
        <v>47</v>
      </c>
      <c r="E34" s="43" t="s">
        <v>99</v>
      </c>
      <c r="F34" s="2">
        <v>4</v>
      </c>
      <c r="G34" s="43" t="s">
        <v>71</v>
      </c>
      <c r="H34" s="6">
        <v>8</v>
      </c>
      <c r="I34" s="9">
        <v>4</v>
      </c>
      <c r="J34" s="9"/>
      <c r="K34" s="203">
        <v>4</v>
      </c>
      <c r="L34" s="205">
        <v>2</v>
      </c>
      <c r="M34" s="10"/>
      <c r="N34" s="10"/>
      <c r="O34" s="10"/>
      <c r="P34" s="10"/>
      <c r="Q34" s="10"/>
      <c r="R34" s="30" t="s">
        <v>48</v>
      </c>
    </row>
    <row r="35" spans="1:18" ht="15" customHeight="1">
      <c r="A35" s="208"/>
      <c r="B35" s="211"/>
      <c r="C35" s="2">
        <v>4</v>
      </c>
      <c r="D35" s="24" t="s">
        <v>49</v>
      </c>
      <c r="E35" s="43" t="s">
        <v>100</v>
      </c>
      <c r="F35" s="2">
        <v>4</v>
      </c>
      <c r="G35" s="43" t="s">
        <v>71</v>
      </c>
      <c r="H35" s="6">
        <v>8</v>
      </c>
      <c r="I35" s="9">
        <v>4</v>
      </c>
      <c r="J35" s="9"/>
      <c r="K35" s="213"/>
      <c r="L35" s="206"/>
      <c r="M35" s="10"/>
      <c r="N35" s="10"/>
      <c r="O35" s="10"/>
      <c r="P35" s="10"/>
      <c r="Q35" s="10"/>
      <c r="R35" s="30" t="s">
        <v>50</v>
      </c>
    </row>
    <row r="36" spans="1:18" ht="15" customHeight="1">
      <c r="A36" s="208"/>
      <c r="B36" s="211"/>
      <c r="C36" s="2">
        <v>5</v>
      </c>
      <c r="D36" s="43" t="s">
        <v>102</v>
      </c>
      <c r="E36" s="43" t="s">
        <v>70</v>
      </c>
      <c r="F36" s="2">
        <v>4</v>
      </c>
      <c r="G36" s="14" t="s">
        <v>14</v>
      </c>
      <c r="H36" s="6">
        <v>1</v>
      </c>
      <c r="I36" s="40">
        <v>4</v>
      </c>
      <c r="J36" s="9"/>
      <c r="K36" s="6"/>
      <c r="L36" s="10"/>
      <c r="M36" s="10"/>
      <c r="N36" s="10"/>
      <c r="O36" s="10"/>
      <c r="P36" s="10"/>
      <c r="Q36" s="10"/>
      <c r="R36" s="31" t="s">
        <v>43</v>
      </c>
    </row>
    <row r="37" spans="1:18">
      <c r="A37" s="208"/>
      <c r="B37" s="211"/>
      <c r="C37" s="2">
        <v>6</v>
      </c>
      <c r="D37" s="43" t="s">
        <v>101</v>
      </c>
      <c r="E37" s="24"/>
      <c r="F37" s="2">
        <v>4</v>
      </c>
      <c r="G37" s="14"/>
      <c r="H37" s="6"/>
      <c r="I37" s="9">
        <v>4</v>
      </c>
      <c r="J37" s="9"/>
      <c r="K37" s="6">
        <v>1</v>
      </c>
      <c r="L37" s="10">
        <v>1</v>
      </c>
      <c r="M37" s="10"/>
      <c r="N37" s="10"/>
      <c r="O37" s="10"/>
      <c r="P37" s="10"/>
      <c r="Q37" s="10"/>
      <c r="R37" s="45" t="s">
        <v>101</v>
      </c>
    </row>
    <row r="38" spans="1:18">
      <c r="A38" s="208"/>
      <c r="B38" s="212"/>
      <c r="C38" s="2">
        <v>7</v>
      </c>
      <c r="D38" s="43" t="s">
        <v>106</v>
      </c>
      <c r="E38" s="43" t="s">
        <v>82</v>
      </c>
      <c r="F38" s="2">
        <v>1</v>
      </c>
      <c r="G38" s="14" t="s">
        <v>13</v>
      </c>
      <c r="H38" s="6"/>
      <c r="I38" s="9">
        <v>1</v>
      </c>
      <c r="J38" s="9"/>
      <c r="K38" s="6"/>
      <c r="L38" s="10"/>
      <c r="M38" s="10"/>
      <c r="N38" s="10"/>
      <c r="O38" s="10"/>
      <c r="P38" s="10"/>
      <c r="Q38" s="10"/>
      <c r="R38" s="45" t="s">
        <v>107</v>
      </c>
    </row>
    <row r="39" spans="1:18" ht="15" customHeight="1">
      <c r="A39" s="208"/>
      <c r="B39" s="210" t="s">
        <v>113</v>
      </c>
      <c r="C39" s="2">
        <v>1</v>
      </c>
      <c r="D39" s="43" t="s">
        <v>110</v>
      </c>
      <c r="E39" s="43" t="s">
        <v>111</v>
      </c>
      <c r="F39" s="2">
        <v>1</v>
      </c>
      <c r="G39" s="14" t="s">
        <v>39</v>
      </c>
      <c r="H39" s="6">
        <v>2</v>
      </c>
      <c r="I39" s="9">
        <v>2</v>
      </c>
      <c r="J39" s="9"/>
      <c r="K39" s="6">
        <v>1</v>
      </c>
      <c r="L39" s="10">
        <v>2</v>
      </c>
      <c r="M39" s="10"/>
      <c r="N39" s="10"/>
      <c r="O39" s="10"/>
      <c r="P39" s="10"/>
      <c r="Q39" s="10"/>
      <c r="R39" s="46" t="s">
        <v>112</v>
      </c>
    </row>
    <row r="40" spans="1:18" ht="15" customHeight="1">
      <c r="A40" s="208"/>
      <c r="B40" s="211"/>
      <c r="C40" s="2">
        <v>2</v>
      </c>
      <c r="D40" s="43" t="s">
        <v>104</v>
      </c>
      <c r="E40" s="43" t="s">
        <v>103</v>
      </c>
      <c r="F40" s="2">
        <v>1</v>
      </c>
      <c r="G40" s="14" t="s">
        <v>39</v>
      </c>
      <c r="H40" s="6">
        <v>2</v>
      </c>
      <c r="I40" s="9">
        <v>2</v>
      </c>
      <c r="J40" s="9"/>
      <c r="K40" s="6">
        <v>1</v>
      </c>
      <c r="L40" s="10">
        <v>2</v>
      </c>
      <c r="M40" s="10"/>
      <c r="N40" s="10"/>
      <c r="O40" s="10"/>
      <c r="P40" s="10"/>
      <c r="Q40" s="10"/>
      <c r="R40" s="46" t="s">
        <v>105</v>
      </c>
    </row>
    <row r="41" spans="1:18" ht="15" customHeight="1">
      <c r="A41" s="208"/>
      <c r="B41" s="211"/>
      <c r="C41" s="2">
        <v>3</v>
      </c>
      <c r="D41" s="24" t="s">
        <v>47</v>
      </c>
      <c r="E41" s="43" t="s">
        <v>99</v>
      </c>
      <c r="F41" s="2">
        <v>4</v>
      </c>
      <c r="G41" s="43" t="s">
        <v>71</v>
      </c>
      <c r="H41" s="6">
        <v>8</v>
      </c>
      <c r="I41" s="9">
        <v>8</v>
      </c>
      <c r="J41" s="9"/>
      <c r="K41" s="203">
        <v>4</v>
      </c>
      <c r="L41" s="205">
        <v>8</v>
      </c>
      <c r="M41" s="10"/>
      <c r="N41" s="10"/>
      <c r="O41" s="10"/>
      <c r="P41" s="10"/>
      <c r="Q41" s="10"/>
      <c r="R41" s="30" t="s">
        <v>48</v>
      </c>
    </row>
    <row r="42" spans="1:18" ht="15" customHeight="1">
      <c r="A42" s="208"/>
      <c r="B42" s="211"/>
      <c r="C42" s="2">
        <v>4</v>
      </c>
      <c r="D42" s="24" t="s">
        <v>49</v>
      </c>
      <c r="E42" s="43" t="s">
        <v>100</v>
      </c>
      <c r="F42" s="2">
        <v>4</v>
      </c>
      <c r="G42" s="43" t="s">
        <v>71</v>
      </c>
      <c r="H42" s="6">
        <v>8</v>
      </c>
      <c r="I42" s="9">
        <v>8</v>
      </c>
      <c r="J42" s="9"/>
      <c r="K42" s="213"/>
      <c r="L42" s="206"/>
      <c r="M42" s="10"/>
      <c r="N42" s="10"/>
      <c r="O42" s="10"/>
      <c r="P42" s="10"/>
      <c r="Q42" s="10"/>
      <c r="R42" s="30" t="s">
        <v>50</v>
      </c>
    </row>
    <row r="43" spans="1:18" ht="15" customHeight="1">
      <c r="A43" s="208"/>
      <c r="B43" s="211"/>
      <c r="C43" s="2">
        <v>5</v>
      </c>
      <c r="D43" s="43" t="s">
        <v>102</v>
      </c>
      <c r="E43" s="43" t="s">
        <v>70</v>
      </c>
      <c r="F43" s="2">
        <v>4</v>
      </c>
      <c r="G43" s="14" t="s">
        <v>14</v>
      </c>
      <c r="H43" s="6">
        <v>4</v>
      </c>
      <c r="I43" s="40">
        <v>4</v>
      </c>
      <c r="J43" s="9"/>
      <c r="K43" s="6"/>
      <c r="L43" s="10"/>
      <c r="M43" s="10"/>
      <c r="N43" s="10"/>
      <c r="O43" s="10"/>
      <c r="P43" s="10"/>
      <c r="Q43" s="10"/>
      <c r="R43" s="31" t="s">
        <v>43</v>
      </c>
    </row>
    <row r="44" spans="1:18">
      <c r="A44" s="208"/>
      <c r="B44" s="211"/>
      <c r="C44" s="2">
        <v>6</v>
      </c>
      <c r="D44" s="43" t="s">
        <v>101</v>
      </c>
      <c r="E44" s="24"/>
      <c r="F44" s="2">
        <v>4</v>
      </c>
      <c r="G44" s="14"/>
      <c r="H44" s="6"/>
      <c r="I44" s="9">
        <v>4</v>
      </c>
      <c r="J44" s="9"/>
      <c r="K44" s="6">
        <v>1</v>
      </c>
      <c r="L44" s="10">
        <v>1</v>
      </c>
      <c r="M44" s="10"/>
      <c r="N44" s="10"/>
      <c r="O44" s="10"/>
      <c r="P44" s="10"/>
      <c r="Q44" s="10"/>
      <c r="R44" s="45" t="s">
        <v>101</v>
      </c>
    </row>
    <row r="45" spans="1:18">
      <c r="A45" s="209"/>
      <c r="B45" s="212"/>
      <c r="C45" s="2">
        <v>7</v>
      </c>
      <c r="D45" s="43" t="s">
        <v>106</v>
      </c>
      <c r="E45" s="43" t="s">
        <v>82</v>
      </c>
      <c r="F45" s="2">
        <v>1</v>
      </c>
      <c r="G45" s="14" t="s">
        <v>13</v>
      </c>
      <c r="H45" s="6"/>
      <c r="I45" s="9">
        <v>1</v>
      </c>
      <c r="J45" s="9"/>
      <c r="K45" s="6"/>
      <c r="L45" s="10"/>
      <c r="M45" s="10"/>
      <c r="N45" s="10"/>
      <c r="O45" s="10"/>
      <c r="P45" s="10"/>
      <c r="Q45" s="10"/>
      <c r="R45" s="45" t="s">
        <v>107</v>
      </c>
    </row>
    <row r="46" spans="1:18" ht="15" customHeight="1">
      <c r="A46" s="214" t="s">
        <v>139</v>
      </c>
      <c r="B46" s="210" t="s">
        <v>134</v>
      </c>
      <c r="C46" s="2">
        <v>1</v>
      </c>
      <c r="D46" s="43" t="s">
        <v>120</v>
      </c>
      <c r="E46" s="43" t="s">
        <v>118</v>
      </c>
      <c r="F46" s="2">
        <v>1</v>
      </c>
      <c r="G46" s="14" t="s">
        <v>39</v>
      </c>
      <c r="H46" s="6">
        <v>2</v>
      </c>
      <c r="I46" s="9">
        <v>2</v>
      </c>
      <c r="J46" s="9"/>
      <c r="K46" s="6">
        <v>1</v>
      </c>
      <c r="L46" s="10">
        <v>2</v>
      </c>
      <c r="M46" s="10"/>
      <c r="N46" s="10"/>
      <c r="O46" s="10"/>
      <c r="P46" s="10"/>
      <c r="Q46" s="10"/>
      <c r="R46" s="46" t="s">
        <v>123</v>
      </c>
    </row>
    <row r="47" spans="1:18" ht="15" customHeight="1">
      <c r="A47" s="208"/>
      <c r="B47" s="219"/>
      <c r="C47" s="2">
        <v>2</v>
      </c>
      <c r="D47" s="43" t="s">
        <v>122</v>
      </c>
      <c r="E47" s="24" t="s">
        <v>121</v>
      </c>
      <c r="F47" s="2">
        <v>1</v>
      </c>
      <c r="G47" s="14" t="s">
        <v>39</v>
      </c>
      <c r="H47" s="6">
        <v>2</v>
      </c>
      <c r="I47" s="9">
        <v>2</v>
      </c>
      <c r="J47" s="9"/>
      <c r="K47" s="6">
        <v>1</v>
      </c>
      <c r="L47" s="10">
        <v>2</v>
      </c>
      <c r="M47" s="10"/>
      <c r="N47" s="10"/>
      <c r="O47" s="10"/>
      <c r="P47" s="10"/>
      <c r="Q47" s="10"/>
      <c r="R47" s="46" t="s">
        <v>119</v>
      </c>
    </row>
    <row r="48" spans="1:18" ht="15" customHeight="1">
      <c r="A48" s="208"/>
      <c r="B48" s="220"/>
      <c r="C48" s="2">
        <v>3</v>
      </c>
      <c r="D48" s="24" t="s">
        <v>38</v>
      </c>
      <c r="E48" s="43" t="s">
        <v>124</v>
      </c>
      <c r="F48" s="2">
        <v>4</v>
      </c>
      <c r="G48" s="43" t="s">
        <v>71</v>
      </c>
      <c r="H48" s="6">
        <v>8</v>
      </c>
      <c r="I48" s="9">
        <v>8</v>
      </c>
      <c r="J48" s="9"/>
      <c r="K48" s="6">
        <v>1</v>
      </c>
      <c r="L48" s="10">
        <v>2</v>
      </c>
      <c r="M48" s="10"/>
      <c r="N48" s="10"/>
      <c r="O48" s="10"/>
      <c r="P48" s="10"/>
      <c r="Q48" s="10"/>
      <c r="R48" s="30" t="s">
        <v>40</v>
      </c>
    </row>
    <row r="49" spans="1:18" ht="15" customHeight="1">
      <c r="A49" s="208"/>
      <c r="B49" s="220"/>
      <c r="C49" s="2">
        <v>4</v>
      </c>
      <c r="D49" s="24" t="s">
        <v>52</v>
      </c>
      <c r="E49" s="43" t="s">
        <v>66</v>
      </c>
      <c r="F49" s="2">
        <v>8</v>
      </c>
      <c r="G49" s="14" t="s">
        <v>39</v>
      </c>
      <c r="H49" s="6">
        <v>8</v>
      </c>
      <c r="I49" s="9">
        <v>8</v>
      </c>
      <c r="J49" s="9"/>
      <c r="K49" s="6">
        <v>1</v>
      </c>
      <c r="L49" s="10">
        <v>2</v>
      </c>
      <c r="M49" s="10"/>
      <c r="N49" s="10"/>
      <c r="O49" s="10"/>
      <c r="P49" s="10"/>
      <c r="Q49" s="10"/>
      <c r="R49" s="30" t="s">
        <v>54</v>
      </c>
    </row>
    <row r="50" spans="1:18" ht="15" customHeight="1">
      <c r="A50" s="208"/>
      <c r="B50" s="220"/>
      <c r="C50" s="2">
        <v>5</v>
      </c>
      <c r="D50" s="24" t="s">
        <v>53</v>
      </c>
      <c r="E50" s="43" t="s">
        <v>66</v>
      </c>
      <c r="F50" s="2">
        <v>4</v>
      </c>
      <c r="G50" s="14" t="s">
        <v>39</v>
      </c>
      <c r="H50" s="6">
        <v>4</v>
      </c>
      <c r="I50" s="9">
        <v>4</v>
      </c>
      <c r="J50" s="9"/>
      <c r="K50" s="6">
        <v>1</v>
      </c>
      <c r="L50" s="10">
        <v>2</v>
      </c>
      <c r="M50" s="10"/>
      <c r="N50" s="10"/>
      <c r="O50" s="10"/>
      <c r="P50" s="10"/>
      <c r="Q50" s="10"/>
      <c r="R50" s="30" t="s">
        <v>55</v>
      </c>
    </row>
    <row r="51" spans="1:18" ht="15" customHeight="1">
      <c r="A51" s="208"/>
      <c r="B51" s="220"/>
      <c r="C51" s="2">
        <v>6</v>
      </c>
      <c r="D51" s="43" t="s">
        <v>102</v>
      </c>
      <c r="E51" s="43" t="s">
        <v>70</v>
      </c>
      <c r="F51" s="2">
        <v>4</v>
      </c>
      <c r="G51" s="14" t="s">
        <v>14</v>
      </c>
      <c r="H51" s="6">
        <v>4</v>
      </c>
      <c r="I51" s="40">
        <v>4</v>
      </c>
      <c r="J51" s="9"/>
      <c r="K51" s="6"/>
      <c r="L51" s="10"/>
      <c r="M51" s="10"/>
      <c r="N51" s="10"/>
      <c r="O51" s="10"/>
      <c r="P51" s="10"/>
      <c r="Q51" s="10"/>
      <c r="R51" s="31" t="s">
        <v>43</v>
      </c>
    </row>
    <row r="52" spans="1:18" ht="15" customHeight="1">
      <c r="A52" s="208"/>
      <c r="B52" s="210" t="s">
        <v>135</v>
      </c>
      <c r="C52" s="2">
        <v>1</v>
      </c>
      <c r="D52" s="43" t="s">
        <v>120</v>
      </c>
      <c r="E52" s="43" t="s">
        <v>118</v>
      </c>
      <c r="F52" s="2">
        <v>1</v>
      </c>
      <c r="G52" s="14" t="s">
        <v>39</v>
      </c>
      <c r="H52" s="6">
        <v>2</v>
      </c>
      <c r="I52" s="9">
        <v>2</v>
      </c>
      <c r="J52" s="9"/>
      <c r="K52" s="6">
        <v>1</v>
      </c>
      <c r="L52" s="10">
        <v>2</v>
      </c>
      <c r="M52" s="10"/>
      <c r="N52" s="10"/>
      <c r="O52" s="10"/>
      <c r="P52" s="10"/>
      <c r="Q52" s="10"/>
      <c r="R52" s="46" t="s">
        <v>123</v>
      </c>
    </row>
    <row r="53" spans="1:18" ht="15" customHeight="1">
      <c r="A53" s="208"/>
      <c r="B53" s="219"/>
      <c r="C53" s="2">
        <v>2</v>
      </c>
      <c r="D53" s="43" t="s">
        <v>122</v>
      </c>
      <c r="E53" s="24" t="s">
        <v>121</v>
      </c>
      <c r="F53" s="2">
        <v>1</v>
      </c>
      <c r="G53" s="14" t="s">
        <v>39</v>
      </c>
      <c r="H53" s="6">
        <v>2</v>
      </c>
      <c r="I53" s="9">
        <v>2</v>
      </c>
      <c r="J53" s="9"/>
      <c r="K53" s="6">
        <v>1</v>
      </c>
      <c r="L53" s="10">
        <v>2</v>
      </c>
      <c r="M53" s="10"/>
      <c r="N53" s="10"/>
      <c r="O53" s="10"/>
      <c r="P53" s="10"/>
      <c r="Q53" s="10"/>
      <c r="R53" s="46" t="s">
        <v>119</v>
      </c>
    </row>
    <row r="54" spans="1:18" ht="15" customHeight="1">
      <c r="A54" s="208"/>
      <c r="B54" s="220"/>
      <c r="C54" s="2">
        <v>3</v>
      </c>
      <c r="D54" s="24" t="s">
        <v>38</v>
      </c>
      <c r="E54" s="43" t="s">
        <v>125</v>
      </c>
      <c r="F54" s="2">
        <v>4</v>
      </c>
      <c r="G54" s="43" t="s">
        <v>71</v>
      </c>
      <c r="H54" s="6">
        <v>8</v>
      </c>
      <c r="I54" s="9">
        <v>8</v>
      </c>
      <c r="J54" s="9"/>
      <c r="K54" s="6">
        <v>1</v>
      </c>
      <c r="L54" s="10">
        <v>2</v>
      </c>
      <c r="M54" s="10"/>
      <c r="N54" s="10"/>
      <c r="O54" s="10"/>
      <c r="P54" s="10"/>
      <c r="Q54" s="10"/>
      <c r="R54" s="30" t="s">
        <v>40</v>
      </c>
    </row>
    <row r="55" spans="1:18" ht="15" customHeight="1">
      <c r="A55" s="208"/>
      <c r="B55" s="220"/>
      <c r="C55" s="2">
        <v>4</v>
      </c>
      <c r="D55" s="43" t="s">
        <v>127</v>
      </c>
      <c r="E55" s="43" t="s">
        <v>126</v>
      </c>
      <c r="F55" s="2">
        <v>8</v>
      </c>
      <c r="G55" s="14" t="s">
        <v>39</v>
      </c>
      <c r="H55" s="6">
        <v>16</v>
      </c>
      <c r="I55" s="9">
        <v>16</v>
      </c>
      <c r="J55" s="9"/>
      <c r="K55" s="6">
        <v>1</v>
      </c>
      <c r="L55" s="10">
        <v>2</v>
      </c>
      <c r="M55" s="10"/>
      <c r="N55" s="10"/>
      <c r="O55" s="10"/>
      <c r="P55" s="10"/>
      <c r="Q55" s="10"/>
      <c r="R55" s="46" t="s">
        <v>128</v>
      </c>
    </row>
    <row r="56" spans="1:18" ht="15" customHeight="1">
      <c r="A56" s="208"/>
      <c r="B56" s="220"/>
      <c r="C56" s="2">
        <v>5</v>
      </c>
      <c r="D56" s="43" t="s">
        <v>129</v>
      </c>
      <c r="E56" s="43"/>
      <c r="F56" s="2">
        <v>4</v>
      </c>
      <c r="G56" s="43" t="s">
        <v>130</v>
      </c>
      <c r="H56" s="6">
        <v>4</v>
      </c>
      <c r="I56" s="9">
        <v>4</v>
      </c>
      <c r="J56" s="9"/>
      <c r="K56" s="6">
        <v>8</v>
      </c>
      <c r="L56" s="10">
        <v>8</v>
      </c>
      <c r="M56" s="10"/>
      <c r="N56" s="10"/>
      <c r="O56" s="10"/>
      <c r="P56" s="10"/>
      <c r="Q56" s="10"/>
      <c r="R56" s="46" t="s">
        <v>131</v>
      </c>
    </row>
    <row r="57" spans="1:18" ht="15" customHeight="1">
      <c r="A57" s="208"/>
      <c r="B57" s="47" t="s">
        <v>136</v>
      </c>
      <c r="C57" s="2">
        <v>1</v>
      </c>
      <c r="D57" s="4" t="s">
        <v>12</v>
      </c>
      <c r="E57" s="5" t="s">
        <v>133</v>
      </c>
      <c r="F57" s="2">
        <v>4</v>
      </c>
      <c r="G57" s="43" t="s">
        <v>84</v>
      </c>
      <c r="H57" s="6"/>
      <c r="I57" s="9">
        <v>0</v>
      </c>
      <c r="J57" s="9"/>
      <c r="K57" s="6"/>
      <c r="L57" s="10">
        <v>1</v>
      </c>
      <c r="M57" s="10"/>
      <c r="N57" s="10"/>
      <c r="O57" s="10"/>
      <c r="P57" s="10"/>
      <c r="Q57" s="10">
        <v>1</v>
      </c>
      <c r="R57" s="45" t="s">
        <v>132</v>
      </c>
    </row>
    <row r="58" spans="1:18" ht="15" customHeight="1">
      <c r="A58" s="208"/>
      <c r="B58" s="210" t="s">
        <v>137</v>
      </c>
      <c r="C58" s="2">
        <v>1</v>
      </c>
      <c r="D58" s="2" t="s">
        <v>9</v>
      </c>
      <c r="E58" s="43" t="s">
        <v>115</v>
      </c>
      <c r="F58" s="2">
        <v>1</v>
      </c>
      <c r="G58" s="14" t="s">
        <v>44</v>
      </c>
      <c r="H58" s="6"/>
      <c r="I58" s="9"/>
      <c r="J58" s="9"/>
      <c r="K58" s="12"/>
      <c r="L58" s="10"/>
      <c r="M58" s="10"/>
      <c r="N58" s="10"/>
      <c r="O58" s="10"/>
      <c r="P58" s="10">
        <v>1</v>
      </c>
      <c r="Q58" s="10"/>
      <c r="R58" s="45" t="s">
        <v>117</v>
      </c>
    </row>
    <row r="59" spans="1:18" ht="15" customHeight="1">
      <c r="A59" s="208"/>
      <c r="B59" s="220"/>
      <c r="C59" s="2">
        <v>2</v>
      </c>
      <c r="D59" s="43" t="s">
        <v>75</v>
      </c>
      <c r="E59" s="43" t="s">
        <v>81</v>
      </c>
      <c r="F59" s="2">
        <v>3</v>
      </c>
      <c r="G59" s="14" t="s">
        <v>14</v>
      </c>
      <c r="H59" s="6">
        <v>3</v>
      </c>
      <c r="I59" s="9">
        <v>0</v>
      </c>
      <c r="J59" s="9"/>
      <c r="K59" s="6"/>
      <c r="L59" s="10"/>
      <c r="M59" s="10"/>
      <c r="N59" s="10"/>
      <c r="O59" s="10"/>
      <c r="P59" s="10"/>
      <c r="Q59" s="10"/>
      <c r="R59" s="30" t="s">
        <v>45</v>
      </c>
    </row>
    <row r="60" spans="1:18" ht="15" customHeight="1">
      <c r="A60" s="208"/>
      <c r="B60" s="210" t="s">
        <v>138</v>
      </c>
      <c r="C60" s="2">
        <v>1</v>
      </c>
      <c r="D60" s="2" t="s">
        <v>9</v>
      </c>
      <c r="E60" s="43" t="s">
        <v>114</v>
      </c>
      <c r="F60" s="2">
        <v>1</v>
      </c>
      <c r="G60" s="14" t="s">
        <v>44</v>
      </c>
      <c r="H60" s="6"/>
      <c r="I60" s="9"/>
      <c r="J60" s="9"/>
      <c r="K60" s="12"/>
      <c r="L60" s="10"/>
      <c r="M60" s="10"/>
      <c r="N60" s="10"/>
      <c r="O60" s="10"/>
      <c r="P60" s="10">
        <v>1</v>
      </c>
      <c r="Q60" s="10"/>
      <c r="R60" s="45" t="s">
        <v>116</v>
      </c>
    </row>
    <row r="61" spans="1:18" ht="15" customHeight="1">
      <c r="A61" s="209"/>
      <c r="B61" s="220"/>
      <c r="C61" s="2">
        <v>2</v>
      </c>
      <c r="D61" s="43" t="s">
        <v>75</v>
      </c>
      <c r="E61" s="43" t="s">
        <v>81</v>
      </c>
      <c r="F61" s="2">
        <v>3</v>
      </c>
      <c r="G61" s="14" t="s">
        <v>14</v>
      </c>
      <c r="H61" s="6">
        <v>3</v>
      </c>
      <c r="I61" s="9">
        <v>0</v>
      </c>
      <c r="J61" s="9"/>
      <c r="K61" s="6"/>
      <c r="L61" s="10"/>
      <c r="M61" s="10"/>
      <c r="N61" s="10"/>
      <c r="O61" s="10"/>
      <c r="P61" s="10"/>
      <c r="Q61" s="10"/>
      <c r="R61" s="30" t="s">
        <v>45</v>
      </c>
    </row>
    <row r="62" spans="1:18" ht="15" customHeight="1">
      <c r="A62" s="214" t="s">
        <v>140</v>
      </c>
      <c r="B62" s="210" t="s">
        <v>141</v>
      </c>
      <c r="C62" s="2">
        <v>1</v>
      </c>
      <c r="D62" s="43" t="s">
        <v>120</v>
      </c>
      <c r="E62" s="43" t="s">
        <v>118</v>
      </c>
      <c r="F62" s="2">
        <v>1</v>
      </c>
      <c r="G62" s="14" t="s">
        <v>39</v>
      </c>
      <c r="H62" s="6">
        <v>2</v>
      </c>
      <c r="I62" s="9">
        <v>2</v>
      </c>
      <c r="J62" s="9"/>
      <c r="K62" s="6">
        <v>1</v>
      </c>
      <c r="L62" s="10">
        <v>2</v>
      </c>
      <c r="M62" s="10"/>
      <c r="N62" s="10"/>
      <c r="O62" s="10"/>
      <c r="P62" s="10"/>
      <c r="Q62" s="10"/>
      <c r="R62" s="46" t="s">
        <v>123</v>
      </c>
    </row>
    <row r="63" spans="1:18" ht="15" customHeight="1">
      <c r="A63" s="208"/>
      <c r="B63" s="219"/>
      <c r="C63" s="2">
        <v>2</v>
      </c>
      <c r="D63" s="43" t="s">
        <v>122</v>
      </c>
      <c r="E63" s="24" t="s">
        <v>121</v>
      </c>
      <c r="F63" s="2">
        <v>1</v>
      </c>
      <c r="G63" s="14" t="s">
        <v>39</v>
      </c>
      <c r="H63" s="6">
        <v>2</v>
      </c>
      <c r="I63" s="9">
        <v>2</v>
      </c>
      <c r="J63" s="9"/>
      <c r="K63" s="6">
        <v>1</v>
      </c>
      <c r="L63" s="10">
        <v>2</v>
      </c>
      <c r="M63" s="10"/>
      <c r="N63" s="10"/>
      <c r="O63" s="10"/>
      <c r="P63" s="10"/>
      <c r="Q63" s="10"/>
      <c r="R63" s="46" t="s">
        <v>119</v>
      </c>
    </row>
    <row r="64" spans="1:18" ht="15" customHeight="1">
      <c r="A64" s="208"/>
      <c r="B64" s="220"/>
      <c r="C64" s="2">
        <v>3</v>
      </c>
      <c r="D64" s="24" t="s">
        <v>38</v>
      </c>
      <c r="E64" s="43" t="s">
        <v>124</v>
      </c>
      <c r="F64" s="2">
        <v>4</v>
      </c>
      <c r="G64" s="43" t="s">
        <v>71</v>
      </c>
      <c r="H64" s="6">
        <v>8</v>
      </c>
      <c r="I64" s="9">
        <v>8</v>
      </c>
      <c r="J64" s="9"/>
      <c r="K64" s="6">
        <v>1</v>
      </c>
      <c r="L64" s="10">
        <v>2</v>
      </c>
      <c r="M64" s="10"/>
      <c r="N64" s="10"/>
      <c r="O64" s="10"/>
      <c r="P64" s="10"/>
      <c r="Q64" s="10"/>
      <c r="R64" s="30" t="s">
        <v>40</v>
      </c>
    </row>
    <row r="65" spans="1:18" ht="15" customHeight="1">
      <c r="A65" s="208"/>
      <c r="B65" s="220"/>
      <c r="C65" s="2">
        <v>4</v>
      </c>
      <c r="D65" s="24" t="s">
        <v>52</v>
      </c>
      <c r="E65" s="43" t="s">
        <v>66</v>
      </c>
      <c r="F65" s="2">
        <v>8</v>
      </c>
      <c r="G65" s="14" t="s">
        <v>39</v>
      </c>
      <c r="H65" s="6">
        <v>8</v>
      </c>
      <c r="I65" s="9">
        <v>8</v>
      </c>
      <c r="J65" s="9"/>
      <c r="K65" s="6">
        <v>1</v>
      </c>
      <c r="L65" s="10">
        <v>2</v>
      </c>
      <c r="M65" s="10"/>
      <c r="N65" s="10"/>
      <c r="O65" s="10"/>
      <c r="P65" s="10"/>
      <c r="Q65" s="10"/>
      <c r="R65" s="30" t="s">
        <v>54</v>
      </c>
    </row>
    <row r="66" spans="1:18" ht="15" customHeight="1">
      <c r="A66" s="208"/>
      <c r="B66" s="220"/>
      <c r="C66" s="2">
        <v>5</v>
      </c>
      <c r="D66" s="24" t="s">
        <v>53</v>
      </c>
      <c r="E66" s="43" t="s">
        <v>66</v>
      </c>
      <c r="F66" s="2">
        <v>4</v>
      </c>
      <c r="G66" s="14" t="s">
        <v>39</v>
      </c>
      <c r="H66" s="6">
        <v>4</v>
      </c>
      <c r="I66" s="9">
        <v>4</v>
      </c>
      <c r="J66" s="9"/>
      <c r="K66" s="6">
        <v>1</v>
      </c>
      <c r="L66" s="10">
        <v>2</v>
      </c>
      <c r="M66" s="10"/>
      <c r="N66" s="10"/>
      <c r="O66" s="10"/>
      <c r="P66" s="10"/>
      <c r="Q66" s="10"/>
      <c r="R66" s="30" t="s">
        <v>55</v>
      </c>
    </row>
    <row r="67" spans="1:18" ht="15" customHeight="1">
      <c r="A67" s="208"/>
      <c r="B67" s="220"/>
      <c r="C67" s="2">
        <v>6</v>
      </c>
      <c r="D67" s="43" t="s">
        <v>102</v>
      </c>
      <c r="E67" s="43" t="s">
        <v>70</v>
      </c>
      <c r="F67" s="2">
        <v>4</v>
      </c>
      <c r="G67" s="14" t="s">
        <v>14</v>
      </c>
      <c r="H67" s="6">
        <v>4</v>
      </c>
      <c r="I67" s="40">
        <v>4</v>
      </c>
      <c r="J67" s="9"/>
      <c r="K67" s="6"/>
      <c r="L67" s="10"/>
      <c r="M67" s="10"/>
      <c r="N67" s="10"/>
      <c r="O67" s="10"/>
      <c r="P67" s="10"/>
      <c r="Q67" s="10"/>
      <c r="R67" s="31" t="s">
        <v>43</v>
      </c>
    </row>
    <row r="68" spans="1:18" ht="15" customHeight="1">
      <c r="A68" s="208"/>
      <c r="B68" s="210" t="s">
        <v>142</v>
      </c>
      <c r="C68" s="2">
        <v>1</v>
      </c>
      <c r="D68" s="43" t="s">
        <v>120</v>
      </c>
      <c r="E68" s="43" t="s">
        <v>118</v>
      </c>
      <c r="F68" s="2">
        <v>1</v>
      </c>
      <c r="G68" s="14" t="s">
        <v>39</v>
      </c>
      <c r="H68" s="6">
        <v>2</v>
      </c>
      <c r="I68" s="9">
        <v>2</v>
      </c>
      <c r="J68" s="9"/>
      <c r="K68" s="6">
        <v>1</v>
      </c>
      <c r="L68" s="10">
        <v>2</v>
      </c>
      <c r="M68" s="10"/>
      <c r="N68" s="10"/>
      <c r="O68" s="10"/>
      <c r="P68" s="10"/>
      <c r="Q68" s="10"/>
      <c r="R68" s="46" t="s">
        <v>123</v>
      </c>
    </row>
    <row r="69" spans="1:18" ht="15" customHeight="1">
      <c r="A69" s="208"/>
      <c r="B69" s="219"/>
      <c r="C69" s="2">
        <v>2</v>
      </c>
      <c r="D69" s="43" t="s">
        <v>122</v>
      </c>
      <c r="E69" s="24" t="s">
        <v>121</v>
      </c>
      <c r="F69" s="2">
        <v>1</v>
      </c>
      <c r="G69" s="14" t="s">
        <v>39</v>
      </c>
      <c r="H69" s="6">
        <v>2</v>
      </c>
      <c r="I69" s="9">
        <v>2</v>
      </c>
      <c r="J69" s="9"/>
      <c r="K69" s="6">
        <v>1</v>
      </c>
      <c r="L69" s="10">
        <v>2</v>
      </c>
      <c r="M69" s="10"/>
      <c r="N69" s="10"/>
      <c r="O69" s="10"/>
      <c r="P69" s="10"/>
      <c r="Q69" s="10"/>
      <c r="R69" s="46" t="s">
        <v>119</v>
      </c>
    </row>
    <row r="70" spans="1:18" ht="15" customHeight="1">
      <c r="A70" s="208"/>
      <c r="B70" s="220"/>
      <c r="C70" s="2">
        <v>3</v>
      </c>
      <c r="D70" s="24" t="s">
        <v>38</v>
      </c>
      <c r="E70" s="43" t="s">
        <v>125</v>
      </c>
      <c r="F70" s="2">
        <v>4</v>
      </c>
      <c r="G70" s="43" t="s">
        <v>71</v>
      </c>
      <c r="H70" s="6">
        <v>8</v>
      </c>
      <c r="I70" s="9">
        <v>8</v>
      </c>
      <c r="J70" s="9"/>
      <c r="K70" s="6">
        <v>1</v>
      </c>
      <c r="L70" s="10">
        <v>2</v>
      </c>
      <c r="M70" s="10"/>
      <c r="N70" s="10"/>
      <c r="O70" s="10"/>
      <c r="P70" s="10"/>
      <c r="Q70" s="10"/>
      <c r="R70" s="30" t="s">
        <v>40</v>
      </c>
    </row>
    <row r="71" spans="1:18" ht="15" customHeight="1">
      <c r="A71" s="208"/>
      <c r="B71" s="220"/>
      <c r="C71" s="2">
        <v>4</v>
      </c>
      <c r="D71" s="43" t="s">
        <v>127</v>
      </c>
      <c r="E71" s="43" t="s">
        <v>126</v>
      </c>
      <c r="F71" s="2">
        <v>8</v>
      </c>
      <c r="G71" s="14" t="s">
        <v>39</v>
      </c>
      <c r="H71" s="6">
        <v>8</v>
      </c>
      <c r="I71" s="9">
        <v>16</v>
      </c>
      <c r="J71" s="9"/>
      <c r="K71" s="6">
        <v>1</v>
      </c>
      <c r="L71" s="10">
        <v>2</v>
      </c>
      <c r="M71" s="10"/>
      <c r="N71" s="10"/>
      <c r="O71" s="10"/>
      <c r="P71" s="10"/>
      <c r="Q71" s="10"/>
      <c r="R71" s="46" t="s">
        <v>128</v>
      </c>
    </row>
    <row r="72" spans="1:18" ht="15" customHeight="1">
      <c r="A72" s="208"/>
      <c r="B72" s="220"/>
      <c r="C72" s="2">
        <v>5</v>
      </c>
      <c r="D72" s="43" t="s">
        <v>129</v>
      </c>
      <c r="E72" s="43"/>
      <c r="F72" s="2">
        <v>4</v>
      </c>
      <c r="G72" s="43" t="s">
        <v>130</v>
      </c>
      <c r="H72" s="6">
        <v>4</v>
      </c>
      <c r="I72" s="9">
        <v>4</v>
      </c>
      <c r="J72" s="9"/>
      <c r="K72" s="6">
        <v>4</v>
      </c>
      <c r="L72" s="10">
        <v>4</v>
      </c>
      <c r="M72" s="10"/>
      <c r="N72" s="10"/>
      <c r="O72" s="10"/>
      <c r="P72" s="10"/>
      <c r="Q72" s="10"/>
      <c r="R72" s="46" t="s">
        <v>131</v>
      </c>
    </row>
    <row r="73" spans="1:18" ht="15" customHeight="1">
      <c r="A73" s="208"/>
      <c r="B73" s="48" t="s">
        <v>143</v>
      </c>
      <c r="C73" s="2">
        <v>1</v>
      </c>
      <c r="D73" s="4" t="s">
        <v>12</v>
      </c>
      <c r="E73" s="5" t="s">
        <v>133</v>
      </c>
      <c r="F73" s="2">
        <v>4</v>
      </c>
      <c r="G73" s="43" t="s">
        <v>84</v>
      </c>
      <c r="H73" s="6"/>
      <c r="I73" s="9"/>
      <c r="J73" s="9"/>
      <c r="K73" s="6"/>
      <c r="L73" s="10">
        <v>1</v>
      </c>
      <c r="M73" s="10"/>
      <c r="N73" s="10"/>
      <c r="O73" s="10"/>
      <c r="P73" s="10"/>
      <c r="Q73" s="10">
        <v>1</v>
      </c>
      <c r="R73" s="45" t="s">
        <v>132</v>
      </c>
    </row>
    <row r="74" spans="1:18" ht="15" customHeight="1">
      <c r="A74" s="208"/>
      <c r="B74" s="210" t="s">
        <v>144</v>
      </c>
      <c r="C74" s="2">
        <v>1</v>
      </c>
      <c r="D74" s="2" t="s">
        <v>9</v>
      </c>
      <c r="E74" s="43" t="s">
        <v>115</v>
      </c>
      <c r="F74" s="2">
        <v>1</v>
      </c>
      <c r="G74" s="14" t="s">
        <v>44</v>
      </c>
      <c r="H74" s="6"/>
      <c r="I74" s="9"/>
      <c r="J74" s="9"/>
      <c r="K74" s="12"/>
      <c r="L74" s="10"/>
      <c r="M74" s="10"/>
      <c r="N74" s="10"/>
      <c r="O74" s="10"/>
      <c r="P74" s="10">
        <v>1</v>
      </c>
      <c r="Q74" s="10"/>
      <c r="R74" s="45" t="s">
        <v>117</v>
      </c>
    </row>
    <row r="75" spans="1:18" ht="15" customHeight="1">
      <c r="A75" s="208"/>
      <c r="B75" s="220"/>
      <c r="C75" s="2">
        <v>2</v>
      </c>
      <c r="D75" s="43" t="s">
        <v>75</v>
      </c>
      <c r="E75" s="43" t="s">
        <v>81</v>
      </c>
      <c r="F75" s="2">
        <v>3</v>
      </c>
      <c r="G75" s="14" t="s">
        <v>14</v>
      </c>
      <c r="H75" s="6">
        <v>0</v>
      </c>
      <c r="I75" s="9">
        <v>0</v>
      </c>
      <c r="J75" s="9"/>
      <c r="K75" s="6"/>
      <c r="L75" s="10"/>
      <c r="M75" s="10"/>
      <c r="N75" s="10"/>
      <c r="O75" s="10"/>
      <c r="P75" s="10"/>
      <c r="Q75" s="10"/>
      <c r="R75" s="30" t="s">
        <v>45</v>
      </c>
    </row>
    <row r="76" spans="1:18" ht="15" customHeight="1">
      <c r="A76" s="208"/>
      <c r="B76" s="210" t="s">
        <v>145</v>
      </c>
      <c r="C76" s="2">
        <v>1</v>
      </c>
      <c r="D76" s="2" t="s">
        <v>9</v>
      </c>
      <c r="E76" s="43" t="s">
        <v>114</v>
      </c>
      <c r="F76" s="2">
        <v>1</v>
      </c>
      <c r="G76" s="14" t="s">
        <v>44</v>
      </c>
      <c r="H76" s="6"/>
      <c r="I76" s="9"/>
      <c r="J76" s="9"/>
      <c r="K76" s="12"/>
      <c r="L76" s="10"/>
      <c r="M76" s="10"/>
      <c r="N76" s="10"/>
      <c r="O76" s="10"/>
      <c r="P76" s="10">
        <v>1</v>
      </c>
      <c r="Q76" s="10"/>
      <c r="R76" s="45" t="s">
        <v>116</v>
      </c>
    </row>
    <row r="77" spans="1:18" ht="15" customHeight="1">
      <c r="A77" s="209"/>
      <c r="B77" s="220"/>
      <c r="C77" s="2">
        <v>2</v>
      </c>
      <c r="D77" s="43" t="s">
        <v>75</v>
      </c>
      <c r="E77" s="43" t="s">
        <v>81</v>
      </c>
      <c r="F77" s="2">
        <v>3</v>
      </c>
      <c r="G77" s="14" t="s">
        <v>14</v>
      </c>
      <c r="H77" s="6">
        <v>0</v>
      </c>
      <c r="I77" s="9">
        <v>0</v>
      </c>
      <c r="J77" s="9"/>
      <c r="K77" s="6"/>
      <c r="L77" s="10"/>
      <c r="M77" s="10"/>
      <c r="N77" s="10"/>
      <c r="O77" s="10"/>
      <c r="P77" s="10"/>
      <c r="Q77" s="10"/>
      <c r="R77" s="30" t="s">
        <v>45</v>
      </c>
    </row>
    <row r="78" spans="1:18" ht="15" customHeight="1">
      <c r="A78" s="224" t="s">
        <v>188</v>
      </c>
      <c r="B78" s="196" t="s">
        <v>189</v>
      </c>
      <c r="C78" s="2">
        <v>1</v>
      </c>
      <c r="D78" s="2" t="s">
        <v>9</v>
      </c>
      <c r="E78" s="2" t="s">
        <v>148</v>
      </c>
      <c r="F78" s="2">
        <v>1</v>
      </c>
      <c r="G78" s="14" t="s">
        <v>149</v>
      </c>
      <c r="H78" s="6"/>
      <c r="I78" s="9"/>
      <c r="J78" s="9"/>
      <c r="K78" s="12"/>
      <c r="L78" s="10"/>
      <c r="M78" s="10"/>
      <c r="N78" s="10"/>
      <c r="O78" s="10"/>
      <c r="P78" s="10">
        <v>1</v>
      </c>
      <c r="Q78" s="10"/>
      <c r="R78" s="28" t="s">
        <v>150</v>
      </c>
    </row>
    <row r="79" spans="1:18" ht="15" customHeight="1">
      <c r="A79" s="221"/>
      <c r="B79" s="197"/>
      <c r="C79" s="2">
        <v>2</v>
      </c>
      <c r="D79" s="43" t="s">
        <v>75</v>
      </c>
      <c r="E79" s="43" t="s">
        <v>81</v>
      </c>
      <c r="F79" s="2">
        <v>3</v>
      </c>
      <c r="G79" s="14" t="s">
        <v>14</v>
      </c>
      <c r="H79" s="6">
        <v>0</v>
      </c>
      <c r="I79" s="9">
        <v>0</v>
      </c>
      <c r="J79" s="9"/>
      <c r="K79" s="6"/>
      <c r="L79" s="10"/>
      <c r="M79" s="10"/>
      <c r="N79" s="10"/>
      <c r="O79" s="10"/>
      <c r="P79" s="10"/>
      <c r="Q79" s="10"/>
      <c r="R79" s="30" t="s">
        <v>45</v>
      </c>
    </row>
    <row r="80" spans="1:18" ht="15" customHeight="1">
      <c r="A80" s="221"/>
      <c r="B80" s="196" t="s">
        <v>190</v>
      </c>
      <c r="C80" s="2">
        <v>3</v>
      </c>
      <c r="D80" s="2" t="s">
        <v>9</v>
      </c>
      <c r="E80" s="2" t="s">
        <v>151</v>
      </c>
      <c r="F80" s="2">
        <v>1</v>
      </c>
      <c r="G80" s="14" t="s">
        <v>44</v>
      </c>
      <c r="H80" s="6"/>
      <c r="I80" s="9"/>
      <c r="J80" s="9"/>
      <c r="K80" s="12"/>
      <c r="L80" s="10"/>
      <c r="M80" s="10"/>
      <c r="N80" s="10"/>
      <c r="O80" s="10"/>
      <c r="P80" s="10">
        <v>1</v>
      </c>
      <c r="Q80" s="10"/>
      <c r="R80" s="28" t="s">
        <v>152</v>
      </c>
    </row>
    <row r="81" spans="1:18" ht="15" customHeight="1">
      <c r="A81" s="221"/>
      <c r="B81" s="196"/>
      <c r="C81" s="2"/>
      <c r="D81" s="43" t="s">
        <v>75</v>
      </c>
      <c r="E81" s="2"/>
      <c r="F81" s="2">
        <v>3</v>
      </c>
      <c r="G81" s="14"/>
      <c r="H81" s="6"/>
      <c r="I81" s="9"/>
      <c r="J81" s="9"/>
      <c r="K81" s="12"/>
      <c r="L81" s="10"/>
      <c r="M81" s="10"/>
      <c r="N81" s="10"/>
      <c r="O81" s="10"/>
      <c r="P81" s="10"/>
      <c r="Q81" s="10"/>
      <c r="R81" s="50"/>
    </row>
    <row r="82" spans="1:18" ht="15" customHeight="1">
      <c r="A82" s="221"/>
      <c r="B82" s="196"/>
      <c r="C82" s="2">
        <v>4</v>
      </c>
      <c r="D82" s="49" t="s">
        <v>201</v>
      </c>
      <c r="E82" s="43" t="s">
        <v>81</v>
      </c>
      <c r="F82" s="2">
        <v>8</v>
      </c>
      <c r="G82" s="14" t="s">
        <v>14</v>
      </c>
      <c r="H82" s="6">
        <v>8</v>
      </c>
      <c r="I82" s="9">
        <v>8</v>
      </c>
      <c r="J82" s="9"/>
      <c r="K82" s="6"/>
      <c r="L82" s="10"/>
      <c r="M82" s="10"/>
      <c r="N82" s="10"/>
      <c r="O82" s="10"/>
      <c r="P82" s="10"/>
      <c r="Q82" s="10"/>
      <c r="R82" s="42" t="s">
        <v>153</v>
      </c>
    </row>
    <row r="83" spans="1:18" ht="15" customHeight="1">
      <c r="A83" s="221"/>
      <c r="B83" s="196"/>
      <c r="C83" s="2">
        <v>5</v>
      </c>
      <c r="D83" s="24" t="s">
        <v>51</v>
      </c>
      <c r="E83" s="43" t="s">
        <v>82</v>
      </c>
      <c r="F83" s="2">
        <v>4</v>
      </c>
      <c r="G83" s="14" t="s">
        <v>13</v>
      </c>
      <c r="H83" s="6">
        <v>4</v>
      </c>
      <c r="I83" s="9">
        <v>4</v>
      </c>
      <c r="J83" s="9"/>
      <c r="K83" s="6"/>
      <c r="L83" s="10"/>
      <c r="M83" s="10"/>
      <c r="N83" s="10"/>
      <c r="O83" s="10"/>
      <c r="P83" s="10"/>
      <c r="Q83" s="10"/>
      <c r="R83" s="31" t="s">
        <v>43</v>
      </c>
    </row>
    <row r="84" spans="1:18" ht="15" customHeight="1">
      <c r="A84" s="221"/>
      <c r="B84" s="196" t="s">
        <v>191</v>
      </c>
      <c r="C84" s="2">
        <v>6</v>
      </c>
      <c r="D84" s="2" t="s">
        <v>156</v>
      </c>
      <c r="E84" s="2" t="s">
        <v>154</v>
      </c>
      <c r="F84" s="2">
        <v>1</v>
      </c>
      <c r="G84" s="2" t="s">
        <v>155</v>
      </c>
      <c r="H84" s="6">
        <v>2</v>
      </c>
      <c r="I84" s="9">
        <v>2</v>
      </c>
      <c r="J84" s="9"/>
      <c r="K84" s="6">
        <v>1</v>
      </c>
      <c r="L84" s="10">
        <v>2</v>
      </c>
      <c r="M84" s="10"/>
      <c r="N84" s="10"/>
      <c r="O84" s="10"/>
      <c r="P84" s="10"/>
      <c r="Q84" s="10"/>
      <c r="R84" s="42" t="s">
        <v>158</v>
      </c>
    </row>
    <row r="85" spans="1:18" ht="15" customHeight="1">
      <c r="A85" s="221"/>
      <c r="B85" s="197"/>
      <c r="C85" s="2">
        <v>7</v>
      </c>
      <c r="D85" s="2" t="s">
        <v>157</v>
      </c>
      <c r="E85" s="2" t="s">
        <v>160</v>
      </c>
      <c r="F85" s="2">
        <v>1</v>
      </c>
      <c r="G85" s="2" t="s">
        <v>155</v>
      </c>
      <c r="H85" s="6">
        <v>2</v>
      </c>
      <c r="I85" s="9">
        <v>2</v>
      </c>
      <c r="J85" s="9"/>
      <c r="K85" s="6">
        <v>1</v>
      </c>
      <c r="L85" s="10">
        <v>2</v>
      </c>
      <c r="M85" s="10"/>
      <c r="N85" s="10"/>
      <c r="O85" s="10"/>
      <c r="P85" s="10"/>
      <c r="Q85" s="10"/>
      <c r="R85" s="42" t="s">
        <v>159</v>
      </c>
    </row>
    <row r="86" spans="1:18" ht="15" customHeight="1">
      <c r="A86" s="221"/>
      <c r="B86" s="1" t="s">
        <v>192</v>
      </c>
      <c r="C86" s="2">
        <v>8</v>
      </c>
      <c r="D86" s="2" t="s">
        <v>161</v>
      </c>
      <c r="E86" s="2" t="s">
        <v>162</v>
      </c>
      <c r="F86" s="2">
        <v>1</v>
      </c>
      <c r="G86" s="2" t="s">
        <v>155</v>
      </c>
      <c r="H86" s="6">
        <v>2</v>
      </c>
      <c r="I86" s="9">
        <v>2</v>
      </c>
      <c r="J86" s="9"/>
      <c r="K86" s="6">
        <v>1</v>
      </c>
      <c r="L86" s="10">
        <v>2</v>
      </c>
      <c r="M86" s="10"/>
      <c r="N86" s="10"/>
      <c r="O86" s="10"/>
      <c r="P86" s="10"/>
      <c r="Q86" s="10"/>
      <c r="R86" s="42" t="s">
        <v>163</v>
      </c>
    </row>
    <row r="87" spans="1:18" ht="15" customHeight="1">
      <c r="A87" s="221"/>
      <c r="B87" s="196" t="s">
        <v>193</v>
      </c>
      <c r="C87" s="2">
        <v>9</v>
      </c>
      <c r="D87" s="2" t="s">
        <v>164</v>
      </c>
      <c r="E87" s="2" t="s">
        <v>165</v>
      </c>
      <c r="F87" s="2">
        <v>4</v>
      </c>
      <c r="G87" s="43" t="s">
        <v>71</v>
      </c>
      <c r="H87" s="6">
        <v>8</v>
      </c>
      <c r="I87" s="9">
        <v>8</v>
      </c>
      <c r="J87" s="9"/>
      <c r="K87" s="6">
        <v>1</v>
      </c>
      <c r="L87" s="10">
        <v>2</v>
      </c>
      <c r="M87" s="10"/>
      <c r="N87" s="10"/>
      <c r="O87" s="10"/>
      <c r="P87" s="10"/>
      <c r="Q87" s="10"/>
      <c r="R87" s="42" t="s">
        <v>166</v>
      </c>
    </row>
    <row r="88" spans="1:18" ht="15" customHeight="1">
      <c r="A88" s="221"/>
      <c r="B88" s="196"/>
      <c r="C88" s="2">
        <v>10</v>
      </c>
      <c r="D88" s="24" t="s">
        <v>56</v>
      </c>
      <c r="E88" s="43" t="s">
        <v>146</v>
      </c>
      <c r="F88" s="2">
        <v>4</v>
      </c>
      <c r="G88" s="43" t="s">
        <v>147</v>
      </c>
      <c r="H88" s="6"/>
      <c r="I88" s="9"/>
      <c r="J88" s="9"/>
      <c r="K88" s="1"/>
      <c r="L88" s="10"/>
      <c r="M88" s="10"/>
      <c r="N88" s="10"/>
      <c r="O88" s="10"/>
      <c r="P88" s="10"/>
      <c r="Q88" s="10">
        <v>0</v>
      </c>
      <c r="R88" s="30" t="s">
        <v>57</v>
      </c>
    </row>
    <row r="89" spans="1:18" ht="15" customHeight="1">
      <c r="A89" s="221"/>
      <c r="B89" s="196" t="s">
        <v>194</v>
      </c>
      <c r="C89" s="2">
        <v>11</v>
      </c>
      <c r="D89" s="2" t="s">
        <v>169</v>
      </c>
      <c r="E89" s="2" t="s">
        <v>167</v>
      </c>
      <c r="F89" s="2">
        <v>1</v>
      </c>
      <c r="G89" s="14" t="s">
        <v>39</v>
      </c>
      <c r="H89" s="6">
        <v>2</v>
      </c>
      <c r="I89" s="9">
        <v>2</v>
      </c>
      <c r="J89" s="9"/>
      <c r="K89" s="6">
        <v>1</v>
      </c>
      <c r="L89" s="10">
        <v>2</v>
      </c>
      <c r="M89" s="10"/>
      <c r="N89" s="10"/>
      <c r="O89" s="10"/>
      <c r="P89" s="10"/>
      <c r="Q89" s="10"/>
      <c r="R89" s="42" t="s">
        <v>168</v>
      </c>
    </row>
    <row r="90" spans="1:18" ht="15" customHeight="1">
      <c r="A90" s="221"/>
      <c r="B90" s="197"/>
      <c r="C90" s="2">
        <v>12</v>
      </c>
      <c r="D90" s="2" t="s">
        <v>170</v>
      </c>
      <c r="E90" s="2" t="s">
        <v>171</v>
      </c>
      <c r="F90" s="2">
        <v>2</v>
      </c>
      <c r="G90" s="14" t="s">
        <v>39</v>
      </c>
      <c r="H90" s="6">
        <v>4</v>
      </c>
      <c r="I90" s="9">
        <v>4</v>
      </c>
      <c r="J90" s="9"/>
      <c r="K90" s="6">
        <v>1</v>
      </c>
      <c r="L90" s="10">
        <v>2</v>
      </c>
      <c r="M90" s="10"/>
      <c r="N90" s="10"/>
      <c r="O90" s="10"/>
      <c r="P90" s="10"/>
      <c r="Q90" s="10"/>
      <c r="R90" s="42" t="s">
        <v>172</v>
      </c>
    </row>
    <row r="91" spans="1:18" ht="15" customHeight="1">
      <c r="A91" s="221"/>
      <c r="B91" s="197"/>
      <c r="C91" s="2">
        <v>13</v>
      </c>
      <c r="D91" s="2" t="s">
        <v>173</v>
      </c>
      <c r="E91" s="2" t="s">
        <v>174</v>
      </c>
      <c r="F91" s="2">
        <v>2</v>
      </c>
      <c r="G91" s="14" t="s">
        <v>39</v>
      </c>
      <c r="H91" s="6">
        <v>4</v>
      </c>
      <c r="I91" s="9">
        <v>4</v>
      </c>
      <c r="J91" s="9"/>
      <c r="K91" s="6">
        <v>1</v>
      </c>
      <c r="L91" s="10">
        <v>2</v>
      </c>
      <c r="M91" s="10"/>
      <c r="N91" s="10"/>
      <c r="O91" s="10"/>
      <c r="P91" s="10"/>
      <c r="Q91" s="10"/>
      <c r="R91" s="42" t="s">
        <v>175</v>
      </c>
    </row>
    <row r="92" spans="1:18" ht="15" customHeight="1">
      <c r="A92" s="221"/>
      <c r="B92" s="197"/>
      <c r="C92" s="2">
        <v>14</v>
      </c>
      <c r="D92" s="2" t="s">
        <v>176</v>
      </c>
      <c r="E92" s="2" t="s">
        <v>177</v>
      </c>
      <c r="F92" s="2">
        <v>2</v>
      </c>
      <c r="G92" s="14" t="s">
        <v>39</v>
      </c>
      <c r="H92" s="6">
        <v>4</v>
      </c>
      <c r="I92" s="9">
        <v>4</v>
      </c>
      <c r="J92" s="9"/>
      <c r="K92" s="6">
        <v>1</v>
      </c>
      <c r="L92" s="10">
        <v>2</v>
      </c>
      <c r="M92" s="10"/>
      <c r="N92" s="10"/>
      <c r="O92" s="10"/>
      <c r="P92" s="10"/>
      <c r="Q92" s="10"/>
      <c r="R92" s="42" t="s">
        <v>178</v>
      </c>
    </row>
    <row r="93" spans="1:18" ht="15" customHeight="1">
      <c r="A93" s="221"/>
      <c r="B93" s="196" t="s">
        <v>195</v>
      </c>
      <c r="C93" s="2">
        <v>15</v>
      </c>
      <c r="D93" s="2" t="s">
        <v>179</v>
      </c>
      <c r="E93" s="24"/>
      <c r="F93" s="2">
        <v>4</v>
      </c>
      <c r="G93" s="14"/>
      <c r="H93" s="6"/>
      <c r="I93" s="9"/>
      <c r="J93" s="9"/>
      <c r="K93" s="6">
        <v>1</v>
      </c>
      <c r="L93" s="10">
        <v>1</v>
      </c>
      <c r="M93" s="10"/>
      <c r="N93" s="10"/>
      <c r="O93" s="10"/>
      <c r="P93" s="10"/>
      <c r="Q93" s="10"/>
      <c r="R93" s="28" t="s">
        <v>181</v>
      </c>
    </row>
    <row r="94" spans="1:18" ht="15" customHeight="1">
      <c r="A94" s="221"/>
      <c r="B94" s="197"/>
      <c r="C94" s="2">
        <v>16</v>
      </c>
      <c r="D94" s="2" t="s">
        <v>182</v>
      </c>
      <c r="E94" s="24"/>
      <c r="F94" s="2">
        <v>4</v>
      </c>
      <c r="G94" s="14"/>
      <c r="H94" s="6"/>
      <c r="I94" s="9"/>
      <c r="J94" s="9"/>
      <c r="K94" s="6">
        <v>1</v>
      </c>
      <c r="L94" s="10">
        <v>1</v>
      </c>
      <c r="M94" s="10"/>
      <c r="N94" s="10"/>
      <c r="O94" s="10"/>
      <c r="P94" s="10"/>
      <c r="Q94" s="10"/>
      <c r="R94" s="28" t="s">
        <v>180</v>
      </c>
    </row>
    <row r="95" spans="1:18" ht="15" customHeight="1">
      <c r="A95" s="221"/>
      <c r="B95" s="197"/>
      <c r="C95" s="2">
        <v>17</v>
      </c>
      <c r="D95" s="2" t="s">
        <v>183</v>
      </c>
      <c r="E95" s="24"/>
      <c r="F95" s="2">
        <v>4</v>
      </c>
      <c r="G95" s="14"/>
      <c r="H95" s="6"/>
      <c r="I95" s="9"/>
      <c r="J95" s="9"/>
      <c r="K95" s="6">
        <v>1</v>
      </c>
      <c r="L95" s="10">
        <v>1</v>
      </c>
      <c r="M95" s="10"/>
      <c r="N95" s="10"/>
      <c r="O95" s="10"/>
      <c r="P95" s="10"/>
      <c r="Q95" s="10"/>
      <c r="R95" s="28" t="s">
        <v>184</v>
      </c>
    </row>
    <row r="96" spans="1:18" ht="15" customHeight="1">
      <c r="A96" s="221"/>
      <c r="B96" s="196" t="s">
        <v>186</v>
      </c>
      <c r="C96" s="2">
        <v>18</v>
      </c>
      <c r="D96" s="2" t="s">
        <v>9</v>
      </c>
      <c r="E96" s="2" t="s">
        <v>185</v>
      </c>
      <c r="F96" s="2">
        <v>4</v>
      </c>
      <c r="G96" s="14" t="s">
        <v>44</v>
      </c>
      <c r="H96" s="6"/>
      <c r="I96" s="9"/>
      <c r="J96" s="9"/>
      <c r="K96" s="12"/>
      <c r="L96" s="10"/>
      <c r="M96" s="10"/>
      <c r="N96" s="10"/>
      <c r="O96" s="10"/>
      <c r="P96" s="10">
        <v>4</v>
      </c>
      <c r="Q96" s="10"/>
      <c r="R96" s="28" t="s">
        <v>197</v>
      </c>
    </row>
    <row r="97" spans="1:18" ht="15" customHeight="1">
      <c r="A97" s="221"/>
      <c r="B97" s="197"/>
      <c r="C97" s="2">
        <v>19</v>
      </c>
      <c r="D97" s="43" t="s">
        <v>75</v>
      </c>
      <c r="E97" s="43" t="s">
        <v>81</v>
      </c>
      <c r="F97" s="2">
        <v>12</v>
      </c>
      <c r="G97" s="14" t="s">
        <v>14</v>
      </c>
      <c r="H97" s="6">
        <v>0</v>
      </c>
      <c r="I97" s="9">
        <v>0</v>
      </c>
      <c r="J97" s="9"/>
      <c r="K97" s="6"/>
      <c r="L97" s="10"/>
      <c r="M97" s="10"/>
      <c r="N97" s="10"/>
      <c r="O97" s="10"/>
      <c r="P97" s="10"/>
      <c r="Q97" s="10"/>
      <c r="R97" s="42" t="s">
        <v>198</v>
      </c>
    </row>
    <row r="98" spans="1:18" ht="15" customHeight="1">
      <c r="A98" s="221"/>
      <c r="B98" s="196" t="s">
        <v>187</v>
      </c>
      <c r="C98" s="2">
        <v>20</v>
      </c>
      <c r="D98" s="2" t="s">
        <v>9</v>
      </c>
      <c r="E98" s="2" t="s">
        <v>185</v>
      </c>
      <c r="F98" s="2">
        <v>4</v>
      </c>
      <c r="G98" s="14" t="s">
        <v>44</v>
      </c>
      <c r="H98" s="6"/>
      <c r="I98" s="9"/>
      <c r="J98" s="9"/>
      <c r="K98" s="12"/>
      <c r="L98" s="10"/>
      <c r="M98" s="10"/>
      <c r="N98" s="10"/>
      <c r="O98" s="10"/>
      <c r="P98" s="10">
        <v>4</v>
      </c>
      <c r="Q98" s="10"/>
      <c r="R98" s="28" t="s">
        <v>197</v>
      </c>
    </row>
    <row r="99" spans="1:18" ht="15" customHeight="1">
      <c r="A99" s="222"/>
      <c r="B99" s="197"/>
      <c r="C99" s="2">
        <v>21</v>
      </c>
      <c r="D99" s="43" t="s">
        <v>75</v>
      </c>
      <c r="E99" s="43" t="s">
        <v>81</v>
      </c>
      <c r="F99" s="2">
        <v>12</v>
      </c>
      <c r="G99" s="14" t="s">
        <v>14</v>
      </c>
      <c r="H99" s="6">
        <v>0</v>
      </c>
      <c r="I99" s="9">
        <v>0</v>
      </c>
      <c r="J99" s="9"/>
      <c r="K99" s="6"/>
      <c r="L99" s="10"/>
      <c r="M99" s="10"/>
      <c r="N99" s="10"/>
      <c r="O99" s="10"/>
      <c r="P99" s="10"/>
      <c r="Q99" s="10"/>
      <c r="R99" s="42" t="s">
        <v>198</v>
      </c>
    </row>
    <row r="100" spans="1:18" ht="15" customHeight="1">
      <c r="A100" s="224" t="s">
        <v>196</v>
      </c>
      <c r="B100" s="196" t="s">
        <v>189</v>
      </c>
      <c r="C100" s="2">
        <v>1</v>
      </c>
      <c r="D100" s="2" t="s">
        <v>9</v>
      </c>
      <c r="E100" s="2" t="s">
        <v>148</v>
      </c>
      <c r="F100" s="2">
        <v>1</v>
      </c>
      <c r="G100" s="14" t="s">
        <v>149</v>
      </c>
      <c r="H100" s="6"/>
      <c r="I100" s="9"/>
      <c r="J100" s="9"/>
      <c r="K100" s="12"/>
      <c r="L100" s="10"/>
      <c r="M100" s="10"/>
      <c r="N100" s="10"/>
      <c r="O100" s="10"/>
      <c r="P100" s="10">
        <v>1</v>
      </c>
      <c r="Q100" s="10"/>
      <c r="R100" s="28" t="s">
        <v>150</v>
      </c>
    </row>
    <row r="101" spans="1:18" ht="15" customHeight="1">
      <c r="A101" s="221"/>
      <c r="B101" s="197"/>
      <c r="C101" s="2">
        <v>2</v>
      </c>
      <c r="D101" s="43" t="s">
        <v>75</v>
      </c>
      <c r="E101" s="43" t="s">
        <v>81</v>
      </c>
      <c r="F101" s="2">
        <v>3</v>
      </c>
      <c r="G101" s="14" t="s">
        <v>14</v>
      </c>
      <c r="H101" s="6">
        <v>0</v>
      </c>
      <c r="I101" s="9">
        <v>0</v>
      </c>
      <c r="J101" s="9"/>
      <c r="K101" s="6"/>
      <c r="L101" s="10"/>
      <c r="M101" s="10"/>
      <c r="N101" s="10"/>
      <c r="O101" s="10"/>
      <c r="P101" s="10"/>
      <c r="Q101" s="10"/>
      <c r="R101" s="30" t="s">
        <v>45</v>
      </c>
    </row>
    <row r="102" spans="1:18" ht="15" customHeight="1">
      <c r="A102" s="221"/>
      <c r="B102" s="196" t="s">
        <v>190</v>
      </c>
      <c r="C102" s="2">
        <v>3</v>
      </c>
      <c r="D102" s="2" t="s">
        <v>9</v>
      </c>
      <c r="E102" s="2" t="s">
        <v>151</v>
      </c>
      <c r="F102" s="2">
        <v>1</v>
      </c>
      <c r="G102" s="14" t="s">
        <v>44</v>
      </c>
      <c r="H102" s="6"/>
      <c r="I102" s="9"/>
      <c r="J102" s="9"/>
      <c r="K102" s="12"/>
      <c r="L102" s="10"/>
      <c r="M102" s="10"/>
      <c r="N102" s="10"/>
      <c r="O102" s="10"/>
      <c r="P102" s="10">
        <v>1</v>
      </c>
      <c r="Q102" s="10"/>
      <c r="R102" s="28" t="s">
        <v>152</v>
      </c>
    </row>
    <row r="103" spans="1:18" ht="15" customHeight="1">
      <c r="A103" s="221"/>
      <c r="B103" s="196"/>
      <c r="C103" s="2"/>
      <c r="D103" s="43" t="s">
        <v>75</v>
      </c>
      <c r="E103" s="4" t="s">
        <v>202</v>
      </c>
      <c r="F103" s="2">
        <v>3</v>
      </c>
      <c r="G103" s="14"/>
      <c r="H103" s="6"/>
      <c r="I103" s="9"/>
      <c r="J103" s="9"/>
      <c r="K103" s="12"/>
      <c r="L103" s="10"/>
      <c r="M103" s="10"/>
      <c r="N103" s="10"/>
      <c r="O103" s="10"/>
      <c r="P103" s="10"/>
      <c r="Q103" s="10"/>
      <c r="R103" s="50"/>
    </row>
    <row r="104" spans="1:18" ht="15" customHeight="1">
      <c r="A104" s="221"/>
      <c r="B104" s="196"/>
      <c r="C104" s="2">
        <v>4</v>
      </c>
      <c r="D104" s="43" t="s">
        <v>75</v>
      </c>
      <c r="E104" s="43" t="s">
        <v>81</v>
      </c>
      <c r="F104" s="2">
        <v>8</v>
      </c>
      <c r="G104" s="14" t="s">
        <v>14</v>
      </c>
      <c r="H104" s="6">
        <v>8</v>
      </c>
      <c r="I104" s="9">
        <v>8</v>
      </c>
      <c r="J104" s="9"/>
      <c r="K104" s="6"/>
      <c r="L104" s="10"/>
      <c r="M104" s="10"/>
      <c r="N104" s="10"/>
      <c r="O104" s="10"/>
      <c r="P104" s="10"/>
      <c r="Q104" s="10"/>
      <c r="R104" s="42" t="s">
        <v>153</v>
      </c>
    </row>
    <row r="105" spans="1:18" ht="15" customHeight="1">
      <c r="A105" s="221"/>
      <c r="B105" s="196"/>
      <c r="C105" s="2">
        <v>5</v>
      </c>
      <c r="D105" s="24" t="s">
        <v>51</v>
      </c>
      <c r="E105" s="43" t="s">
        <v>82</v>
      </c>
      <c r="F105" s="2">
        <v>4</v>
      </c>
      <c r="G105" s="14" t="s">
        <v>13</v>
      </c>
      <c r="H105" s="6">
        <v>4</v>
      </c>
      <c r="I105" s="9">
        <v>4</v>
      </c>
      <c r="J105" s="9"/>
      <c r="K105" s="6"/>
      <c r="L105" s="10"/>
      <c r="M105" s="10"/>
      <c r="N105" s="10"/>
      <c r="O105" s="10"/>
      <c r="P105" s="10"/>
      <c r="Q105" s="10"/>
      <c r="R105" s="31" t="s">
        <v>43</v>
      </c>
    </row>
    <row r="106" spans="1:18" ht="15" customHeight="1">
      <c r="A106" s="221"/>
      <c r="B106" s="196" t="s">
        <v>191</v>
      </c>
      <c r="C106" s="2">
        <v>6</v>
      </c>
      <c r="D106" s="2" t="s">
        <v>156</v>
      </c>
      <c r="E106" s="2" t="s">
        <v>154</v>
      </c>
      <c r="F106" s="2">
        <v>1</v>
      </c>
      <c r="G106" s="2" t="s">
        <v>155</v>
      </c>
      <c r="H106" s="6">
        <v>2</v>
      </c>
      <c r="I106" s="9">
        <v>2</v>
      </c>
      <c r="J106" s="9"/>
      <c r="K106" s="6">
        <v>1</v>
      </c>
      <c r="L106" s="10">
        <v>2</v>
      </c>
      <c r="M106" s="10"/>
      <c r="N106" s="10"/>
      <c r="O106" s="10"/>
      <c r="P106" s="10"/>
      <c r="Q106" s="10"/>
      <c r="R106" s="42" t="s">
        <v>158</v>
      </c>
    </row>
    <row r="107" spans="1:18" ht="15" customHeight="1">
      <c r="A107" s="221"/>
      <c r="B107" s="197"/>
      <c r="C107" s="2">
        <v>7</v>
      </c>
      <c r="D107" s="2" t="s">
        <v>157</v>
      </c>
      <c r="E107" s="2" t="s">
        <v>160</v>
      </c>
      <c r="F107" s="2">
        <v>1</v>
      </c>
      <c r="G107" s="2" t="s">
        <v>155</v>
      </c>
      <c r="H107" s="6">
        <v>2</v>
      </c>
      <c r="I107" s="9">
        <v>2</v>
      </c>
      <c r="J107" s="9"/>
      <c r="K107" s="6">
        <v>1</v>
      </c>
      <c r="L107" s="10">
        <v>2</v>
      </c>
      <c r="M107" s="10"/>
      <c r="N107" s="10"/>
      <c r="O107" s="10"/>
      <c r="P107" s="10"/>
      <c r="Q107" s="10"/>
      <c r="R107" s="42" t="s">
        <v>159</v>
      </c>
    </row>
    <row r="108" spans="1:18" ht="15" customHeight="1">
      <c r="A108" s="221"/>
      <c r="B108" s="1" t="s">
        <v>192</v>
      </c>
      <c r="C108" s="2">
        <v>8</v>
      </c>
      <c r="D108" s="2" t="s">
        <v>161</v>
      </c>
      <c r="E108" s="2" t="s">
        <v>162</v>
      </c>
      <c r="F108" s="2">
        <v>1</v>
      </c>
      <c r="G108" s="2" t="s">
        <v>155</v>
      </c>
      <c r="H108" s="6">
        <v>2</v>
      </c>
      <c r="I108" s="9">
        <v>2</v>
      </c>
      <c r="J108" s="9"/>
      <c r="K108" s="6">
        <v>1</v>
      </c>
      <c r="L108" s="10">
        <v>2</v>
      </c>
      <c r="M108" s="10"/>
      <c r="N108" s="10"/>
      <c r="O108" s="10"/>
      <c r="P108" s="10"/>
      <c r="Q108" s="10"/>
      <c r="R108" s="42" t="s">
        <v>163</v>
      </c>
    </row>
    <row r="109" spans="1:18" ht="15" customHeight="1">
      <c r="A109" s="221"/>
      <c r="B109" s="196" t="s">
        <v>193</v>
      </c>
      <c r="C109" s="2">
        <v>9</v>
      </c>
      <c r="D109" s="2" t="s">
        <v>164</v>
      </c>
      <c r="E109" s="2" t="s">
        <v>165</v>
      </c>
      <c r="F109" s="2">
        <v>4</v>
      </c>
      <c r="G109" s="43" t="s">
        <v>71</v>
      </c>
      <c r="H109" s="6">
        <v>8</v>
      </c>
      <c r="I109" s="9">
        <v>8</v>
      </c>
      <c r="J109" s="9"/>
      <c r="K109" s="6">
        <v>1</v>
      </c>
      <c r="L109" s="10">
        <v>2</v>
      </c>
      <c r="M109" s="10"/>
      <c r="N109" s="10"/>
      <c r="O109" s="10"/>
      <c r="P109" s="10"/>
      <c r="Q109" s="10"/>
      <c r="R109" s="42" t="s">
        <v>166</v>
      </c>
    </row>
    <row r="110" spans="1:18" ht="15" customHeight="1">
      <c r="A110" s="221"/>
      <c r="B110" s="196"/>
      <c r="C110" s="2">
        <v>10</v>
      </c>
      <c r="D110" s="24" t="s">
        <v>56</v>
      </c>
      <c r="E110" s="43" t="s">
        <v>146</v>
      </c>
      <c r="F110" s="2">
        <v>4</v>
      </c>
      <c r="G110" s="43" t="s">
        <v>147</v>
      </c>
      <c r="H110" s="6"/>
      <c r="I110" s="9"/>
      <c r="J110" s="9"/>
      <c r="K110" s="1"/>
      <c r="L110" s="10"/>
      <c r="M110" s="10"/>
      <c r="N110" s="10"/>
      <c r="O110" s="10"/>
      <c r="P110" s="10"/>
      <c r="Q110" s="10" t="s">
        <v>35</v>
      </c>
      <c r="R110" s="30" t="s">
        <v>57</v>
      </c>
    </row>
    <row r="111" spans="1:18" ht="15" customHeight="1">
      <c r="A111" s="221"/>
      <c r="B111" s="196" t="s">
        <v>194</v>
      </c>
      <c r="C111" s="2">
        <v>11</v>
      </c>
      <c r="D111" s="2" t="s">
        <v>169</v>
      </c>
      <c r="E111" s="2" t="s">
        <v>167</v>
      </c>
      <c r="F111" s="2">
        <v>1</v>
      </c>
      <c r="G111" s="14" t="s">
        <v>39</v>
      </c>
      <c r="H111" s="6">
        <v>2</v>
      </c>
      <c r="I111" s="9">
        <v>2</v>
      </c>
      <c r="J111" s="9"/>
      <c r="K111" s="6">
        <v>1</v>
      </c>
      <c r="L111" s="10">
        <v>1</v>
      </c>
      <c r="M111" s="10"/>
      <c r="N111" s="10"/>
      <c r="O111" s="10"/>
      <c r="P111" s="10"/>
      <c r="Q111" s="10"/>
      <c r="R111" s="42" t="s">
        <v>168</v>
      </c>
    </row>
    <row r="112" spans="1:18" ht="15" customHeight="1">
      <c r="A112" s="221"/>
      <c r="B112" s="197"/>
      <c r="C112" s="2">
        <v>12</v>
      </c>
      <c r="D112" s="2" t="s">
        <v>170</v>
      </c>
      <c r="E112" s="2" t="s">
        <v>171</v>
      </c>
      <c r="F112" s="2">
        <v>2</v>
      </c>
      <c r="G112" s="14" t="s">
        <v>39</v>
      </c>
      <c r="H112" s="6">
        <v>4</v>
      </c>
      <c r="I112" s="9">
        <v>4</v>
      </c>
      <c r="J112" s="9"/>
      <c r="K112" s="6">
        <v>1</v>
      </c>
      <c r="L112" s="10">
        <v>1</v>
      </c>
      <c r="M112" s="10"/>
      <c r="N112" s="10"/>
      <c r="O112" s="10"/>
      <c r="P112" s="10"/>
      <c r="Q112" s="10"/>
      <c r="R112" s="42" t="s">
        <v>172</v>
      </c>
    </row>
    <row r="113" spans="1:18" ht="15" customHeight="1">
      <c r="A113" s="221"/>
      <c r="B113" s="197"/>
      <c r="C113" s="2">
        <v>13</v>
      </c>
      <c r="D113" s="2" t="s">
        <v>173</v>
      </c>
      <c r="E113" s="2" t="s">
        <v>174</v>
      </c>
      <c r="F113" s="2">
        <v>2</v>
      </c>
      <c r="G113" s="14" t="s">
        <v>39</v>
      </c>
      <c r="H113" s="6">
        <v>4</v>
      </c>
      <c r="I113" s="9">
        <v>4</v>
      </c>
      <c r="J113" s="9"/>
      <c r="K113" s="6">
        <v>1</v>
      </c>
      <c r="L113" s="10">
        <v>1</v>
      </c>
      <c r="M113" s="10"/>
      <c r="N113" s="10"/>
      <c r="O113" s="10"/>
      <c r="P113" s="10"/>
      <c r="Q113" s="10"/>
      <c r="R113" s="42" t="s">
        <v>175</v>
      </c>
    </row>
    <row r="114" spans="1:18" ht="15" customHeight="1">
      <c r="A114" s="221"/>
      <c r="B114" s="197"/>
      <c r="C114" s="2">
        <v>14</v>
      </c>
      <c r="D114" s="2" t="s">
        <v>176</v>
      </c>
      <c r="E114" s="2" t="s">
        <v>177</v>
      </c>
      <c r="F114" s="2">
        <v>2</v>
      </c>
      <c r="G114" s="14" t="s">
        <v>39</v>
      </c>
      <c r="H114" s="6">
        <v>4</v>
      </c>
      <c r="I114" s="9">
        <v>4</v>
      </c>
      <c r="J114" s="9"/>
      <c r="K114" s="6">
        <v>1</v>
      </c>
      <c r="L114" s="10">
        <v>1</v>
      </c>
      <c r="M114" s="10"/>
      <c r="N114" s="10"/>
      <c r="O114" s="10"/>
      <c r="P114" s="10"/>
      <c r="Q114" s="10"/>
      <c r="R114" s="42" t="s">
        <v>178</v>
      </c>
    </row>
    <row r="115" spans="1:18" ht="15" customHeight="1">
      <c r="A115" s="221"/>
      <c r="B115" s="196" t="s">
        <v>195</v>
      </c>
      <c r="C115" s="2">
        <v>15</v>
      </c>
      <c r="D115" s="2" t="s">
        <v>179</v>
      </c>
      <c r="E115" s="24"/>
      <c r="F115" s="2">
        <v>4</v>
      </c>
      <c r="G115" s="14"/>
      <c r="H115" s="6"/>
      <c r="I115" s="9"/>
      <c r="J115" s="9"/>
      <c r="K115" s="6">
        <v>1</v>
      </c>
      <c r="L115" s="10">
        <v>1</v>
      </c>
      <c r="M115" s="10"/>
      <c r="N115" s="10"/>
      <c r="O115" s="10"/>
      <c r="P115" s="10"/>
      <c r="Q115" s="10"/>
      <c r="R115" s="28" t="s">
        <v>181</v>
      </c>
    </row>
    <row r="116" spans="1:18" ht="15" customHeight="1">
      <c r="A116" s="221"/>
      <c r="B116" s="197"/>
      <c r="C116" s="2">
        <v>16</v>
      </c>
      <c r="D116" s="2" t="s">
        <v>182</v>
      </c>
      <c r="E116" s="24"/>
      <c r="F116" s="2">
        <v>4</v>
      </c>
      <c r="G116" s="14"/>
      <c r="H116" s="6"/>
      <c r="I116" s="9"/>
      <c r="J116" s="9"/>
      <c r="K116" s="6">
        <v>1</v>
      </c>
      <c r="L116" s="10">
        <v>1</v>
      </c>
      <c r="M116" s="10"/>
      <c r="N116" s="10"/>
      <c r="O116" s="10"/>
      <c r="P116" s="10"/>
      <c r="Q116" s="10"/>
      <c r="R116" s="28" t="s">
        <v>180</v>
      </c>
    </row>
    <row r="117" spans="1:18" ht="15" customHeight="1">
      <c r="A117" s="221"/>
      <c r="B117" s="197"/>
      <c r="C117" s="2">
        <v>17</v>
      </c>
      <c r="D117" s="2" t="s">
        <v>183</v>
      </c>
      <c r="E117" s="24"/>
      <c r="F117" s="2">
        <v>4</v>
      </c>
      <c r="G117" s="14"/>
      <c r="H117" s="6"/>
      <c r="I117" s="9"/>
      <c r="J117" s="9"/>
      <c r="K117" s="6">
        <v>1</v>
      </c>
      <c r="L117" s="10">
        <v>1</v>
      </c>
      <c r="M117" s="10"/>
      <c r="N117" s="10"/>
      <c r="O117" s="10"/>
      <c r="P117" s="10"/>
      <c r="Q117" s="10"/>
      <c r="R117" s="28" t="s">
        <v>184</v>
      </c>
    </row>
    <row r="118" spans="1:18" ht="15" customHeight="1">
      <c r="A118" s="221"/>
      <c r="B118" s="196" t="s">
        <v>186</v>
      </c>
      <c r="C118" s="2">
        <v>18</v>
      </c>
      <c r="D118" s="2" t="s">
        <v>9</v>
      </c>
      <c r="E118" s="2" t="s">
        <v>185</v>
      </c>
      <c r="F118" s="2">
        <v>4</v>
      </c>
      <c r="G118" s="14" t="s">
        <v>44</v>
      </c>
      <c r="H118" s="6"/>
      <c r="I118" s="9"/>
      <c r="J118" s="9"/>
      <c r="K118" s="12"/>
      <c r="L118" s="10"/>
      <c r="M118" s="10"/>
      <c r="N118" s="10"/>
      <c r="O118" s="10"/>
      <c r="P118" s="10">
        <v>4</v>
      </c>
      <c r="Q118" s="10"/>
      <c r="R118" s="28" t="s">
        <v>197</v>
      </c>
    </row>
    <row r="119" spans="1:18" ht="15" customHeight="1">
      <c r="A119" s="221"/>
      <c r="B119" s="197"/>
      <c r="C119" s="2">
        <v>19</v>
      </c>
      <c r="D119" s="43" t="s">
        <v>75</v>
      </c>
      <c r="E119" s="43" t="s">
        <v>81</v>
      </c>
      <c r="F119" s="2">
        <v>12</v>
      </c>
      <c r="G119" s="14" t="s">
        <v>14</v>
      </c>
      <c r="H119" s="6">
        <v>0</v>
      </c>
      <c r="I119" s="9">
        <v>0</v>
      </c>
      <c r="J119" s="9"/>
      <c r="K119" s="6"/>
      <c r="L119" s="10"/>
      <c r="M119" s="10"/>
      <c r="N119" s="10"/>
      <c r="O119" s="10"/>
      <c r="P119" s="10"/>
      <c r="Q119" s="10"/>
      <c r="R119" s="42" t="s">
        <v>198</v>
      </c>
    </row>
    <row r="120" spans="1:18" ht="15" customHeight="1">
      <c r="A120" s="221"/>
      <c r="B120" s="196" t="s">
        <v>187</v>
      </c>
      <c r="C120" s="2">
        <v>20</v>
      </c>
      <c r="D120" s="2" t="s">
        <v>9</v>
      </c>
      <c r="E120" s="2" t="s">
        <v>185</v>
      </c>
      <c r="F120" s="2">
        <v>4</v>
      </c>
      <c r="G120" s="14" t="s">
        <v>44</v>
      </c>
      <c r="H120" s="6"/>
      <c r="I120" s="9"/>
      <c r="J120" s="9"/>
      <c r="K120" s="12"/>
      <c r="L120" s="10"/>
      <c r="M120" s="10"/>
      <c r="N120" s="10"/>
      <c r="O120" s="10"/>
      <c r="P120" s="10">
        <v>4</v>
      </c>
      <c r="Q120" s="10"/>
      <c r="R120" s="28" t="s">
        <v>197</v>
      </c>
    </row>
    <row r="121" spans="1:18" ht="15" customHeight="1">
      <c r="A121" s="222"/>
      <c r="B121" s="197"/>
      <c r="C121" s="2">
        <v>21</v>
      </c>
      <c r="D121" s="43" t="s">
        <v>75</v>
      </c>
      <c r="E121" s="43" t="s">
        <v>81</v>
      </c>
      <c r="F121" s="2">
        <v>12</v>
      </c>
      <c r="G121" s="14" t="s">
        <v>14</v>
      </c>
      <c r="H121" s="6">
        <v>0</v>
      </c>
      <c r="I121" s="9">
        <v>0</v>
      </c>
      <c r="J121" s="9"/>
      <c r="K121" s="6"/>
      <c r="L121" s="10"/>
      <c r="M121" s="10"/>
      <c r="N121" s="10"/>
      <c r="O121" s="10"/>
      <c r="P121" s="10"/>
      <c r="Q121" s="10"/>
      <c r="R121" s="42" t="s">
        <v>198</v>
      </c>
    </row>
    <row r="122" spans="1:18" ht="15" customHeight="1">
      <c r="A122" s="214" t="s">
        <v>60</v>
      </c>
      <c r="B122" s="223" t="s">
        <v>72</v>
      </c>
      <c r="C122" s="2">
        <v>1</v>
      </c>
      <c r="D122" s="24" t="s">
        <v>38</v>
      </c>
      <c r="E122" s="2" t="s">
        <v>66</v>
      </c>
      <c r="F122" s="2">
        <v>8</v>
      </c>
      <c r="G122" s="14" t="s">
        <v>39</v>
      </c>
      <c r="H122" s="6">
        <v>16</v>
      </c>
      <c r="I122" s="9">
        <v>16</v>
      </c>
      <c r="J122" s="9"/>
      <c r="K122" s="6">
        <v>4</v>
      </c>
      <c r="L122" s="10">
        <v>8</v>
      </c>
      <c r="M122" s="10"/>
      <c r="N122" s="10"/>
      <c r="O122" s="10"/>
      <c r="P122" s="10"/>
      <c r="Q122" s="10"/>
      <c r="R122" s="42" t="s">
        <v>67</v>
      </c>
    </row>
    <row r="123" spans="1:18" ht="15" customHeight="1">
      <c r="A123" s="221"/>
      <c r="B123" s="211"/>
      <c r="C123" s="2">
        <v>2</v>
      </c>
      <c r="D123" s="24" t="s">
        <v>41</v>
      </c>
      <c r="E123" s="2" t="s">
        <v>68</v>
      </c>
      <c r="F123" s="2">
        <v>8</v>
      </c>
      <c r="G123" s="43" t="s">
        <v>71</v>
      </c>
      <c r="H123" s="6">
        <v>8</v>
      </c>
      <c r="I123" s="9">
        <v>8</v>
      </c>
      <c r="J123" s="9"/>
      <c r="K123" s="6">
        <v>4</v>
      </c>
      <c r="L123" s="10">
        <v>8</v>
      </c>
      <c r="M123" s="10"/>
      <c r="N123" s="10"/>
      <c r="O123" s="10"/>
      <c r="P123" s="10"/>
      <c r="Q123" s="10"/>
      <c r="R123" s="42" t="s">
        <v>69</v>
      </c>
    </row>
    <row r="124" spans="1:18" ht="15" customHeight="1">
      <c r="A124" s="221"/>
      <c r="B124" s="211"/>
      <c r="C124" s="2">
        <v>3</v>
      </c>
      <c r="D124" s="24" t="s">
        <v>42</v>
      </c>
      <c r="E124" s="43" t="s">
        <v>70</v>
      </c>
      <c r="F124" s="2">
        <v>4</v>
      </c>
      <c r="G124" s="14" t="s">
        <v>14</v>
      </c>
      <c r="H124" s="6">
        <v>4</v>
      </c>
      <c r="I124" s="40">
        <v>4</v>
      </c>
      <c r="J124" s="9"/>
      <c r="K124" s="6"/>
      <c r="L124" s="44"/>
      <c r="M124" s="10"/>
      <c r="N124" s="10"/>
      <c r="O124" s="10"/>
      <c r="P124" s="10"/>
      <c r="Q124" s="10"/>
      <c r="R124" s="31" t="s">
        <v>43</v>
      </c>
    </row>
    <row r="125" spans="1:18" ht="15" customHeight="1">
      <c r="A125" s="221"/>
      <c r="B125" s="211"/>
      <c r="C125" s="2">
        <v>4</v>
      </c>
      <c r="D125" s="49" t="s">
        <v>200</v>
      </c>
      <c r="E125" s="43"/>
      <c r="F125" s="2">
        <v>4</v>
      </c>
      <c r="G125" s="14" t="s">
        <v>14</v>
      </c>
      <c r="H125" s="6">
        <v>4</v>
      </c>
      <c r="I125" s="40">
        <v>4</v>
      </c>
      <c r="J125" s="9"/>
      <c r="K125" s="6"/>
      <c r="L125" s="44"/>
      <c r="M125" s="10"/>
      <c r="N125" s="10"/>
      <c r="O125" s="10"/>
      <c r="P125" s="10"/>
      <c r="Q125" s="10"/>
      <c r="R125" s="31"/>
    </row>
    <row r="126" spans="1:18" ht="15" customHeight="1">
      <c r="A126" s="222"/>
      <c r="B126" s="212"/>
      <c r="C126" s="2">
        <v>5</v>
      </c>
      <c r="D126" s="43" t="s">
        <v>94</v>
      </c>
      <c r="E126" s="43" t="s">
        <v>91</v>
      </c>
      <c r="F126" s="2">
        <v>1</v>
      </c>
      <c r="G126" s="43" t="s">
        <v>92</v>
      </c>
      <c r="H126" s="6"/>
      <c r="I126" s="40"/>
      <c r="J126" s="9"/>
      <c r="K126" s="6"/>
      <c r="L126" s="44"/>
      <c r="M126" s="10"/>
      <c r="N126" s="10"/>
      <c r="O126" s="10"/>
      <c r="P126" s="10"/>
      <c r="Q126" s="10"/>
      <c r="R126" s="45" t="s">
        <v>95</v>
      </c>
    </row>
    <row r="127" spans="1:18" ht="15" customHeight="1">
      <c r="A127" s="207" t="s">
        <v>36</v>
      </c>
      <c r="B127" s="210" t="s">
        <v>89</v>
      </c>
      <c r="C127" s="2">
        <v>1</v>
      </c>
      <c r="D127" s="24" t="s">
        <v>51</v>
      </c>
      <c r="E127" s="43" t="s">
        <v>82</v>
      </c>
      <c r="F127" s="2">
        <v>4</v>
      </c>
      <c r="G127" s="14" t="s">
        <v>13</v>
      </c>
      <c r="H127" s="6">
        <v>4</v>
      </c>
      <c r="I127" s="9">
        <v>4</v>
      </c>
      <c r="J127" s="9"/>
      <c r="K127" s="6"/>
      <c r="L127" s="10"/>
      <c r="M127" s="10"/>
      <c r="N127" s="10"/>
      <c r="O127" s="10"/>
      <c r="P127" s="10"/>
      <c r="Q127" s="10"/>
      <c r="R127" s="45" t="s">
        <v>43</v>
      </c>
    </row>
    <row r="128" spans="1:18" ht="15" customHeight="1">
      <c r="A128" s="208"/>
      <c r="B128" s="220"/>
      <c r="C128" s="2">
        <v>2</v>
      </c>
      <c r="D128" s="24" t="s">
        <v>51</v>
      </c>
      <c r="E128" s="43" t="s">
        <v>82</v>
      </c>
      <c r="F128" s="2">
        <v>1</v>
      </c>
      <c r="G128" s="14" t="s">
        <v>14</v>
      </c>
      <c r="H128" s="6">
        <v>1</v>
      </c>
      <c r="I128" s="9">
        <f>F128*H128</f>
        <v>1</v>
      </c>
      <c r="J128" s="9"/>
      <c r="K128" s="6"/>
      <c r="L128" s="10"/>
      <c r="M128" s="10"/>
      <c r="N128" s="10"/>
      <c r="O128" s="10"/>
      <c r="P128" s="10"/>
      <c r="Q128" s="10"/>
      <c r="R128" s="31" t="s">
        <v>37</v>
      </c>
    </row>
    <row r="129" spans="1:18" ht="15" customHeight="1">
      <c r="A129" s="208"/>
      <c r="B129" s="220"/>
      <c r="C129" s="2">
        <v>3</v>
      </c>
      <c r="D129" s="43" t="s">
        <v>86</v>
      </c>
      <c r="E129" s="43" t="s">
        <v>87</v>
      </c>
      <c r="F129" s="2">
        <v>1</v>
      </c>
      <c r="G129" s="14" t="s">
        <v>14</v>
      </c>
      <c r="H129" s="6">
        <v>2</v>
      </c>
      <c r="I129" s="9">
        <v>2</v>
      </c>
      <c r="J129" s="9"/>
      <c r="K129" s="6"/>
      <c r="L129" s="10"/>
      <c r="M129" s="10"/>
      <c r="N129" s="10"/>
      <c r="O129" s="10"/>
      <c r="P129" s="10"/>
      <c r="Q129" s="10"/>
      <c r="R129" s="45" t="s">
        <v>88</v>
      </c>
    </row>
    <row r="130" spans="1:18" ht="15" customHeight="1">
      <c r="A130" s="208"/>
      <c r="B130" s="220"/>
      <c r="C130" s="2">
        <v>4</v>
      </c>
      <c r="D130" s="4" t="s">
        <v>12</v>
      </c>
      <c r="E130" s="5" t="s">
        <v>85</v>
      </c>
      <c r="F130" s="2">
        <v>1</v>
      </c>
      <c r="G130" s="43" t="s">
        <v>84</v>
      </c>
      <c r="H130" s="6"/>
      <c r="I130" s="9"/>
      <c r="J130" s="9"/>
      <c r="K130" s="6">
        <v>1</v>
      </c>
      <c r="L130" s="10">
        <v>1</v>
      </c>
      <c r="M130" s="10"/>
      <c r="N130" s="10"/>
      <c r="O130" s="10"/>
      <c r="P130" s="10"/>
      <c r="Q130" s="10">
        <v>1</v>
      </c>
      <c r="R130" s="45" t="s">
        <v>83</v>
      </c>
    </row>
    <row r="131" spans="1:18" ht="15" customHeight="1">
      <c r="A131" s="208"/>
      <c r="B131" s="210" t="s">
        <v>96</v>
      </c>
      <c r="C131" s="2">
        <v>1</v>
      </c>
      <c r="D131" s="24" t="s">
        <v>51</v>
      </c>
      <c r="E131" s="43" t="s">
        <v>82</v>
      </c>
      <c r="F131" s="2">
        <v>4</v>
      </c>
      <c r="G131" s="14" t="s">
        <v>13</v>
      </c>
      <c r="H131" s="6">
        <v>4</v>
      </c>
      <c r="I131" s="9">
        <v>4</v>
      </c>
      <c r="J131" s="9"/>
      <c r="K131" s="6"/>
      <c r="L131" s="10"/>
      <c r="M131" s="10"/>
      <c r="N131" s="10"/>
      <c r="O131" s="10"/>
      <c r="P131" s="10"/>
      <c r="Q131" s="10"/>
      <c r="R131" s="45" t="s">
        <v>43</v>
      </c>
    </row>
    <row r="132" spans="1:18" ht="15" customHeight="1">
      <c r="A132" s="208"/>
      <c r="B132" s="220"/>
      <c r="C132" s="2">
        <v>2</v>
      </c>
      <c r="D132" s="24" t="s">
        <v>51</v>
      </c>
      <c r="E132" s="43" t="s">
        <v>82</v>
      </c>
      <c r="F132" s="2">
        <v>1</v>
      </c>
      <c r="G132" s="14" t="s">
        <v>14</v>
      </c>
      <c r="H132" s="6">
        <v>1</v>
      </c>
      <c r="I132" s="9">
        <f>F132*H132</f>
        <v>1</v>
      </c>
      <c r="J132" s="9"/>
      <c r="K132" s="6"/>
      <c r="L132" s="10"/>
      <c r="M132" s="10"/>
      <c r="N132" s="10"/>
      <c r="O132" s="10"/>
      <c r="P132" s="10"/>
      <c r="Q132" s="10"/>
      <c r="R132" s="31" t="s">
        <v>37</v>
      </c>
    </row>
    <row r="133" spans="1:18" ht="15" customHeight="1">
      <c r="A133" s="208"/>
      <c r="B133" s="220"/>
      <c r="C133" s="2">
        <v>3</v>
      </c>
      <c r="D133" s="43" t="s">
        <v>86</v>
      </c>
      <c r="E133" s="43" t="s">
        <v>87</v>
      </c>
      <c r="F133" s="2">
        <v>1</v>
      </c>
      <c r="G133" s="14" t="s">
        <v>14</v>
      </c>
      <c r="H133" s="6">
        <v>2</v>
      </c>
      <c r="I133" s="9">
        <v>2</v>
      </c>
      <c r="J133" s="9"/>
      <c r="K133" s="6"/>
      <c r="L133" s="10"/>
      <c r="M133" s="10"/>
      <c r="N133" s="10"/>
      <c r="O133" s="10"/>
      <c r="P133" s="10"/>
      <c r="Q133" s="10"/>
      <c r="R133" s="45" t="s">
        <v>88</v>
      </c>
    </row>
    <row r="134" spans="1:18" ht="15" customHeight="1">
      <c r="A134" s="208"/>
      <c r="B134" s="220"/>
      <c r="C134" s="2">
        <v>4</v>
      </c>
      <c r="D134" s="4" t="s">
        <v>12</v>
      </c>
      <c r="E134" s="5" t="s">
        <v>85</v>
      </c>
      <c r="F134" s="2">
        <v>1</v>
      </c>
      <c r="G134" s="43" t="s">
        <v>84</v>
      </c>
      <c r="H134" s="6"/>
      <c r="I134" s="9"/>
      <c r="J134" s="9"/>
      <c r="K134" s="6">
        <v>1</v>
      </c>
      <c r="L134" s="10">
        <v>1</v>
      </c>
      <c r="M134" s="10"/>
      <c r="N134" s="10"/>
      <c r="O134" s="10"/>
      <c r="P134" s="10"/>
      <c r="Q134" s="10">
        <v>1</v>
      </c>
      <c r="R134" s="45" t="s">
        <v>83</v>
      </c>
    </row>
    <row r="135" spans="1:18" ht="15" customHeight="1">
      <c r="A135" s="208"/>
      <c r="B135" s="210" t="s">
        <v>97</v>
      </c>
      <c r="C135" s="2">
        <v>1</v>
      </c>
      <c r="D135" s="24" t="s">
        <v>51</v>
      </c>
      <c r="E135" s="43" t="s">
        <v>82</v>
      </c>
      <c r="F135" s="2">
        <v>4</v>
      </c>
      <c r="G135" s="14" t="s">
        <v>13</v>
      </c>
      <c r="H135" s="6">
        <v>4</v>
      </c>
      <c r="I135" s="9">
        <v>4</v>
      </c>
      <c r="J135" s="9"/>
      <c r="K135" s="6"/>
      <c r="L135" s="10"/>
      <c r="M135" s="10"/>
      <c r="N135" s="10"/>
      <c r="O135" s="10"/>
      <c r="P135" s="10"/>
      <c r="Q135" s="10"/>
      <c r="R135" s="45" t="s">
        <v>43</v>
      </c>
    </row>
    <row r="136" spans="1:18" ht="15" customHeight="1">
      <c r="A136" s="208"/>
      <c r="B136" s="220"/>
      <c r="C136" s="2">
        <v>2</v>
      </c>
      <c r="D136" s="24" t="s">
        <v>51</v>
      </c>
      <c r="E136" s="43" t="s">
        <v>82</v>
      </c>
      <c r="F136" s="2">
        <v>1</v>
      </c>
      <c r="G136" s="14" t="s">
        <v>14</v>
      </c>
      <c r="H136" s="6">
        <v>1</v>
      </c>
      <c r="I136" s="9">
        <f>F136*H136</f>
        <v>1</v>
      </c>
      <c r="J136" s="9"/>
      <c r="K136" s="6"/>
      <c r="L136" s="10"/>
      <c r="M136" s="10"/>
      <c r="N136" s="10"/>
      <c r="O136" s="10"/>
      <c r="P136" s="10"/>
      <c r="Q136" s="10"/>
      <c r="R136" s="31" t="s">
        <v>37</v>
      </c>
    </row>
    <row r="137" spans="1:18" ht="15" customHeight="1">
      <c r="A137" s="208"/>
      <c r="B137" s="220"/>
      <c r="C137" s="2">
        <v>3</v>
      </c>
      <c r="D137" s="43" t="s">
        <v>86</v>
      </c>
      <c r="E137" s="43" t="s">
        <v>87</v>
      </c>
      <c r="F137" s="2">
        <v>1</v>
      </c>
      <c r="G137" s="14" t="s">
        <v>14</v>
      </c>
      <c r="H137" s="6">
        <v>2</v>
      </c>
      <c r="I137" s="9">
        <v>2</v>
      </c>
      <c r="J137" s="9"/>
      <c r="K137" s="6"/>
      <c r="L137" s="10"/>
      <c r="M137" s="10"/>
      <c r="N137" s="10"/>
      <c r="O137" s="10"/>
      <c r="P137" s="10"/>
      <c r="Q137" s="10"/>
      <c r="R137" s="45" t="s">
        <v>88</v>
      </c>
    </row>
    <row r="138" spans="1:18" ht="15" customHeight="1">
      <c r="A138" s="208"/>
      <c r="B138" s="220"/>
      <c r="C138" s="2">
        <v>4</v>
      </c>
      <c r="D138" s="4" t="s">
        <v>12</v>
      </c>
      <c r="E138" s="5" t="s">
        <v>85</v>
      </c>
      <c r="F138" s="2">
        <v>1</v>
      </c>
      <c r="G138" s="43" t="s">
        <v>84</v>
      </c>
      <c r="H138" s="6"/>
      <c r="I138" s="9"/>
      <c r="J138" s="9"/>
      <c r="K138" s="6">
        <v>1</v>
      </c>
      <c r="L138" s="10">
        <v>1</v>
      </c>
      <c r="M138" s="10"/>
      <c r="N138" s="10"/>
      <c r="O138" s="10"/>
      <c r="P138" s="10"/>
      <c r="Q138" s="10">
        <v>1</v>
      </c>
      <c r="R138" s="45" t="s">
        <v>83</v>
      </c>
    </row>
    <row r="139" spans="1:18" ht="15" customHeight="1">
      <c r="A139" s="215" t="s">
        <v>22</v>
      </c>
      <c r="B139" s="217" t="s">
        <v>22</v>
      </c>
      <c r="C139" s="2">
        <v>1</v>
      </c>
      <c r="D139" s="2" t="s">
        <v>33</v>
      </c>
      <c r="E139" s="4"/>
      <c r="F139" s="2">
        <v>1</v>
      </c>
      <c r="G139" s="3"/>
      <c r="H139" s="6">
        <v>1</v>
      </c>
      <c r="I139" s="9">
        <f>F139*H139</f>
        <v>1</v>
      </c>
      <c r="J139" s="9"/>
      <c r="K139" s="1"/>
      <c r="L139" s="10"/>
      <c r="M139" s="10"/>
      <c r="N139" s="10"/>
      <c r="O139" s="10"/>
      <c r="P139" s="10"/>
      <c r="Q139" s="10">
        <v>1</v>
      </c>
      <c r="R139" s="29"/>
    </row>
    <row r="140" spans="1:18" ht="15" customHeight="1" thickBot="1">
      <c r="A140" s="216"/>
      <c r="B140" s="218"/>
      <c r="C140" s="32">
        <v>2</v>
      </c>
      <c r="D140" s="32" t="s">
        <v>34</v>
      </c>
      <c r="E140" s="33"/>
      <c r="F140" s="32">
        <v>1</v>
      </c>
      <c r="G140" s="34"/>
      <c r="H140" s="35"/>
      <c r="I140" s="36"/>
      <c r="J140" s="36"/>
      <c r="K140" s="37">
        <v>1</v>
      </c>
      <c r="L140" s="38">
        <f>F140*K140</f>
        <v>1</v>
      </c>
      <c r="M140" s="38"/>
      <c r="N140" s="38"/>
      <c r="O140" s="38"/>
      <c r="P140" s="38"/>
      <c r="Q140" s="38">
        <v>1</v>
      </c>
      <c r="R140" s="39"/>
    </row>
    <row r="141" spans="1:18" ht="14.45" customHeight="1">
      <c r="A141" s="20"/>
      <c r="B141" s="20"/>
      <c r="C141" s="8"/>
      <c r="D141" s="16"/>
      <c r="E141" s="17"/>
      <c r="F141" s="8"/>
      <c r="G141" s="18"/>
      <c r="H141" s="20"/>
      <c r="I141" s="21">
        <f>SUM(I3:I140)</f>
        <v>396</v>
      </c>
      <c r="J141" s="11"/>
      <c r="K141" s="15"/>
      <c r="L141" s="21">
        <f>SUM(L3:L140)</f>
        <v>166</v>
      </c>
      <c r="M141" s="19"/>
      <c r="N141" s="22"/>
      <c r="O141" s="22"/>
      <c r="P141" s="22"/>
      <c r="Q141" s="22"/>
      <c r="R141" s="18"/>
    </row>
    <row r="142" spans="1:18" ht="14.45" customHeight="1">
      <c r="A142" s="20"/>
      <c r="B142" s="20"/>
      <c r="C142" s="8"/>
      <c r="D142" s="16"/>
      <c r="E142" s="17"/>
      <c r="F142" s="8"/>
      <c r="G142" s="18"/>
      <c r="H142" s="20" t="s">
        <v>23</v>
      </c>
      <c r="I142" s="21" t="s">
        <v>24</v>
      </c>
      <c r="J142" s="11"/>
      <c r="K142" s="15"/>
      <c r="L142" s="22" t="s">
        <v>25</v>
      </c>
      <c r="M142" s="19"/>
      <c r="N142" s="22" t="s">
        <v>29</v>
      </c>
      <c r="O142" s="22" t="s">
        <v>30</v>
      </c>
      <c r="P142" s="22" t="s">
        <v>28</v>
      </c>
      <c r="Q142" s="22" t="s">
        <v>31</v>
      </c>
      <c r="R142" s="18"/>
    </row>
    <row r="146" spans="9:11">
      <c r="I146" s="7">
        <v>420</v>
      </c>
      <c r="K146" s="52" t="s">
        <v>205</v>
      </c>
    </row>
  </sheetData>
  <autoFilter ref="E2:E142"/>
  <mergeCells count="55">
    <mergeCell ref="B127:B130"/>
    <mergeCell ref="B58:B59"/>
    <mergeCell ref="B96:B97"/>
    <mergeCell ref="A62:A77"/>
    <mergeCell ref="B62:B67"/>
    <mergeCell ref="A127:A138"/>
    <mergeCell ref="A122:A126"/>
    <mergeCell ref="B122:B126"/>
    <mergeCell ref="B131:B134"/>
    <mergeCell ref="B135:B138"/>
    <mergeCell ref="A78:A99"/>
    <mergeCell ref="B84:B85"/>
    <mergeCell ref="B87:B88"/>
    <mergeCell ref="B80:B83"/>
    <mergeCell ref="B98:B99"/>
    <mergeCell ref="A100:A121"/>
    <mergeCell ref="A46:A61"/>
    <mergeCell ref="A139:A140"/>
    <mergeCell ref="B139:B140"/>
    <mergeCell ref="K21:K22"/>
    <mergeCell ref="K27:K28"/>
    <mergeCell ref="B32:B38"/>
    <mergeCell ref="K34:K35"/>
    <mergeCell ref="B39:B45"/>
    <mergeCell ref="B46:B51"/>
    <mergeCell ref="B60:B61"/>
    <mergeCell ref="B52:B56"/>
    <mergeCell ref="B68:B72"/>
    <mergeCell ref="B74:B75"/>
    <mergeCell ref="B76:B77"/>
    <mergeCell ref="B100:B101"/>
    <mergeCell ref="B89:B92"/>
    <mergeCell ref="A1:R1"/>
    <mergeCell ref="A3:A10"/>
    <mergeCell ref="B3:B10"/>
    <mergeCell ref="L21:L22"/>
    <mergeCell ref="L27:L28"/>
    <mergeCell ref="A11:A19"/>
    <mergeCell ref="B17:B19"/>
    <mergeCell ref="B12:B16"/>
    <mergeCell ref="B20:B25"/>
    <mergeCell ref="B26:B31"/>
    <mergeCell ref="A20:A45"/>
    <mergeCell ref="L34:L35"/>
    <mergeCell ref="K41:K42"/>
    <mergeCell ref="L41:L42"/>
    <mergeCell ref="B78:B79"/>
    <mergeCell ref="B120:B121"/>
    <mergeCell ref="B102:B105"/>
    <mergeCell ref="B106:B107"/>
    <mergeCell ref="B109:B110"/>
    <mergeCell ref="B111:B114"/>
    <mergeCell ref="B115:B117"/>
    <mergeCell ref="B118:B119"/>
    <mergeCell ref="B93:B95"/>
  </mergeCells>
  <phoneticPr fontId="14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21"/>
  <sheetViews>
    <sheetView workbookViewId="0">
      <selection activeCell="F4" sqref="F4"/>
    </sheetView>
  </sheetViews>
  <sheetFormatPr defaultRowHeight="14.25"/>
  <cols>
    <col min="2" max="2" width="11.625" bestFit="1" customWidth="1"/>
    <col min="4" max="4" width="11.625" bestFit="1" customWidth="1"/>
    <col min="5" max="5" width="12.75" bestFit="1" customWidth="1"/>
    <col min="6" max="7" width="12.75" customWidth="1"/>
    <col min="9" max="9" width="10.5" bestFit="1" customWidth="1"/>
    <col min="10" max="10" width="27.25" bestFit="1" customWidth="1"/>
    <col min="12" max="12" width="23.875" bestFit="1" customWidth="1"/>
    <col min="13" max="13" width="26" bestFit="1" customWidth="1"/>
    <col min="14" max="17" width="25" bestFit="1" customWidth="1"/>
  </cols>
  <sheetData>
    <row r="2" spans="2:9">
      <c r="D2" s="61" t="s">
        <v>10388</v>
      </c>
      <c r="E2" s="61" t="s">
        <v>10399</v>
      </c>
      <c r="F2" s="61" t="s">
        <v>10410</v>
      </c>
      <c r="G2" s="61" t="s">
        <v>13149</v>
      </c>
      <c r="H2" s="61" t="s">
        <v>12069</v>
      </c>
    </row>
    <row r="3" spans="2:9">
      <c r="B3">
        <v>1</v>
      </c>
      <c r="D3" s="61" t="s">
        <v>10389</v>
      </c>
      <c r="E3" s="61" t="s">
        <v>10400</v>
      </c>
      <c r="F3" s="61" t="s">
        <v>10413</v>
      </c>
      <c r="G3" s="61" t="s">
        <v>13138</v>
      </c>
      <c r="H3" s="61" t="s">
        <v>12070</v>
      </c>
    </row>
    <row r="4" spans="2:9">
      <c r="C4" s="60" t="s">
        <v>5335</v>
      </c>
      <c r="D4" s="61" t="s">
        <v>10390</v>
      </c>
      <c r="E4" s="61" t="s">
        <v>10401</v>
      </c>
      <c r="F4" s="61" t="s">
        <v>10414</v>
      </c>
      <c r="G4" s="61" t="s">
        <v>13139</v>
      </c>
      <c r="H4" s="61" t="s">
        <v>12071</v>
      </c>
    </row>
    <row r="5" spans="2:9">
      <c r="C5" s="60" t="s">
        <v>16103</v>
      </c>
      <c r="D5" s="61" t="s">
        <v>10391</v>
      </c>
      <c r="E5" s="61" t="s">
        <v>10402</v>
      </c>
      <c r="F5" s="61" t="s">
        <v>10415</v>
      </c>
      <c r="G5" s="61" t="s">
        <v>13140</v>
      </c>
      <c r="H5" s="61" t="s">
        <v>12072</v>
      </c>
    </row>
    <row r="6" spans="2:9">
      <c r="C6" s="60" t="s">
        <v>16104</v>
      </c>
      <c r="D6" s="61" t="s">
        <v>10392</v>
      </c>
      <c r="E6" s="61" t="s">
        <v>10403</v>
      </c>
      <c r="F6" s="61" t="s">
        <v>10416</v>
      </c>
      <c r="G6" s="61" t="s">
        <v>13141</v>
      </c>
      <c r="H6" s="61" t="s">
        <v>12073</v>
      </c>
    </row>
    <row r="7" spans="2:9">
      <c r="C7" s="60" t="s">
        <v>16105</v>
      </c>
      <c r="D7" s="61" t="s">
        <v>10393</v>
      </c>
      <c r="E7" s="61" t="s">
        <v>10404</v>
      </c>
      <c r="F7" s="61" t="s">
        <v>10417</v>
      </c>
      <c r="G7" s="61" t="s">
        <v>13143</v>
      </c>
      <c r="H7" s="61" t="s">
        <v>12074</v>
      </c>
    </row>
    <row r="8" spans="2:9">
      <c r="C8" s="60" t="s">
        <v>16106</v>
      </c>
      <c r="D8" s="61" t="s">
        <v>10396</v>
      </c>
      <c r="E8" s="61" t="s">
        <v>10405</v>
      </c>
      <c r="F8" s="61" t="s">
        <v>10418</v>
      </c>
      <c r="G8" s="61" t="s">
        <v>13142</v>
      </c>
      <c r="H8" s="61" t="s">
        <v>12075</v>
      </c>
      <c r="I8" s="61" t="s">
        <v>13448</v>
      </c>
    </row>
    <row r="9" spans="2:9">
      <c r="C9" s="60" t="s">
        <v>16107</v>
      </c>
      <c r="D9" s="61" t="s">
        <v>10394</v>
      </c>
      <c r="E9" s="61" t="s">
        <v>10406</v>
      </c>
      <c r="F9" s="61" t="s">
        <v>10419</v>
      </c>
      <c r="G9" s="61" t="s">
        <v>13144</v>
      </c>
      <c r="H9" s="61" t="s">
        <v>12076</v>
      </c>
      <c r="I9" s="61" t="s">
        <v>13449</v>
      </c>
    </row>
    <row r="10" spans="2:9">
      <c r="C10" s="60" t="s">
        <v>16099</v>
      </c>
      <c r="D10" s="61" t="s">
        <v>10397</v>
      </c>
      <c r="E10" s="61" t="s">
        <v>10407</v>
      </c>
      <c r="F10" s="61" t="s">
        <v>10420</v>
      </c>
      <c r="G10" s="61" t="s">
        <v>13145</v>
      </c>
      <c r="H10" s="61" t="s">
        <v>12077</v>
      </c>
    </row>
    <row r="11" spans="2:9">
      <c r="C11" s="60" t="s">
        <v>16100</v>
      </c>
      <c r="D11" s="61" t="s">
        <v>10395</v>
      </c>
      <c r="E11" s="61" t="s">
        <v>10408</v>
      </c>
      <c r="F11" s="61" t="s">
        <v>10421</v>
      </c>
      <c r="G11" s="61" t="s">
        <v>13146</v>
      </c>
      <c r="H11" s="61" t="s">
        <v>12078</v>
      </c>
    </row>
    <row r="12" spans="2:9">
      <c r="C12" s="60" t="s">
        <v>16101</v>
      </c>
      <c r="D12" s="61" t="s">
        <v>10398</v>
      </c>
      <c r="E12" s="61" t="s">
        <v>10409</v>
      </c>
      <c r="F12" s="61" t="s">
        <v>10422</v>
      </c>
      <c r="G12" s="61" t="s">
        <v>13147</v>
      </c>
      <c r="H12" s="61" t="s">
        <v>12079</v>
      </c>
    </row>
    <row r="13" spans="2:9">
      <c r="C13" s="60" t="s">
        <v>16102</v>
      </c>
      <c r="D13" s="61" t="s">
        <v>10412</v>
      </c>
      <c r="E13" s="61" t="s">
        <v>10411</v>
      </c>
      <c r="F13" s="61" t="s">
        <v>10423</v>
      </c>
      <c r="G13" s="61" t="s">
        <v>13148</v>
      </c>
      <c r="H13" s="61" t="s">
        <v>12080</v>
      </c>
    </row>
    <row r="14" spans="2:9">
      <c r="F14" s="61"/>
      <c r="G14" s="61"/>
    </row>
    <row r="15" spans="2:9">
      <c r="C15" s="59"/>
    </row>
    <row r="16" spans="2:9">
      <c r="C16" s="59"/>
    </row>
    <row r="17" spans="3:13">
      <c r="C17" s="61" t="s">
        <v>13450</v>
      </c>
      <c r="D17" s="61" t="s">
        <v>13502</v>
      </c>
      <c r="E17" s="61" t="s">
        <v>13503</v>
      </c>
    </row>
    <row r="19" spans="3:13">
      <c r="C19" s="61" t="s">
        <v>14025</v>
      </c>
      <c r="D19" s="61" t="s">
        <v>14238</v>
      </c>
      <c r="E19" s="61" t="s">
        <v>14026</v>
      </c>
    </row>
    <row r="21" spans="3:13">
      <c r="L21" s="61" t="s">
        <v>14130</v>
      </c>
    </row>
    <row r="22" spans="3:13">
      <c r="I22" s="61" t="s">
        <v>14027</v>
      </c>
      <c r="J22" s="61" t="s">
        <v>14030</v>
      </c>
      <c r="K22" s="61" t="s">
        <v>14080</v>
      </c>
      <c r="L22" s="147" t="s">
        <v>14131</v>
      </c>
      <c r="M22" s="146" t="str">
        <f>"A1"&amp;L22</f>
        <v>A1热压条码（0-49）</v>
      </c>
    </row>
    <row r="23" spans="3:13">
      <c r="I23" s="61" t="s">
        <v>14028</v>
      </c>
      <c r="J23" s="61" t="s">
        <v>14031</v>
      </c>
      <c r="K23" s="61" t="s">
        <v>14081</v>
      </c>
      <c r="L23" s="147"/>
      <c r="M23" s="146"/>
    </row>
    <row r="24" spans="3:13">
      <c r="I24" s="61" t="s">
        <v>14029</v>
      </c>
      <c r="J24" s="61" t="s">
        <v>14032</v>
      </c>
      <c r="K24" s="61" t="s">
        <v>14082</v>
      </c>
      <c r="L24" s="147"/>
      <c r="M24" s="146"/>
    </row>
    <row r="25" spans="3:13">
      <c r="I25" s="61" t="s">
        <v>14033</v>
      </c>
      <c r="J25" s="61" t="s">
        <v>14045</v>
      </c>
      <c r="K25" s="61" t="s">
        <v>14083</v>
      </c>
      <c r="L25" s="147"/>
      <c r="M25" s="146"/>
    </row>
    <row r="26" spans="3:13">
      <c r="I26" s="61" t="s">
        <v>14034</v>
      </c>
      <c r="J26" s="61" t="s">
        <v>14046</v>
      </c>
      <c r="K26" s="61" t="s">
        <v>14084</v>
      </c>
      <c r="L26" s="147"/>
      <c r="M26" s="146"/>
    </row>
    <row r="27" spans="3:13">
      <c r="I27" s="61" t="s">
        <v>14035</v>
      </c>
      <c r="J27" s="61" t="s">
        <v>14047</v>
      </c>
      <c r="K27" s="61" t="s">
        <v>14085</v>
      </c>
      <c r="L27" s="147"/>
      <c r="M27" s="146"/>
    </row>
    <row r="28" spans="3:13">
      <c r="I28" s="61" t="s">
        <v>14036</v>
      </c>
      <c r="J28" s="61" t="s">
        <v>14048</v>
      </c>
      <c r="K28" s="61" t="s">
        <v>14086</v>
      </c>
      <c r="L28" s="147"/>
      <c r="M28" s="146"/>
    </row>
    <row r="29" spans="3:13">
      <c r="I29" s="61" t="s">
        <v>14037</v>
      </c>
      <c r="J29" s="61" t="s">
        <v>14049</v>
      </c>
      <c r="K29" s="61" t="s">
        <v>14087</v>
      </c>
      <c r="L29" s="147"/>
      <c r="M29" s="146"/>
    </row>
    <row r="30" spans="3:13">
      <c r="I30" s="61" t="s">
        <v>14038</v>
      </c>
      <c r="J30" s="61" t="s">
        <v>14050</v>
      </c>
      <c r="K30" s="61" t="s">
        <v>14088</v>
      </c>
      <c r="L30" s="147"/>
      <c r="M30" s="146"/>
    </row>
    <row r="31" spans="3:13">
      <c r="I31" s="61" t="s">
        <v>14039</v>
      </c>
      <c r="J31" s="61" t="s">
        <v>14051</v>
      </c>
      <c r="K31" s="61" t="s">
        <v>14089</v>
      </c>
      <c r="L31" s="147"/>
      <c r="M31" s="146"/>
    </row>
    <row r="32" spans="3:13">
      <c r="I32" s="61" t="s">
        <v>14040</v>
      </c>
      <c r="J32" s="61" t="s">
        <v>14052</v>
      </c>
      <c r="K32" s="61" t="s">
        <v>14090</v>
      </c>
      <c r="L32" s="147"/>
      <c r="M32" s="146"/>
    </row>
    <row r="33" spans="9:13">
      <c r="I33" s="61" t="s">
        <v>14041</v>
      </c>
      <c r="J33" s="61" t="s">
        <v>14053</v>
      </c>
      <c r="K33" s="61" t="s">
        <v>14091</v>
      </c>
      <c r="L33" s="147"/>
      <c r="M33" s="146"/>
    </row>
    <row r="34" spans="9:13">
      <c r="I34" s="61" t="s">
        <v>14042</v>
      </c>
      <c r="J34" s="61" t="s">
        <v>14054</v>
      </c>
      <c r="K34" s="61" t="s">
        <v>14092</v>
      </c>
      <c r="L34" s="147"/>
      <c r="M34" s="146"/>
    </row>
    <row r="35" spans="9:13">
      <c r="I35" s="61" t="s">
        <v>14043</v>
      </c>
      <c r="J35" s="61" t="s">
        <v>14055</v>
      </c>
      <c r="K35" s="61" t="s">
        <v>14093</v>
      </c>
      <c r="L35" s="147"/>
      <c r="M35" s="146"/>
    </row>
    <row r="36" spans="9:13">
      <c r="I36" s="61" t="s">
        <v>14044</v>
      </c>
      <c r="J36" s="61" t="s">
        <v>14056</v>
      </c>
      <c r="K36" s="61" t="s">
        <v>14094</v>
      </c>
      <c r="L36" s="147"/>
      <c r="M36" s="146"/>
    </row>
    <row r="37" spans="9:13">
      <c r="K37" s="61" t="s">
        <v>14095</v>
      </c>
      <c r="L37" s="147"/>
      <c r="M37" s="146"/>
    </row>
    <row r="38" spans="9:13">
      <c r="K38" s="61" t="s">
        <v>14096</v>
      </c>
      <c r="L38" s="147"/>
      <c r="M38" s="146"/>
    </row>
    <row r="39" spans="9:13">
      <c r="K39" s="61" t="s">
        <v>14097</v>
      </c>
      <c r="L39" s="147"/>
      <c r="M39" s="146"/>
    </row>
    <row r="40" spans="9:13">
      <c r="K40" s="61" t="s">
        <v>14098</v>
      </c>
      <c r="L40" s="147"/>
      <c r="M40" s="146"/>
    </row>
    <row r="41" spans="9:13">
      <c r="K41" s="61" t="s">
        <v>14099</v>
      </c>
      <c r="L41" s="147"/>
      <c r="M41" s="146"/>
    </row>
    <row r="42" spans="9:13">
      <c r="K42" s="61" t="s">
        <v>14100</v>
      </c>
      <c r="L42" s="147"/>
      <c r="M42" s="146"/>
    </row>
    <row r="43" spans="9:13">
      <c r="K43" s="61" t="s">
        <v>14101</v>
      </c>
      <c r="L43" s="147"/>
      <c r="M43" s="146"/>
    </row>
    <row r="44" spans="9:13">
      <c r="K44" s="61" t="s">
        <v>14102</v>
      </c>
      <c r="L44" s="147"/>
      <c r="M44" s="146"/>
    </row>
    <row r="45" spans="9:13">
      <c r="K45" s="61" t="s">
        <v>14103</v>
      </c>
      <c r="L45" s="147"/>
      <c r="M45" s="146"/>
    </row>
    <row r="46" spans="9:13">
      <c r="K46" s="61" t="s">
        <v>14104</v>
      </c>
      <c r="L46" s="147"/>
      <c r="M46" s="146"/>
    </row>
    <row r="47" spans="9:13">
      <c r="K47" s="61" t="s">
        <v>14105</v>
      </c>
      <c r="L47" s="147"/>
      <c r="M47" s="146"/>
    </row>
    <row r="48" spans="9:13">
      <c r="K48" s="61" t="s">
        <v>14106</v>
      </c>
      <c r="L48" s="147"/>
      <c r="M48" s="146"/>
    </row>
    <row r="49" spans="11:13">
      <c r="K49" s="61" t="s">
        <v>14107</v>
      </c>
      <c r="L49" s="147"/>
      <c r="M49" s="146"/>
    </row>
    <row r="50" spans="11:13">
      <c r="K50" s="61" t="s">
        <v>14108</v>
      </c>
      <c r="L50" s="147"/>
      <c r="M50" s="146"/>
    </row>
    <row r="51" spans="11:13">
      <c r="K51" s="61" t="s">
        <v>14109</v>
      </c>
      <c r="L51" s="147"/>
      <c r="M51" s="146"/>
    </row>
    <row r="52" spans="11:13">
      <c r="K52" s="61" t="s">
        <v>14110</v>
      </c>
      <c r="L52" s="147"/>
      <c r="M52" s="146"/>
    </row>
    <row r="53" spans="11:13">
      <c r="K53" s="61" t="s">
        <v>14111</v>
      </c>
      <c r="L53" s="147"/>
      <c r="M53" s="146"/>
    </row>
    <row r="54" spans="11:13">
      <c r="K54" s="61" t="s">
        <v>14112</v>
      </c>
      <c r="L54" s="147"/>
      <c r="M54" s="146"/>
    </row>
    <row r="55" spans="11:13">
      <c r="K55" s="61" t="s">
        <v>14113</v>
      </c>
      <c r="L55" s="147"/>
      <c r="M55" s="146"/>
    </row>
    <row r="56" spans="11:13">
      <c r="K56" s="61" t="s">
        <v>14114</v>
      </c>
      <c r="L56" s="147"/>
      <c r="M56" s="146"/>
    </row>
    <row r="57" spans="11:13">
      <c r="K57" s="61" t="s">
        <v>14115</v>
      </c>
      <c r="L57" s="147"/>
      <c r="M57" s="146"/>
    </row>
    <row r="58" spans="11:13">
      <c r="K58" s="61" t="s">
        <v>14116</v>
      </c>
      <c r="L58" s="147"/>
      <c r="M58" s="146"/>
    </row>
    <row r="59" spans="11:13">
      <c r="K59" s="61" t="s">
        <v>14117</v>
      </c>
      <c r="L59" s="147"/>
      <c r="M59" s="146"/>
    </row>
    <row r="60" spans="11:13">
      <c r="K60" s="61" t="s">
        <v>14118</v>
      </c>
      <c r="L60" s="147"/>
      <c r="M60" s="146"/>
    </row>
    <row r="61" spans="11:13">
      <c r="K61" s="61" t="s">
        <v>14119</v>
      </c>
      <c r="L61" s="147"/>
      <c r="M61" s="146"/>
    </row>
    <row r="62" spans="11:13">
      <c r="K62" s="61" t="s">
        <v>14120</v>
      </c>
      <c r="L62" s="147"/>
      <c r="M62" s="146"/>
    </row>
    <row r="63" spans="11:13">
      <c r="K63" s="61" t="s">
        <v>14121</v>
      </c>
      <c r="L63" s="148"/>
      <c r="M63" s="146"/>
    </row>
    <row r="64" spans="11:13">
      <c r="K64" s="61" t="s">
        <v>14122</v>
      </c>
      <c r="L64" s="147"/>
      <c r="M64" s="146"/>
    </row>
    <row r="65" spans="11:17">
      <c r="K65" s="61" t="s">
        <v>14123</v>
      </c>
      <c r="L65" s="147"/>
      <c r="M65" s="146"/>
    </row>
    <row r="66" spans="11:17">
      <c r="K66" s="61" t="s">
        <v>14124</v>
      </c>
      <c r="L66" s="147"/>
      <c r="M66" s="146"/>
    </row>
    <row r="67" spans="11:17">
      <c r="K67" s="61" t="s">
        <v>14125</v>
      </c>
      <c r="L67" s="147"/>
      <c r="M67" s="146"/>
    </row>
    <row r="68" spans="11:17">
      <c r="K68" s="61" t="s">
        <v>14126</v>
      </c>
      <c r="L68" s="147"/>
      <c r="M68" s="146"/>
    </row>
    <row r="69" spans="11:17">
      <c r="K69" s="61" t="s">
        <v>14127</v>
      </c>
      <c r="L69" s="147"/>
      <c r="M69" s="146"/>
    </row>
    <row r="70" spans="11:17">
      <c r="K70" s="61" t="s">
        <v>14128</v>
      </c>
      <c r="L70" s="149"/>
      <c r="M70" s="146"/>
    </row>
    <row r="71" spans="11:17">
      <c r="K71" s="61" t="s">
        <v>14129</v>
      </c>
      <c r="L71" s="150"/>
      <c r="M71" s="146"/>
    </row>
    <row r="72" spans="11:17">
      <c r="K72" s="61" t="s">
        <v>14132</v>
      </c>
      <c r="L72" s="147" t="s">
        <v>14057</v>
      </c>
      <c r="M72" s="146" t="str">
        <f>"A1"&amp;L72</f>
        <v>A1热压工位号1-10</v>
      </c>
      <c r="N72" s="146" t="s">
        <v>14215</v>
      </c>
      <c r="O72" s="146" t="s">
        <v>14239</v>
      </c>
      <c r="P72" s="146" t="s">
        <v>14262</v>
      </c>
      <c r="Q72" s="146" t="s">
        <v>14285</v>
      </c>
    </row>
    <row r="73" spans="11:17">
      <c r="K73" s="61" t="s">
        <v>14133</v>
      </c>
      <c r="L73" s="147" t="s">
        <v>14058</v>
      </c>
      <c r="M73" s="146" t="str">
        <f t="shared" ref="M73:M86" si="0">"A1"&amp;L73</f>
        <v>A1上板左温度（0.1℃）PV</v>
      </c>
      <c r="N73" s="146" t="s">
        <v>14216</v>
      </c>
      <c r="O73" s="146" t="s">
        <v>14240</v>
      </c>
      <c r="P73" s="146" t="s">
        <v>14263</v>
      </c>
      <c r="Q73" s="146" t="s">
        <v>14286</v>
      </c>
    </row>
    <row r="74" spans="11:17">
      <c r="K74" s="61" t="s">
        <v>14134</v>
      </c>
      <c r="L74" s="147" t="s">
        <v>14059</v>
      </c>
      <c r="M74" s="146" t="str">
        <f t="shared" si="0"/>
        <v>A1上板中温度（0.1℃）PV</v>
      </c>
      <c r="N74" s="146" t="s">
        <v>14217</v>
      </c>
      <c r="O74" s="146" t="s">
        <v>14241</v>
      </c>
      <c r="P74" s="146" t="s">
        <v>14264</v>
      </c>
      <c r="Q74" s="146" t="s">
        <v>14287</v>
      </c>
    </row>
    <row r="75" spans="11:17">
      <c r="K75" s="61" t="s">
        <v>14135</v>
      </c>
      <c r="L75" s="147" t="s">
        <v>14060</v>
      </c>
      <c r="M75" s="146" t="str">
        <f t="shared" si="0"/>
        <v>A1上板右温度（0.1℃）PV</v>
      </c>
      <c r="N75" s="146" t="s">
        <v>14218</v>
      </c>
      <c r="O75" s="146" t="s">
        <v>14242</v>
      </c>
      <c r="P75" s="146" t="s">
        <v>14265</v>
      </c>
      <c r="Q75" s="146" t="s">
        <v>14288</v>
      </c>
    </row>
    <row r="76" spans="11:17">
      <c r="K76" s="61" t="s">
        <v>14136</v>
      </c>
      <c r="L76" s="147" t="s">
        <v>14061</v>
      </c>
      <c r="M76" s="146" t="str">
        <f t="shared" si="0"/>
        <v>A1下板左温度（0.1℃）PV</v>
      </c>
      <c r="N76" s="146" t="s">
        <v>14219</v>
      </c>
      <c r="O76" s="146" t="s">
        <v>14243</v>
      </c>
      <c r="P76" s="146" t="s">
        <v>14266</v>
      </c>
      <c r="Q76" s="146" t="s">
        <v>14289</v>
      </c>
    </row>
    <row r="77" spans="11:17">
      <c r="K77" s="61" t="s">
        <v>14137</v>
      </c>
      <c r="L77" s="147" t="s">
        <v>14062</v>
      </c>
      <c r="M77" s="146" t="str">
        <f t="shared" si="0"/>
        <v>A1下板中温度（0.1℃）PV</v>
      </c>
      <c r="N77" s="146" t="s">
        <v>14220</v>
      </c>
      <c r="O77" s="146" t="s">
        <v>14244</v>
      </c>
      <c r="P77" s="146" t="s">
        <v>14267</v>
      </c>
      <c r="Q77" s="146" t="s">
        <v>14290</v>
      </c>
    </row>
    <row r="78" spans="11:17">
      <c r="K78" s="61" t="s">
        <v>14138</v>
      </c>
      <c r="L78" s="147" t="s">
        <v>14063</v>
      </c>
      <c r="M78" s="146" t="str">
        <f t="shared" si="0"/>
        <v>A1下板右温度（0.1℃）PV</v>
      </c>
      <c r="N78" s="146" t="s">
        <v>14221</v>
      </c>
      <c r="O78" s="146" t="s">
        <v>14245</v>
      </c>
      <c r="P78" s="146" t="s">
        <v>14268</v>
      </c>
      <c r="Q78" s="146" t="s">
        <v>14291</v>
      </c>
    </row>
    <row r="79" spans="11:17">
      <c r="K79" s="61" t="s">
        <v>14139</v>
      </c>
      <c r="L79" s="147" t="s">
        <v>14064</v>
      </c>
      <c r="M79" s="146" t="str">
        <f t="shared" si="0"/>
        <v>A1侧板左温度（0.1℃）PV</v>
      </c>
      <c r="N79" s="146" t="s">
        <v>14222</v>
      </c>
      <c r="O79" s="146" t="s">
        <v>14246</v>
      </c>
      <c r="P79" s="146" t="s">
        <v>14269</v>
      </c>
      <c r="Q79" s="146" t="s">
        <v>14292</v>
      </c>
    </row>
    <row r="80" spans="11:17">
      <c r="K80" s="61" t="s">
        <v>14140</v>
      </c>
      <c r="L80" s="147" t="s">
        <v>14065</v>
      </c>
      <c r="M80" s="146" t="str">
        <f t="shared" si="0"/>
        <v>A1侧板右温度（0.1℃）PV</v>
      </c>
      <c r="N80" s="146" t="s">
        <v>14223</v>
      </c>
      <c r="O80" s="146" t="s">
        <v>14247</v>
      </c>
      <c r="P80" s="146" t="s">
        <v>14270</v>
      </c>
      <c r="Q80" s="146" t="s">
        <v>14293</v>
      </c>
    </row>
    <row r="81" spans="11:17">
      <c r="K81" s="61" t="s">
        <v>14141</v>
      </c>
      <c r="L81" s="147" t="s">
        <v>14066</v>
      </c>
      <c r="M81" s="146" t="str">
        <f t="shared" si="0"/>
        <v>A1预压时间  PV</v>
      </c>
      <c r="N81" s="146" t="s">
        <v>14224</v>
      </c>
      <c r="O81" s="146" t="s">
        <v>14248</v>
      </c>
      <c r="P81" s="146" t="s">
        <v>14271</v>
      </c>
      <c r="Q81" s="146" t="s">
        <v>14294</v>
      </c>
    </row>
    <row r="82" spans="11:17">
      <c r="K82" s="61" t="s">
        <v>14142</v>
      </c>
      <c r="L82" s="147" t="s">
        <v>14067</v>
      </c>
      <c r="M82" s="146" t="str">
        <f t="shared" si="0"/>
        <v>A1热压时间1（0.1S）PV</v>
      </c>
      <c r="N82" s="146" t="s">
        <v>14225</v>
      </c>
      <c r="O82" s="146" t="s">
        <v>14249</v>
      </c>
      <c r="P82" s="146" t="s">
        <v>14272</v>
      </c>
      <c r="Q82" s="146" t="s">
        <v>14295</v>
      </c>
    </row>
    <row r="83" spans="11:17">
      <c r="K83" s="61" t="s">
        <v>14143</v>
      </c>
      <c r="L83" s="147" t="s">
        <v>14068</v>
      </c>
      <c r="M83" s="146" t="str">
        <f t="shared" si="0"/>
        <v>A1判定结果</v>
      </c>
      <c r="N83" s="146" t="s">
        <v>14226</v>
      </c>
      <c r="O83" s="146" t="s">
        <v>14250</v>
      </c>
      <c r="P83" s="146" t="s">
        <v>14273</v>
      </c>
      <c r="Q83" s="146" t="s">
        <v>14296</v>
      </c>
    </row>
    <row r="84" spans="11:17">
      <c r="K84" s="61" t="s">
        <v>14144</v>
      </c>
      <c r="L84" s="147"/>
      <c r="M84" s="146" t="str">
        <f t="shared" si="0"/>
        <v>A1</v>
      </c>
      <c r="N84" s="146" t="s">
        <v>13698</v>
      </c>
      <c r="O84" s="146" t="s">
        <v>13700</v>
      </c>
      <c r="P84" s="146" t="s">
        <v>13702</v>
      </c>
      <c r="Q84" s="146" t="s">
        <v>13732</v>
      </c>
    </row>
    <row r="85" spans="11:17">
      <c r="K85" s="61" t="s">
        <v>14145</v>
      </c>
      <c r="L85" s="147"/>
      <c r="M85" s="146" t="str">
        <f t="shared" si="0"/>
        <v>A1</v>
      </c>
      <c r="N85" s="146" t="s">
        <v>13698</v>
      </c>
      <c r="O85" s="146" t="s">
        <v>13700</v>
      </c>
      <c r="P85" s="146" t="s">
        <v>13702</v>
      </c>
      <c r="Q85" s="146" t="s">
        <v>13732</v>
      </c>
    </row>
    <row r="86" spans="11:17">
      <c r="K86" s="61" t="s">
        <v>14146</v>
      </c>
      <c r="L86" s="147"/>
      <c r="M86" s="146" t="str">
        <f t="shared" si="0"/>
        <v>A1</v>
      </c>
      <c r="N86" s="146" t="s">
        <v>13698</v>
      </c>
      <c r="O86" s="146" t="s">
        <v>13700</v>
      </c>
      <c r="P86" s="146" t="s">
        <v>13702</v>
      </c>
      <c r="Q86" s="146" t="s">
        <v>13732</v>
      </c>
    </row>
    <row r="87" spans="11:17">
      <c r="K87" s="61" t="s">
        <v>14147</v>
      </c>
      <c r="L87" s="147"/>
      <c r="M87" s="146" t="str">
        <f t="shared" ref="M87:M121" si="1">"A1"&amp;L87</f>
        <v>A1</v>
      </c>
      <c r="N87" s="146" t="s">
        <v>13698</v>
      </c>
      <c r="O87" s="146" t="s">
        <v>13700</v>
      </c>
      <c r="P87" s="146" t="s">
        <v>13702</v>
      </c>
      <c r="Q87" s="146" t="s">
        <v>13732</v>
      </c>
    </row>
    <row r="88" spans="11:17">
      <c r="K88" s="61" t="s">
        <v>14148</v>
      </c>
      <c r="L88" s="147"/>
      <c r="M88" s="146" t="str">
        <f t="shared" si="1"/>
        <v>A1</v>
      </c>
      <c r="N88" s="146" t="s">
        <v>13698</v>
      </c>
      <c r="O88" s="146" t="s">
        <v>13700</v>
      </c>
      <c r="P88" s="146" t="s">
        <v>13702</v>
      </c>
      <c r="Q88" s="146" t="s">
        <v>13732</v>
      </c>
    </row>
    <row r="89" spans="11:17">
      <c r="K89" s="61" t="s">
        <v>14149</v>
      </c>
      <c r="L89" s="147" t="s">
        <v>14069</v>
      </c>
      <c r="M89" s="146" t="str">
        <f t="shared" si="1"/>
        <v>A1预留</v>
      </c>
      <c r="N89" s="146" t="s">
        <v>14227</v>
      </c>
      <c r="O89" s="146" t="s">
        <v>14251</v>
      </c>
      <c r="P89" s="146" t="s">
        <v>14274</v>
      </c>
      <c r="Q89" s="146" t="s">
        <v>14297</v>
      </c>
    </row>
    <row r="90" spans="11:17">
      <c r="K90" s="61" t="s">
        <v>14150</v>
      </c>
      <c r="L90" s="147" t="s">
        <v>14069</v>
      </c>
      <c r="M90" s="146" t="str">
        <f t="shared" si="1"/>
        <v>A1预留</v>
      </c>
      <c r="N90" s="146" t="s">
        <v>14227</v>
      </c>
      <c r="O90" s="146" t="s">
        <v>14251</v>
      </c>
      <c r="P90" s="146" t="s">
        <v>14274</v>
      </c>
      <c r="Q90" s="146" t="s">
        <v>14297</v>
      </c>
    </row>
    <row r="91" spans="11:17">
      <c r="K91" s="61" t="s">
        <v>14151</v>
      </c>
      <c r="L91" s="147" t="s">
        <v>14069</v>
      </c>
      <c r="M91" s="146" t="str">
        <f t="shared" si="1"/>
        <v>A1预留</v>
      </c>
      <c r="N91" s="146" t="s">
        <v>14227</v>
      </c>
      <c r="O91" s="146" t="s">
        <v>14251</v>
      </c>
      <c r="P91" s="146" t="s">
        <v>14274</v>
      </c>
      <c r="Q91" s="146" t="s">
        <v>14297</v>
      </c>
    </row>
    <row r="92" spans="11:17">
      <c r="K92" s="61" t="s">
        <v>14152</v>
      </c>
      <c r="L92" s="147" t="s">
        <v>14070</v>
      </c>
      <c r="M92" s="146" t="str">
        <f t="shared" si="1"/>
        <v>A1上压力（KG/CM2）PV</v>
      </c>
      <c r="N92" s="146" t="s">
        <v>14228</v>
      </c>
      <c r="O92" s="146" t="s">
        <v>14252</v>
      </c>
      <c r="P92" s="146" t="s">
        <v>14275</v>
      </c>
      <c r="Q92" s="146" t="s">
        <v>14298</v>
      </c>
    </row>
    <row r="93" spans="11:17">
      <c r="K93" s="61" t="s">
        <v>14153</v>
      </c>
      <c r="L93" s="147"/>
      <c r="M93" s="146" t="str">
        <f t="shared" si="1"/>
        <v>A1</v>
      </c>
      <c r="N93" s="146" t="s">
        <v>13698</v>
      </c>
      <c r="O93" s="146" t="s">
        <v>13700</v>
      </c>
      <c r="P93" s="146" t="s">
        <v>13702</v>
      </c>
      <c r="Q93" s="146" t="s">
        <v>13732</v>
      </c>
    </row>
    <row r="94" spans="11:17">
      <c r="K94" s="61" t="s">
        <v>14154</v>
      </c>
      <c r="L94" s="147" t="s">
        <v>14071</v>
      </c>
      <c r="M94" s="146" t="str">
        <f t="shared" si="1"/>
        <v>A1下压力（KG/CM2）PV</v>
      </c>
      <c r="N94" s="146" t="s">
        <v>14229</v>
      </c>
      <c r="O94" s="146" t="s">
        <v>14253</v>
      </c>
      <c r="P94" s="146" t="s">
        <v>14276</v>
      </c>
      <c r="Q94" s="146" t="s">
        <v>14299</v>
      </c>
    </row>
    <row r="95" spans="11:17">
      <c r="K95" s="61" t="s">
        <v>14155</v>
      </c>
      <c r="L95" s="147"/>
      <c r="M95" s="146" t="str">
        <f t="shared" si="1"/>
        <v>A1</v>
      </c>
      <c r="N95" s="146" t="s">
        <v>13698</v>
      </c>
      <c r="O95" s="146" t="s">
        <v>13700</v>
      </c>
      <c r="P95" s="146" t="s">
        <v>13702</v>
      </c>
      <c r="Q95" s="146" t="s">
        <v>13732</v>
      </c>
    </row>
    <row r="96" spans="11:17">
      <c r="K96" s="61" t="s">
        <v>14156</v>
      </c>
      <c r="L96" s="147" t="s">
        <v>14072</v>
      </c>
      <c r="M96" s="146" t="str">
        <f t="shared" si="1"/>
        <v>A1左侧压力（KG/CM2）PV</v>
      </c>
      <c r="N96" s="146" t="s">
        <v>14230</v>
      </c>
      <c r="O96" s="146" t="s">
        <v>14254</v>
      </c>
      <c r="P96" s="146" t="s">
        <v>14277</v>
      </c>
      <c r="Q96" s="146" t="s">
        <v>14300</v>
      </c>
    </row>
    <row r="97" spans="11:17">
      <c r="K97" s="61" t="s">
        <v>14157</v>
      </c>
      <c r="L97" s="147"/>
      <c r="M97" s="146" t="str">
        <f t="shared" si="1"/>
        <v>A1</v>
      </c>
      <c r="N97" s="146" t="s">
        <v>13698</v>
      </c>
      <c r="O97" s="146" t="s">
        <v>13700</v>
      </c>
      <c r="P97" s="146" t="s">
        <v>13702</v>
      </c>
      <c r="Q97" s="146" t="s">
        <v>13732</v>
      </c>
    </row>
    <row r="98" spans="11:17">
      <c r="K98" s="61" t="s">
        <v>14158</v>
      </c>
      <c r="L98" s="147" t="s">
        <v>14073</v>
      </c>
      <c r="M98" s="146" t="str">
        <f t="shared" si="1"/>
        <v>A1右侧压力（KG/CM2）PV</v>
      </c>
      <c r="N98" s="146" t="s">
        <v>14231</v>
      </c>
      <c r="O98" s="146" t="s">
        <v>14255</v>
      </c>
      <c r="P98" s="146" t="s">
        <v>14278</v>
      </c>
      <c r="Q98" s="146" t="s">
        <v>14301</v>
      </c>
    </row>
    <row r="99" spans="11:17">
      <c r="K99" s="61" t="s">
        <v>14159</v>
      </c>
      <c r="L99" s="147"/>
      <c r="M99" s="146" t="str">
        <f t="shared" si="1"/>
        <v>A1</v>
      </c>
      <c r="N99" s="146" t="s">
        <v>13698</v>
      </c>
      <c r="O99" s="146" t="s">
        <v>13700</v>
      </c>
      <c r="P99" s="146" t="s">
        <v>13702</v>
      </c>
      <c r="Q99" s="146" t="s">
        <v>13732</v>
      </c>
    </row>
    <row r="100" spans="11:17">
      <c r="K100" s="61" t="s">
        <v>14160</v>
      </c>
      <c r="L100" s="147" t="s">
        <v>14074</v>
      </c>
      <c r="M100" s="146" t="str">
        <f t="shared" si="1"/>
        <v>A1电池宽度(um) PV</v>
      </c>
      <c r="N100" s="146" t="s">
        <v>14232</v>
      </c>
      <c r="O100" s="146" t="s">
        <v>14256</v>
      </c>
      <c r="P100" s="146" t="s">
        <v>14279</v>
      </c>
      <c r="Q100" s="146" t="s">
        <v>14302</v>
      </c>
    </row>
    <row r="101" spans="11:17">
      <c r="K101" s="61" t="s">
        <v>14161</v>
      </c>
      <c r="L101" s="147"/>
      <c r="M101" s="146" t="str">
        <f t="shared" si="1"/>
        <v>A1</v>
      </c>
      <c r="N101" s="146" t="s">
        <v>13698</v>
      </c>
      <c r="O101" s="146" t="s">
        <v>13700</v>
      </c>
      <c r="P101" s="146" t="s">
        <v>13702</v>
      </c>
      <c r="Q101" s="146" t="s">
        <v>13732</v>
      </c>
    </row>
    <row r="102" spans="11:17">
      <c r="K102" s="61" t="s">
        <v>14162</v>
      </c>
      <c r="L102" s="147" t="s">
        <v>14075</v>
      </c>
      <c r="M102" s="146" t="str">
        <f t="shared" si="1"/>
        <v>A1电池高度(um) PV</v>
      </c>
      <c r="N102" s="146" t="s">
        <v>14233</v>
      </c>
      <c r="O102" s="146" t="s">
        <v>14257</v>
      </c>
      <c r="P102" s="146" t="s">
        <v>14280</v>
      </c>
      <c r="Q102" s="146" t="s">
        <v>14303</v>
      </c>
    </row>
    <row r="103" spans="11:17">
      <c r="K103" s="61" t="s">
        <v>14163</v>
      </c>
      <c r="L103" s="147"/>
      <c r="M103" s="146" t="str">
        <f t="shared" si="1"/>
        <v>A1</v>
      </c>
      <c r="N103" s="146" t="s">
        <v>13698</v>
      </c>
      <c r="O103" s="146" t="s">
        <v>13700</v>
      </c>
      <c r="P103" s="146" t="s">
        <v>13702</v>
      </c>
      <c r="Q103" s="146" t="s">
        <v>13732</v>
      </c>
    </row>
    <row r="104" spans="11:17">
      <c r="K104" s="61" t="s">
        <v>14164</v>
      </c>
      <c r="L104" s="147" t="s">
        <v>14069</v>
      </c>
      <c r="M104" s="146" t="str">
        <f t="shared" si="1"/>
        <v>A1预留</v>
      </c>
      <c r="N104" s="146" t="s">
        <v>14227</v>
      </c>
      <c r="O104" s="146" t="s">
        <v>14251</v>
      </c>
      <c r="P104" s="146" t="s">
        <v>14274</v>
      </c>
      <c r="Q104" s="146" t="s">
        <v>14297</v>
      </c>
    </row>
    <row r="105" spans="11:17">
      <c r="K105" s="61" t="s">
        <v>14165</v>
      </c>
      <c r="L105" s="147"/>
      <c r="M105" s="146" t="str">
        <f t="shared" si="1"/>
        <v>A1</v>
      </c>
      <c r="N105" s="146" t="s">
        <v>13698</v>
      </c>
      <c r="O105" s="146" t="s">
        <v>13700</v>
      </c>
      <c r="P105" s="146" t="s">
        <v>13702</v>
      </c>
      <c r="Q105" s="146" t="s">
        <v>13732</v>
      </c>
    </row>
    <row r="106" spans="11:17">
      <c r="K106" s="61" t="s">
        <v>14166</v>
      </c>
      <c r="L106" s="147"/>
      <c r="M106" s="146" t="str">
        <f t="shared" si="1"/>
        <v>A1</v>
      </c>
      <c r="N106" s="146" t="s">
        <v>13698</v>
      </c>
      <c r="O106" s="146" t="s">
        <v>13700</v>
      </c>
      <c r="P106" s="146" t="s">
        <v>13702</v>
      </c>
      <c r="Q106" s="146" t="s">
        <v>13732</v>
      </c>
    </row>
    <row r="107" spans="11:17">
      <c r="K107" s="61" t="s">
        <v>14167</v>
      </c>
      <c r="L107" s="147"/>
      <c r="M107" s="146" t="str">
        <f t="shared" si="1"/>
        <v>A1</v>
      </c>
      <c r="N107" s="146" t="s">
        <v>13698</v>
      </c>
      <c r="O107" s="146" t="s">
        <v>13700</v>
      </c>
      <c r="P107" s="146" t="s">
        <v>13702</v>
      </c>
      <c r="Q107" s="146" t="s">
        <v>13732</v>
      </c>
    </row>
    <row r="108" spans="11:17">
      <c r="K108" s="61" t="s">
        <v>14168</v>
      </c>
      <c r="L108" s="147"/>
      <c r="M108" s="146" t="str">
        <f t="shared" si="1"/>
        <v>A1</v>
      </c>
      <c r="N108" s="146" t="s">
        <v>13698</v>
      </c>
      <c r="O108" s="146" t="s">
        <v>13700</v>
      </c>
      <c r="P108" s="146" t="s">
        <v>13702</v>
      </c>
      <c r="Q108" s="146" t="s">
        <v>13732</v>
      </c>
    </row>
    <row r="109" spans="11:17">
      <c r="K109" s="61" t="s">
        <v>14169</v>
      </c>
      <c r="L109" s="147"/>
      <c r="M109" s="146" t="str">
        <f t="shared" si="1"/>
        <v>A1</v>
      </c>
      <c r="N109" s="146" t="s">
        <v>13698</v>
      </c>
      <c r="O109" s="146" t="s">
        <v>13700</v>
      </c>
      <c r="P109" s="146" t="s">
        <v>13702</v>
      </c>
      <c r="Q109" s="146" t="s">
        <v>13732</v>
      </c>
    </row>
    <row r="110" spans="11:17">
      <c r="K110" s="61" t="s">
        <v>14170</v>
      </c>
      <c r="L110" s="147"/>
      <c r="M110" s="146" t="str">
        <f t="shared" si="1"/>
        <v>A1</v>
      </c>
      <c r="N110" s="146" t="s">
        <v>13698</v>
      </c>
      <c r="O110" s="146" t="s">
        <v>13700</v>
      </c>
      <c r="P110" s="146" t="s">
        <v>13702</v>
      </c>
      <c r="Q110" s="146" t="s">
        <v>13732</v>
      </c>
    </row>
    <row r="111" spans="11:17">
      <c r="K111" s="61" t="s">
        <v>14171</v>
      </c>
      <c r="L111" s="147"/>
      <c r="M111" s="146" t="str">
        <f t="shared" si="1"/>
        <v>A1</v>
      </c>
      <c r="N111" s="146" t="s">
        <v>13698</v>
      </c>
      <c r="O111" s="146" t="s">
        <v>13700</v>
      </c>
      <c r="P111" s="146" t="s">
        <v>13702</v>
      </c>
      <c r="Q111" s="146" t="s">
        <v>13732</v>
      </c>
    </row>
    <row r="112" spans="11:17">
      <c r="K112" s="61" t="s">
        <v>14172</v>
      </c>
      <c r="L112" s="147" t="s">
        <v>14069</v>
      </c>
      <c r="M112" s="146" t="str">
        <f t="shared" si="1"/>
        <v>A1预留</v>
      </c>
      <c r="N112" s="146" t="s">
        <v>14227</v>
      </c>
      <c r="O112" s="146" t="s">
        <v>14251</v>
      </c>
      <c r="P112" s="146" t="s">
        <v>14274</v>
      </c>
      <c r="Q112" s="146" t="s">
        <v>14297</v>
      </c>
    </row>
    <row r="113" spans="11:17">
      <c r="K113" s="61" t="s">
        <v>14173</v>
      </c>
      <c r="L113" s="148"/>
      <c r="M113" s="146" t="str">
        <f t="shared" si="1"/>
        <v>A1</v>
      </c>
      <c r="N113" s="146" t="s">
        <v>13698</v>
      </c>
      <c r="O113" s="146" t="s">
        <v>13700</v>
      </c>
      <c r="P113" s="146" t="s">
        <v>13702</v>
      </c>
      <c r="Q113" s="146" t="s">
        <v>13732</v>
      </c>
    </row>
    <row r="114" spans="11:17">
      <c r="K114" s="61" t="s">
        <v>14174</v>
      </c>
      <c r="L114" s="147" t="s">
        <v>14076</v>
      </c>
      <c r="M114" s="146" t="str">
        <f t="shared" si="1"/>
        <v>A1测试电压（V）PV</v>
      </c>
      <c r="N114" s="146" t="s">
        <v>14234</v>
      </c>
      <c r="O114" s="146" t="s">
        <v>14258</v>
      </c>
      <c r="P114" s="146" t="s">
        <v>14281</v>
      </c>
      <c r="Q114" s="146" t="s">
        <v>14304</v>
      </c>
    </row>
    <row r="115" spans="11:17">
      <c r="K115" s="61" t="s">
        <v>14175</v>
      </c>
      <c r="L115" s="147"/>
      <c r="M115" s="146" t="str">
        <f t="shared" si="1"/>
        <v>A1</v>
      </c>
      <c r="N115" s="146" t="s">
        <v>13698</v>
      </c>
      <c r="O115" s="146" t="s">
        <v>13700</v>
      </c>
      <c r="P115" s="146" t="s">
        <v>13702</v>
      </c>
      <c r="Q115" s="146" t="s">
        <v>13732</v>
      </c>
    </row>
    <row r="116" spans="11:17">
      <c r="K116" s="61" t="s">
        <v>14176</v>
      </c>
      <c r="L116" s="147" t="s">
        <v>14077</v>
      </c>
      <c r="M116" s="146" t="str">
        <f t="shared" si="1"/>
        <v>A1测试时间（S）PV</v>
      </c>
      <c r="N116" s="146" t="s">
        <v>14235</v>
      </c>
      <c r="O116" s="146" t="s">
        <v>14259</v>
      </c>
      <c r="P116" s="146" t="s">
        <v>14282</v>
      </c>
      <c r="Q116" s="146" t="s">
        <v>14305</v>
      </c>
    </row>
    <row r="117" spans="11:17">
      <c r="K117" s="61" t="s">
        <v>14177</v>
      </c>
      <c r="L117" s="147"/>
      <c r="M117" s="146" t="str">
        <f t="shared" si="1"/>
        <v>A1</v>
      </c>
      <c r="N117" s="146" t="s">
        <v>13698</v>
      </c>
      <c r="O117" s="146" t="s">
        <v>13700</v>
      </c>
      <c r="P117" s="146" t="s">
        <v>13702</v>
      </c>
      <c r="Q117" s="146" t="s">
        <v>13732</v>
      </c>
    </row>
    <row r="118" spans="11:17">
      <c r="K118" s="61" t="s">
        <v>14178</v>
      </c>
      <c r="L118" s="147" t="s">
        <v>14078</v>
      </c>
      <c r="M118" s="146" t="str">
        <f t="shared" si="1"/>
        <v xml:space="preserve">A1绝缘电阻MΩ </v>
      </c>
      <c r="N118" s="146" t="s">
        <v>14236</v>
      </c>
      <c r="O118" s="146" t="s">
        <v>14260</v>
      </c>
      <c r="P118" s="146" t="s">
        <v>14283</v>
      </c>
      <c r="Q118" s="146" t="s">
        <v>14306</v>
      </c>
    </row>
    <row r="119" spans="11:17">
      <c r="K119" s="61" t="s">
        <v>14179</v>
      </c>
      <c r="L119" s="147"/>
      <c r="M119" s="146" t="str">
        <f t="shared" si="1"/>
        <v>A1</v>
      </c>
      <c r="N119" s="146" t="s">
        <v>13698</v>
      </c>
      <c r="O119" s="146" t="s">
        <v>13700</v>
      </c>
      <c r="P119" s="146" t="s">
        <v>13702</v>
      </c>
      <c r="Q119" s="146" t="s">
        <v>13732</v>
      </c>
    </row>
    <row r="120" spans="11:17">
      <c r="K120" s="61" t="s">
        <v>14180</v>
      </c>
      <c r="L120" s="149" t="s">
        <v>14079</v>
      </c>
      <c r="M120" s="146" t="str">
        <f t="shared" si="1"/>
        <v>A1绝缘电阻结果异常代码</v>
      </c>
      <c r="N120" s="146" t="s">
        <v>14237</v>
      </c>
      <c r="O120" s="146" t="s">
        <v>14261</v>
      </c>
      <c r="P120" s="146" t="s">
        <v>14284</v>
      </c>
      <c r="Q120" s="146" t="s">
        <v>14307</v>
      </c>
    </row>
    <row r="121" spans="11:17">
      <c r="K121" s="61" t="s">
        <v>14181</v>
      </c>
      <c r="L121" s="150"/>
      <c r="M121" s="146" t="str">
        <f t="shared" si="1"/>
        <v>A1</v>
      </c>
      <c r="N121" s="146" t="s">
        <v>13698</v>
      </c>
      <c r="O121" s="146" t="s">
        <v>13700</v>
      </c>
      <c r="P121" s="146" t="s">
        <v>13702</v>
      </c>
      <c r="Q121" s="146" t="s">
        <v>13732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6"/>
  <sheetViews>
    <sheetView workbookViewId="0">
      <selection activeCell="F26" sqref="F26"/>
    </sheetView>
  </sheetViews>
  <sheetFormatPr defaultRowHeight="14.25"/>
  <cols>
    <col min="6" max="6" width="20.5" bestFit="1" customWidth="1"/>
  </cols>
  <sheetData>
    <row r="4" spans="1:6">
      <c r="A4" s="61" t="s">
        <v>13155</v>
      </c>
      <c r="B4" t="s">
        <v>13150</v>
      </c>
      <c r="E4" s="61" t="s">
        <v>13412</v>
      </c>
      <c r="F4" s="61" t="s">
        <v>13819</v>
      </c>
    </row>
    <row r="5" spans="1:6">
      <c r="A5" s="61" t="s">
        <v>13156</v>
      </c>
      <c r="B5" t="s">
        <v>13151</v>
      </c>
      <c r="E5" s="61" t="s">
        <v>13413</v>
      </c>
      <c r="F5" s="61" t="s">
        <v>13414</v>
      </c>
    </row>
    <row r="6" spans="1:6">
      <c r="A6" s="61" t="s">
        <v>13157</v>
      </c>
      <c r="B6" t="s">
        <v>13152</v>
      </c>
      <c r="E6" s="61" t="s">
        <v>13415</v>
      </c>
      <c r="F6" s="61" t="s">
        <v>13820</v>
      </c>
    </row>
    <row r="7" spans="1:6">
      <c r="A7" s="61" t="s">
        <v>13158</v>
      </c>
      <c r="B7" t="s">
        <v>13153</v>
      </c>
      <c r="E7" s="61" t="s">
        <v>13416</v>
      </c>
      <c r="F7" s="61" t="s">
        <v>13417</v>
      </c>
    </row>
    <row r="8" spans="1:6">
      <c r="A8" s="61" t="s">
        <v>13159</v>
      </c>
      <c r="B8" t="s">
        <v>13154</v>
      </c>
      <c r="E8" s="61" t="s">
        <v>13418</v>
      </c>
      <c r="F8" s="61" t="s">
        <v>13420</v>
      </c>
    </row>
    <row r="9" spans="1:6">
      <c r="E9" s="61" t="s">
        <v>13419</v>
      </c>
      <c r="F9" s="61" t="s">
        <v>13421</v>
      </c>
    </row>
    <row r="12" spans="1:6">
      <c r="E12" s="61" t="s">
        <v>13476</v>
      </c>
      <c r="F12" t="s">
        <v>13475</v>
      </c>
    </row>
    <row r="16" spans="1:6">
      <c r="E16" s="61" t="s">
        <v>13623</v>
      </c>
      <c r="F16" s="61" t="s">
        <v>13624</v>
      </c>
    </row>
    <row r="19" spans="5:6">
      <c r="E19" s="61" t="s">
        <v>13472</v>
      </c>
      <c r="F19" s="61" t="s">
        <v>13470</v>
      </c>
    </row>
    <row r="20" spans="5:6">
      <c r="E20" s="61" t="s">
        <v>13473</v>
      </c>
      <c r="F20" s="61" t="s">
        <v>13469</v>
      </c>
    </row>
    <row r="21" spans="5:6">
      <c r="E21" s="61" t="s">
        <v>13474</v>
      </c>
      <c r="F21" s="61" t="s">
        <v>13471</v>
      </c>
    </row>
    <row r="23" spans="5:6">
      <c r="E23" s="61" t="s">
        <v>13938</v>
      </c>
      <c r="F23" s="61" t="s">
        <v>13939</v>
      </c>
    </row>
    <row r="24" spans="5:6">
      <c r="E24" s="61" t="s">
        <v>13943</v>
      </c>
      <c r="F24" s="61" t="s">
        <v>13940</v>
      </c>
    </row>
    <row r="25" spans="5:6">
      <c r="E25" s="61" t="s">
        <v>13944</v>
      </c>
      <c r="F25" s="61" t="s">
        <v>13941</v>
      </c>
    </row>
    <row r="26" spans="5:6">
      <c r="E26" s="61" t="s">
        <v>13945</v>
      </c>
      <c r="F26" s="61" t="s">
        <v>13942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00"/>
  <sheetViews>
    <sheetView tabSelected="1" topLeftCell="D76" workbookViewId="0">
      <selection activeCell="G81" sqref="G81"/>
    </sheetView>
  </sheetViews>
  <sheetFormatPr defaultRowHeight="14.25"/>
  <cols>
    <col min="1" max="1" width="2.625" customWidth="1"/>
    <col min="2" max="2" width="16.125" bestFit="1" customWidth="1"/>
    <col min="3" max="3" width="30.5" bestFit="1" customWidth="1"/>
    <col min="4" max="4" width="7.5" bestFit="1" customWidth="1"/>
    <col min="5" max="5" width="17.25" bestFit="1" customWidth="1"/>
    <col min="7" max="7" width="36.125" bestFit="1" customWidth="1"/>
    <col min="8" max="8" width="11.625" bestFit="1" customWidth="1"/>
    <col min="9" max="9" width="7.5" style="65" bestFit="1" customWidth="1"/>
    <col min="10" max="10" width="36.125" bestFit="1" customWidth="1"/>
    <col min="11" max="11" width="11.625" bestFit="1" customWidth="1"/>
    <col min="12" max="12" width="8.5" bestFit="1" customWidth="1"/>
    <col min="13" max="13" width="36.125" bestFit="1" customWidth="1"/>
    <col min="14" max="14" width="15" bestFit="1" customWidth="1"/>
    <col min="16" max="16" width="36.125" bestFit="1" customWidth="1"/>
    <col min="17" max="17" width="15" bestFit="1" customWidth="1"/>
    <col min="19" max="19" width="36.125" bestFit="1" customWidth="1"/>
    <col min="20" max="20" width="15" bestFit="1" customWidth="1"/>
    <col min="22" max="22" width="41.625" bestFit="1" customWidth="1"/>
    <col min="23" max="23" width="15" bestFit="1" customWidth="1"/>
    <col min="25" max="25" width="32.75" bestFit="1" customWidth="1"/>
    <col min="26" max="26" width="15" bestFit="1" customWidth="1"/>
    <col min="28" max="28" width="32.75" bestFit="1" customWidth="1"/>
    <col min="29" max="29" width="15" bestFit="1" customWidth="1"/>
    <col min="31" max="31" width="32.75" bestFit="1" customWidth="1"/>
    <col min="32" max="32" width="15" bestFit="1" customWidth="1"/>
    <col min="34" max="34" width="32.75" bestFit="1" customWidth="1"/>
    <col min="35" max="35" width="15" bestFit="1" customWidth="1"/>
    <col min="37" max="37" width="32.75" bestFit="1" customWidth="1"/>
    <col min="38" max="38" width="15" bestFit="1" customWidth="1"/>
    <col min="40" max="40" width="32.75" bestFit="1" customWidth="1"/>
    <col min="41" max="41" width="15" bestFit="1" customWidth="1"/>
    <col min="43" max="43" width="32.75" bestFit="1" customWidth="1"/>
    <col min="44" max="44" width="15" bestFit="1" customWidth="1"/>
    <col min="46" max="46" width="32.75" bestFit="1" customWidth="1"/>
    <col min="47" max="47" width="11.625" bestFit="1" customWidth="1"/>
    <col min="49" max="49" width="36.125" bestFit="1" customWidth="1"/>
    <col min="50" max="50" width="7.5" bestFit="1" customWidth="1"/>
    <col min="52" max="52" width="33.875" bestFit="1" customWidth="1"/>
    <col min="53" max="53" width="15" bestFit="1" customWidth="1"/>
    <col min="55" max="55" width="32.75" bestFit="1" customWidth="1"/>
    <col min="56" max="56" width="15" bestFit="1" customWidth="1"/>
    <col min="58" max="58" width="32.75" bestFit="1" customWidth="1"/>
    <col min="59" max="59" width="15" bestFit="1" customWidth="1"/>
    <col min="61" max="61" width="32.75" bestFit="1" customWidth="1"/>
    <col min="62" max="62" width="15" bestFit="1" customWidth="1"/>
    <col min="64" max="64" width="32.75" bestFit="1" customWidth="1"/>
    <col min="65" max="65" width="15" bestFit="1" customWidth="1"/>
    <col min="67" max="67" width="32.75" bestFit="1" customWidth="1"/>
    <col min="68" max="68" width="15" bestFit="1" customWidth="1"/>
    <col min="70" max="70" width="32.75" bestFit="1" customWidth="1"/>
    <col min="71" max="71" width="15" bestFit="1" customWidth="1"/>
    <col min="73" max="73" width="32.75" bestFit="1" customWidth="1"/>
    <col min="74" max="74" width="15" bestFit="1" customWidth="1"/>
    <col min="76" max="76" width="32.75" bestFit="1" customWidth="1"/>
    <col min="77" max="77" width="15" bestFit="1" customWidth="1"/>
    <col min="79" max="79" width="32.75" bestFit="1" customWidth="1"/>
    <col min="80" max="80" width="15" bestFit="1" customWidth="1"/>
    <col min="82" max="82" width="32.75" bestFit="1" customWidth="1"/>
    <col min="83" max="83" width="15" bestFit="1" customWidth="1"/>
    <col min="85" max="85" width="32.75" bestFit="1" customWidth="1"/>
    <col min="86" max="86" width="15" bestFit="1" customWidth="1"/>
    <col min="88" max="88" width="32.75" bestFit="1" customWidth="1"/>
  </cols>
  <sheetData>
    <row r="1" spans="1:88">
      <c r="F1" s="61"/>
    </row>
    <row r="3" spans="1:88">
      <c r="Y3" s="61"/>
      <c r="AB3" s="61"/>
      <c r="AE3" s="61"/>
      <c r="AH3" s="61"/>
      <c r="AK3" s="61"/>
      <c r="AN3" s="61"/>
      <c r="AQ3" s="61"/>
      <c r="AT3" s="61"/>
      <c r="AU3" s="61"/>
      <c r="BC3" s="61"/>
      <c r="BF3" s="61"/>
      <c r="BI3" s="61"/>
      <c r="BL3" s="61"/>
      <c r="BO3" s="61"/>
      <c r="BR3" s="61"/>
      <c r="BU3" s="61"/>
      <c r="BX3" s="61"/>
      <c r="CA3" s="61"/>
      <c r="CD3" s="61"/>
      <c r="CG3" s="61"/>
      <c r="CJ3" s="61"/>
    </row>
    <row r="6" spans="1:88">
      <c r="F6" s="61" t="s">
        <v>800</v>
      </c>
      <c r="G6" s="61" t="s">
        <v>16110</v>
      </c>
      <c r="H6" s="61"/>
      <c r="I6" s="61" t="s">
        <v>801</v>
      </c>
      <c r="J6" s="68" t="s">
        <v>16111</v>
      </c>
      <c r="K6" s="61"/>
      <c r="L6" s="61" t="s">
        <v>822</v>
      </c>
      <c r="M6" s="69" t="s">
        <v>235</v>
      </c>
      <c r="N6" s="61"/>
      <c r="O6" s="61" t="s">
        <v>843</v>
      </c>
      <c r="P6" s="69" t="s">
        <v>236</v>
      </c>
      <c r="Q6" s="61"/>
      <c r="R6" s="61" t="s">
        <v>864</v>
      </c>
      <c r="S6" s="69" t="s">
        <v>799</v>
      </c>
      <c r="T6" s="61"/>
      <c r="U6" s="61" t="s">
        <v>910</v>
      </c>
      <c r="V6" s="68" t="s">
        <v>911</v>
      </c>
      <c r="W6" s="61"/>
      <c r="X6" s="61" t="s">
        <v>976</v>
      </c>
      <c r="Y6" s="68" t="s">
        <v>977</v>
      </c>
      <c r="Z6" s="61"/>
      <c r="AA6" s="61" t="s">
        <v>1040</v>
      </c>
      <c r="AB6" s="68" t="s">
        <v>1107</v>
      </c>
      <c r="AC6" s="61"/>
      <c r="AD6" s="61" t="s">
        <v>1108</v>
      </c>
      <c r="AE6" s="68" t="s">
        <v>1110</v>
      </c>
      <c r="AF6" s="61"/>
      <c r="AG6" s="61" t="s">
        <v>1109</v>
      </c>
      <c r="AH6" s="68" t="s">
        <v>1111</v>
      </c>
      <c r="AI6" s="61"/>
      <c r="AJ6" s="61" t="s">
        <v>1240</v>
      </c>
      <c r="AK6" s="68" t="s">
        <v>1242</v>
      </c>
      <c r="AL6" s="61"/>
      <c r="AM6" s="61" t="s">
        <v>1241</v>
      </c>
      <c r="AN6" s="68" t="s">
        <v>1243</v>
      </c>
      <c r="AO6" s="61"/>
      <c r="AP6" s="61" t="s">
        <v>1506</v>
      </c>
      <c r="AQ6" s="68" t="s">
        <v>1508</v>
      </c>
      <c r="AR6" s="61"/>
      <c r="AS6" s="61" t="s">
        <v>1507</v>
      </c>
      <c r="AT6" s="68" t="s">
        <v>1509</v>
      </c>
      <c r="AU6" s="68"/>
      <c r="AV6" s="61" t="s">
        <v>1678</v>
      </c>
      <c r="AW6" s="68" t="s">
        <v>1697</v>
      </c>
      <c r="AX6" s="61"/>
      <c r="AY6" s="61" t="s">
        <v>1679</v>
      </c>
      <c r="AZ6" s="68" t="s">
        <v>1696</v>
      </c>
      <c r="BA6" s="61"/>
      <c r="BB6" s="61" t="s">
        <v>1680</v>
      </c>
      <c r="BC6" s="68" t="s">
        <v>1695</v>
      </c>
      <c r="BD6" s="61"/>
      <c r="BE6" s="61" t="s">
        <v>1681</v>
      </c>
      <c r="BF6" s="68" t="s">
        <v>1694</v>
      </c>
      <c r="BG6" s="61"/>
      <c r="BH6" s="61" t="s">
        <v>1682</v>
      </c>
      <c r="BI6" s="68" t="s">
        <v>1693</v>
      </c>
      <c r="BJ6" s="61"/>
      <c r="BK6" s="61" t="s">
        <v>1683</v>
      </c>
      <c r="BL6" s="68" t="s">
        <v>1692</v>
      </c>
      <c r="BM6" s="61"/>
      <c r="BN6" s="61" t="s">
        <v>1684</v>
      </c>
      <c r="BO6" s="68" t="s">
        <v>1691</v>
      </c>
      <c r="BP6" s="61"/>
      <c r="BQ6" s="61" t="s">
        <v>1685</v>
      </c>
      <c r="BR6" s="68" t="s">
        <v>1690</v>
      </c>
      <c r="BS6" s="61"/>
      <c r="BT6" s="61" t="s">
        <v>1686</v>
      </c>
      <c r="BU6" s="68" t="s">
        <v>1689</v>
      </c>
      <c r="BV6" s="61"/>
      <c r="BW6" s="61" t="s">
        <v>1687</v>
      </c>
      <c r="BX6" s="68" t="s">
        <v>1688</v>
      </c>
      <c r="BY6" s="61"/>
      <c r="BZ6" s="61" t="s">
        <v>2518</v>
      </c>
      <c r="CA6" s="68" t="s">
        <v>2519</v>
      </c>
      <c r="CB6" s="61"/>
      <c r="CC6" s="61" t="s">
        <v>2520</v>
      </c>
      <c r="CD6" s="68" t="s">
        <v>2692</v>
      </c>
      <c r="CE6" s="61"/>
      <c r="CF6" s="61" t="s">
        <v>2521</v>
      </c>
      <c r="CG6" s="68" t="s">
        <v>2522</v>
      </c>
      <c r="CH6" s="61"/>
      <c r="CI6" s="61" t="s">
        <v>2523</v>
      </c>
      <c r="CJ6" s="68" t="s">
        <v>2861</v>
      </c>
    </row>
    <row r="7" spans="1:88">
      <c r="F7" s="61" t="s">
        <v>912</v>
      </c>
      <c r="G7" s="61" t="str">
        <f>G6&amp;"回原点手动(HMI)"</f>
        <v>进出料横移伺服回原点手动(HMI)</v>
      </c>
      <c r="H7" s="61"/>
      <c r="I7" s="61" t="s">
        <v>12519</v>
      </c>
      <c r="J7" s="61" t="str">
        <f>J6&amp;"回原点手动(HMI)"</f>
        <v>进出料伸缩伺服回原点手动(HMI)</v>
      </c>
      <c r="K7" s="61"/>
      <c r="L7" s="61" t="s">
        <v>1041</v>
      </c>
      <c r="M7" s="61" t="str">
        <f>M6&amp;"回原点手动(HMI)"</f>
        <v>进出料横移伺服B回原点手动(HMI)</v>
      </c>
      <c r="N7" s="61"/>
      <c r="O7" s="61" t="s">
        <v>12523</v>
      </c>
      <c r="P7" s="61" t="str">
        <f>P6&amp;"回原点手动(HMI)"</f>
        <v>进出料伸缩伺服B回原点手动(HMI)</v>
      </c>
      <c r="Q7" s="61"/>
      <c r="R7" s="61" t="s">
        <v>1175</v>
      </c>
      <c r="S7" s="61" t="str">
        <f>S6&amp;"回原点手动(HMI)"</f>
        <v>正压伺服A回原点手动(HMI)</v>
      </c>
      <c r="T7" s="61"/>
      <c r="U7" s="83" t="s">
        <v>12684</v>
      </c>
      <c r="V7" s="61" t="str">
        <f>V6&amp;"回原点手动(HMI)"</f>
        <v>压板平移伺服A回原点手动(HMI)</v>
      </c>
      <c r="W7" s="61"/>
      <c r="X7" s="83" t="s">
        <v>12676</v>
      </c>
      <c r="Y7" s="61" t="str">
        <f>Y6&amp;"回原点手动(HMI)"</f>
        <v>A1左伺服回原点手动(HMI)</v>
      </c>
      <c r="Z7" s="61"/>
      <c r="AA7" s="83" t="s">
        <v>12678</v>
      </c>
      <c r="AB7" s="61" t="str">
        <f>AB6&amp;"回原点手动(HMI)"</f>
        <v>A1右伺服回原点手动(HMI)</v>
      </c>
      <c r="AC7" s="61"/>
      <c r="AD7" s="83" t="s">
        <v>12680</v>
      </c>
      <c r="AE7" s="61" t="str">
        <f>AE6&amp;"回原点手动(HMI)"</f>
        <v>A2左伺服回原点手动(HMI)</v>
      </c>
      <c r="AF7" s="61"/>
      <c r="AG7" s="83" t="s">
        <v>12682</v>
      </c>
      <c r="AH7" s="61" t="str">
        <f>AH6&amp;"回原点手动(HMI)"</f>
        <v>A2右伺服回原点手动(HMI)</v>
      </c>
      <c r="AI7" s="61"/>
      <c r="AJ7" s="83" t="s">
        <v>12666</v>
      </c>
      <c r="AK7" s="61" t="str">
        <f>AK6&amp;"回原点手动(HMI)"</f>
        <v>A3左伺服回原点手动(HMI)</v>
      </c>
      <c r="AL7" s="61"/>
      <c r="AM7" s="83" t="s">
        <v>12668</v>
      </c>
      <c r="AN7" s="61" t="str">
        <f>AN6&amp;"回原点手动(HMI)"</f>
        <v>A3右伺服回原点手动(HMI)</v>
      </c>
      <c r="AO7" s="61"/>
      <c r="AP7" s="83" t="s">
        <v>12670</v>
      </c>
      <c r="AQ7" s="61" t="str">
        <f>AQ6&amp;"回原点手动(HMI)"</f>
        <v>A4左伺服回原点手动(HMI)</v>
      </c>
      <c r="AR7" s="61"/>
      <c r="AS7" s="83" t="s">
        <v>12672</v>
      </c>
      <c r="AT7" s="61" t="str">
        <f>AT6&amp;"回原点手动(HMI)"</f>
        <v>A4右伺服回原点手动(HMI)</v>
      </c>
      <c r="AU7" s="61"/>
      <c r="AV7" s="83" t="s">
        <v>12674</v>
      </c>
      <c r="AW7" s="61" t="str">
        <f>AW6&amp;"回原点手动(HMI)"</f>
        <v>正压伺服B回原点手动(HMI)</v>
      </c>
      <c r="AX7" s="61"/>
      <c r="AY7" s="83" t="s">
        <v>12665</v>
      </c>
      <c r="AZ7" s="61" t="str">
        <f>AZ6&amp;"回原点手动(HMI)"</f>
        <v>压板平移伺服B回原点手动(HMI)</v>
      </c>
      <c r="BA7" s="61"/>
      <c r="BB7" s="83" t="s">
        <v>12657</v>
      </c>
      <c r="BC7" s="61" t="str">
        <f>BC6&amp;"回原点手动(HMI)"</f>
        <v>B1左伺服回原点手动(HMI)</v>
      </c>
      <c r="BD7" s="61"/>
      <c r="BE7" s="83" t="s">
        <v>12659</v>
      </c>
      <c r="BF7" s="61" t="str">
        <f>BF6&amp;"回原点手动(HMI)"</f>
        <v>B1右伺服回原点手动(HMI)</v>
      </c>
      <c r="BG7" s="61"/>
      <c r="BH7" s="83" t="s">
        <v>12661</v>
      </c>
      <c r="BI7" s="61" t="str">
        <f>BI6&amp;"回原点手动(HMI)"</f>
        <v>B2左伺服回原点手动(HMI)</v>
      </c>
      <c r="BJ7" s="61"/>
      <c r="BK7" s="83" t="s">
        <v>12663</v>
      </c>
      <c r="BL7" s="61" t="str">
        <f>BL6&amp;"回原点手动(HMI)"</f>
        <v>B2右伺服回原点手动(HMI)</v>
      </c>
      <c r="BM7" s="61"/>
      <c r="BN7" s="83" t="s">
        <v>12446</v>
      </c>
      <c r="BO7" s="61" t="str">
        <f>BO6&amp;"回原点手动(HMI)"</f>
        <v>B3左伺服回原点手动(HMI)</v>
      </c>
      <c r="BP7" s="61"/>
      <c r="BQ7" s="83" t="s">
        <v>12447</v>
      </c>
      <c r="BR7" s="61" t="str">
        <f>BR6&amp;"回原点手动(HMI)"</f>
        <v>B3右伺服回原点手动(HMI)</v>
      </c>
      <c r="BS7" s="61"/>
      <c r="BT7" s="83" t="s">
        <v>12448</v>
      </c>
      <c r="BU7" s="61" t="str">
        <f>BU6&amp;"回原点手动(HMI)"</f>
        <v>B4左伺服回原点手动(HMI)</v>
      </c>
      <c r="BV7" s="61"/>
      <c r="BW7" s="83" t="s">
        <v>12449</v>
      </c>
      <c r="BX7" s="61" t="str">
        <f>BX6&amp;"回原点手动(HMI)"</f>
        <v>B4右伺服回原点手动(HMI)</v>
      </c>
      <c r="BY7" s="61"/>
      <c r="BZ7" s="83" t="s">
        <v>12450</v>
      </c>
      <c r="CA7" s="61" t="str">
        <f>CA6&amp;"回原点手动(HMI)"</f>
        <v>25#伺服回原点手动(HMI)</v>
      </c>
      <c r="CB7" s="61"/>
      <c r="CC7" s="83" t="s">
        <v>12350</v>
      </c>
      <c r="CD7" s="61" t="str">
        <f>CD6&amp;"回原点手动(HMI)"</f>
        <v>26#伺服回原点手动(HMI)</v>
      </c>
      <c r="CE7" s="61"/>
      <c r="CF7" s="83" t="s">
        <v>12351</v>
      </c>
      <c r="CG7" s="61" t="str">
        <f>CG6&amp;"回原点手动(HMI)"</f>
        <v>27#左伺服回原点手动(HMI)</v>
      </c>
      <c r="CH7" s="61"/>
      <c r="CI7" s="83" t="s">
        <v>12352</v>
      </c>
      <c r="CJ7" s="61" t="str">
        <f>CJ6&amp;"回原点手动(HMI)"</f>
        <v>接料伺服回原点手动(HMI)</v>
      </c>
    </row>
    <row r="8" spans="1:88">
      <c r="B8" s="61" t="s">
        <v>310</v>
      </c>
      <c r="C8" s="43" t="s">
        <v>80</v>
      </c>
      <c r="F8" s="61" t="s">
        <v>913</v>
      </c>
      <c r="G8" s="61" t="str">
        <f>G6&amp;"错误清除(HMI)"</f>
        <v>进出料横移伺服错误清除(HMI)</v>
      </c>
      <c r="H8" s="61"/>
      <c r="I8" s="61" t="s">
        <v>978</v>
      </c>
      <c r="J8" s="61" t="str">
        <f>J6&amp;"错误清除(HMI)"</f>
        <v>进出料伸缩伺服错误清除(HMI)</v>
      </c>
      <c r="K8" s="61"/>
      <c r="L8" s="61" t="s">
        <v>1042</v>
      </c>
      <c r="M8" s="61" t="str">
        <f>M6&amp;"错误清除(HMI)"</f>
        <v>进出料横移伺服B错误清除(HMI)</v>
      </c>
      <c r="N8" s="61"/>
      <c r="O8" s="61" t="s">
        <v>1112</v>
      </c>
      <c r="P8" s="61" t="str">
        <f>P6&amp;"错误清除(HMI)"</f>
        <v>进出料伸缩伺服B错误清除(HMI)</v>
      </c>
      <c r="Q8" s="61"/>
      <c r="R8" s="61" t="s">
        <v>1176</v>
      </c>
      <c r="S8" s="61" t="str">
        <f>S6&amp;"错误清除(HMI)"</f>
        <v>正压伺服A错误清除(HMI)</v>
      </c>
      <c r="T8" s="61"/>
      <c r="U8" s="83" t="s">
        <v>1244</v>
      </c>
      <c r="V8" s="61" t="str">
        <f>V6&amp;"错误清除(HMI)"</f>
        <v>压板平移伺服A错误清除(HMI)</v>
      </c>
      <c r="W8" s="61"/>
      <c r="X8" s="83" t="s">
        <v>1404</v>
      </c>
      <c r="Y8" s="61" t="str">
        <f>Y6&amp;"错误清除(HMI)"</f>
        <v>A1左伺服错误清除(HMI)</v>
      </c>
      <c r="Z8" s="61"/>
      <c r="AA8" s="83" t="s">
        <v>1510</v>
      </c>
      <c r="AB8" s="61" t="str">
        <f>AB6&amp;"错误清除(HMI)"</f>
        <v>A1右伺服错误清除(HMI)</v>
      </c>
      <c r="AC8" s="61"/>
      <c r="AD8" s="83" t="s">
        <v>1594</v>
      </c>
      <c r="AE8" s="61" t="str">
        <f>AE6&amp;"错误清除(HMI)"</f>
        <v>A2左伺服错误清除(HMI)</v>
      </c>
      <c r="AF8" s="61"/>
      <c r="AG8" s="83" t="s">
        <v>1698</v>
      </c>
      <c r="AH8" s="61" t="str">
        <f>AH6&amp;"错误清除(HMI)"</f>
        <v>A2右伺服错误清除(HMI)</v>
      </c>
      <c r="AI8" s="61"/>
      <c r="AJ8" s="83" t="s">
        <v>1782</v>
      </c>
      <c r="AK8" s="61" t="str">
        <f>AK6&amp;"错误清除(HMI)"</f>
        <v>A3左伺服错误清除(HMI)</v>
      </c>
      <c r="AL8" s="61"/>
      <c r="AM8" s="83" t="s">
        <v>1866</v>
      </c>
      <c r="AN8" s="61" t="str">
        <f>AN6&amp;"错误清除(HMI)"</f>
        <v>A3右伺服错误清除(HMI)</v>
      </c>
      <c r="AO8" s="61"/>
      <c r="AP8" s="83" t="s">
        <v>1940</v>
      </c>
      <c r="AQ8" s="61" t="str">
        <f>AQ6&amp;"错误清除(HMI)"</f>
        <v>A4左伺服错误清除(HMI)</v>
      </c>
      <c r="AR8" s="61"/>
      <c r="AS8" s="83" t="s">
        <v>2024</v>
      </c>
      <c r="AT8" s="61" t="str">
        <f>AT6&amp;"错误清除(HMI)"</f>
        <v>A4右伺服错误清除(HMI)</v>
      </c>
      <c r="AU8" s="61"/>
      <c r="AV8" s="83" t="s">
        <v>2108</v>
      </c>
      <c r="AW8" s="61" t="str">
        <f>AW6&amp;"错误清除(HMI)"</f>
        <v>正压伺服B错误清除(HMI)</v>
      </c>
      <c r="AX8" s="61"/>
      <c r="AY8" s="83" t="s">
        <v>2182</v>
      </c>
      <c r="AZ8" s="61" t="str">
        <f>AZ6&amp;"错误清除(HMI)"</f>
        <v>压板平移伺服B错误清除(HMI)</v>
      </c>
      <c r="BA8" s="61"/>
      <c r="BB8" s="83" t="s">
        <v>2266</v>
      </c>
      <c r="BC8" s="61" t="str">
        <f>BC6&amp;"错误清除(HMI)"</f>
        <v>B1左伺服错误清除(HMI)</v>
      </c>
      <c r="BD8" s="61"/>
      <c r="BE8" s="83" t="s">
        <v>2350</v>
      </c>
      <c r="BF8" s="61" t="str">
        <f>BF6&amp;"错误清除(HMI)"</f>
        <v>B1右伺服错误清除(HMI)</v>
      </c>
      <c r="BG8" s="61"/>
      <c r="BH8" s="83" t="s">
        <v>2434</v>
      </c>
      <c r="BI8" s="61" t="str">
        <f>BI6&amp;"错误清除(HMI)"</f>
        <v>B2左伺服错误清除(HMI)</v>
      </c>
      <c r="BJ8" s="61"/>
      <c r="BK8" s="83" t="s">
        <v>2524</v>
      </c>
      <c r="BL8" s="61" t="str">
        <f>BL6&amp;"错误清除(HMI)"</f>
        <v>B2右伺服错误清除(HMI)</v>
      </c>
      <c r="BM8" s="61"/>
      <c r="BN8" s="83" t="s">
        <v>2608</v>
      </c>
      <c r="BO8" s="61" t="str">
        <f>BO6&amp;"错误清除(HMI)"</f>
        <v>B3左伺服错误清除(HMI)</v>
      </c>
      <c r="BP8" s="61"/>
      <c r="BQ8" s="83" t="s">
        <v>2693</v>
      </c>
      <c r="BR8" s="61" t="str">
        <f>BR6&amp;"错误清除(HMI)"</f>
        <v>B3右伺服错误清除(HMI)</v>
      </c>
      <c r="BS8" s="61"/>
      <c r="BT8" s="83" t="s">
        <v>2777</v>
      </c>
      <c r="BU8" s="61" t="str">
        <f>BU6&amp;"错误清除(HMI)"</f>
        <v>B4左伺服错误清除(HMI)</v>
      </c>
      <c r="BV8" s="61"/>
      <c r="BW8" s="83" t="s">
        <v>12451</v>
      </c>
      <c r="BX8" s="61" t="str">
        <f>BX6&amp;"错误清除(HMI)"</f>
        <v>B4右伺服错误清除(HMI)</v>
      </c>
      <c r="BY8" s="61"/>
      <c r="BZ8" s="83" t="s">
        <v>12452</v>
      </c>
      <c r="CA8" s="61" t="str">
        <f>CA6&amp;"错误清除(HMI)"</f>
        <v>25#伺服错误清除(HMI)</v>
      </c>
      <c r="CB8" s="61"/>
      <c r="CC8" s="83" t="s">
        <v>12353</v>
      </c>
      <c r="CD8" s="61" t="str">
        <f>CD6&amp;"错误清除(HMI)"</f>
        <v>26#伺服错误清除(HMI)</v>
      </c>
      <c r="CE8" s="61"/>
      <c r="CF8" s="83" t="s">
        <v>12354</v>
      </c>
      <c r="CG8" s="61" t="str">
        <f>CG6&amp;"错误清除(HMI)"</f>
        <v>27#左伺服错误清除(HMI)</v>
      </c>
      <c r="CH8" s="61"/>
      <c r="CI8" s="83" t="s">
        <v>12355</v>
      </c>
      <c r="CJ8" s="61" t="str">
        <f>CJ6&amp;"错误清除(HMI)"</f>
        <v>接料伺服错误清除(HMI)</v>
      </c>
    </row>
    <row r="9" spans="1:88">
      <c r="E9" s="61"/>
      <c r="F9" s="61" t="s">
        <v>914</v>
      </c>
      <c r="G9" s="61" t="str">
        <f>G6&amp;"JOG高速(HMI)"</f>
        <v>进出料横移伺服JOG高速(HMI)</v>
      </c>
      <c r="H9" s="61"/>
      <c r="I9" s="61" t="s">
        <v>979</v>
      </c>
      <c r="J9" s="61" t="str">
        <f>J6&amp;"JOG高速(HMI)"</f>
        <v>进出料伸缩伺服JOG高速(HMI)</v>
      </c>
      <c r="K9" s="61"/>
      <c r="L9" s="61" t="s">
        <v>1043</v>
      </c>
      <c r="M9" s="61" t="str">
        <f>M6&amp;"JOG高速(HMI)"</f>
        <v>进出料横移伺服BJOG高速(HMI)</v>
      </c>
      <c r="N9" s="61"/>
      <c r="O9" s="61" t="s">
        <v>1113</v>
      </c>
      <c r="P9" s="61" t="str">
        <f>P6&amp;"JOG高速(HMI)"</f>
        <v>进出料伸缩伺服BJOG高速(HMI)</v>
      </c>
      <c r="Q9" s="61"/>
      <c r="R9" s="61" t="s">
        <v>1177</v>
      </c>
      <c r="S9" s="61" t="str">
        <f>S6&amp;"JOG高速(HMI)"</f>
        <v>正压伺服AJOG高速(HMI)</v>
      </c>
      <c r="T9" s="61"/>
      <c r="U9" s="83" t="s">
        <v>1245</v>
      </c>
      <c r="V9" s="61" t="str">
        <f>V6&amp;"JOG高速(HMI)"</f>
        <v>压板平移伺服AJOG高速(HMI)</v>
      </c>
      <c r="W9" s="61"/>
      <c r="X9" s="83" t="s">
        <v>1405</v>
      </c>
      <c r="Y9" s="61" t="str">
        <f>Y6&amp;"JOG高速(HMI)"</f>
        <v>A1左伺服JOG高速(HMI)</v>
      </c>
      <c r="Z9" s="61"/>
      <c r="AA9" s="83" t="s">
        <v>1511</v>
      </c>
      <c r="AB9" s="61" t="str">
        <f>AB6&amp;"JOG高速(HMI)"</f>
        <v>A1右伺服JOG高速(HMI)</v>
      </c>
      <c r="AC9" s="61"/>
      <c r="AD9" s="83" t="s">
        <v>1595</v>
      </c>
      <c r="AE9" s="61" t="str">
        <f>AE6&amp;"JOG高速(HMI)"</f>
        <v>A2左伺服JOG高速(HMI)</v>
      </c>
      <c r="AF9" s="61"/>
      <c r="AG9" s="83" t="s">
        <v>1699</v>
      </c>
      <c r="AH9" s="61" t="str">
        <f>AH6&amp;"JOG高速(HMI)"</f>
        <v>A2右伺服JOG高速(HMI)</v>
      </c>
      <c r="AI9" s="61"/>
      <c r="AJ9" s="83" t="s">
        <v>1783</v>
      </c>
      <c r="AK9" s="61" t="str">
        <f>AK6&amp;"JOG高速(HMI)"</f>
        <v>A3左伺服JOG高速(HMI)</v>
      </c>
      <c r="AL9" s="61"/>
      <c r="AM9" s="83" t="s">
        <v>1867</v>
      </c>
      <c r="AN9" s="61" t="str">
        <f>AN6&amp;"JOG高速(HMI)"</f>
        <v>A3右伺服JOG高速(HMI)</v>
      </c>
      <c r="AO9" s="61"/>
      <c r="AP9" s="83" t="s">
        <v>1941</v>
      </c>
      <c r="AQ9" s="61" t="str">
        <f>AQ6&amp;"JOG高速(HMI)"</f>
        <v>A4左伺服JOG高速(HMI)</v>
      </c>
      <c r="AR9" s="61"/>
      <c r="AS9" s="83" t="s">
        <v>2025</v>
      </c>
      <c r="AT9" s="61" t="str">
        <f>AT6&amp;"JOG高速(HMI)"</f>
        <v>A4右伺服JOG高速(HMI)</v>
      </c>
      <c r="AU9" s="61"/>
      <c r="AV9" s="83" t="s">
        <v>2109</v>
      </c>
      <c r="AW9" s="61" t="str">
        <f>AW6&amp;"JOG高速(HMI)"</f>
        <v>正压伺服BJOG高速(HMI)</v>
      </c>
      <c r="AX9" s="61"/>
      <c r="AY9" s="83" t="s">
        <v>2183</v>
      </c>
      <c r="AZ9" s="61" t="str">
        <f>AZ6&amp;"JOG高速(HMI)"</f>
        <v>压板平移伺服BJOG高速(HMI)</v>
      </c>
      <c r="BA9" s="61"/>
      <c r="BB9" s="83" t="s">
        <v>2267</v>
      </c>
      <c r="BC9" s="61" t="str">
        <f>BC6&amp;"JOG高速(HMI)"</f>
        <v>B1左伺服JOG高速(HMI)</v>
      </c>
      <c r="BD9" s="61"/>
      <c r="BE9" s="83" t="s">
        <v>2351</v>
      </c>
      <c r="BF9" s="61" t="str">
        <f>BF6&amp;"JOG高速(HMI)"</f>
        <v>B1右伺服JOG高速(HMI)</v>
      </c>
      <c r="BG9" s="61"/>
      <c r="BH9" s="83" t="s">
        <v>2435</v>
      </c>
      <c r="BI9" s="61" t="str">
        <f>BI6&amp;"JOG高速(HMI)"</f>
        <v>B2左伺服JOG高速(HMI)</v>
      </c>
      <c r="BJ9" s="61"/>
      <c r="BK9" s="83" t="s">
        <v>2525</v>
      </c>
      <c r="BL9" s="61" t="str">
        <f>BL6&amp;"JOG高速(HMI)"</f>
        <v>B2右伺服JOG高速(HMI)</v>
      </c>
      <c r="BM9" s="61"/>
      <c r="BN9" s="83" t="s">
        <v>2609</v>
      </c>
      <c r="BO9" s="61" t="str">
        <f>BO6&amp;"JOG高速(HMI)"</f>
        <v>B3左伺服JOG高速(HMI)</v>
      </c>
      <c r="BP9" s="61"/>
      <c r="BQ9" s="83" t="s">
        <v>2694</v>
      </c>
      <c r="BR9" s="61" t="str">
        <f>BR6&amp;"JOG高速(HMI)"</f>
        <v>B3右伺服JOG高速(HMI)</v>
      </c>
      <c r="BS9" s="61"/>
      <c r="BT9" s="83" t="s">
        <v>2778</v>
      </c>
      <c r="BU9" s="61" t="str">
        <f>BU6&amp;"JOG高速(HMI)"</f>
        <v>B4左伺服JOG高速(HMI)</v>
      </c>
      <c r="BV9" s="61"/>
      <c r="BW9" s="83" t="s">
        <v>12453</v>
      </c>
      <c r="BX9" s="61" t="str">
        <f>BX6&amp;"JOG高速(HMI)"</f>
        <v>B4右伺服JOG高速(HMI)</v>
      </c>
      <c r="BY9" s="61"/>
      <c r="BZ9" s="83" t="s">
        <v>12454</v>
      </c>
      <c r="CA9" s="61" t="str">
        <f>CA6&amp;"JOG高速(HMI)"</f>
        <v>25#伺服JOG高速(HMI)</v>
      </c>
      <c r="CB9" s="61"/>
      <c r="CC9" s="83" t="s">
        <v>12356</v>
      </c>
      <c r="CD9" s="61" t="str">
        <f>CD6&amp;"JOG高速(HMI)"</f>
        <v>26#伺服JOG高速(HMI)</v>
      </c>
      <c r="CE9" s="61"/>
      <c r="CF9" s="83" t="s">
        <v>12357</v>
      </c>
      <c r="CG9" s="61" t="str">
        <f>CG6&amp;"JOG高速(HMI)"</f>
        <v>27#左伺服JOG高速(HMI)</v>
      </c>
      <c r="CH9" s="61"/>
      <c r="CI9" s="83" t="s">
        <v>12358</v>
      </c>
      <c r="CJ9" s="61" t="str">
        <f>CJ6&amp;"JOG高速(HMI)"</f>
        <v>接料伺服JOG高速(HMI)</v>
      </c>
    </row>
    <row r="10" spans="1:88">
      <c r="A10" s="61"/>
      <c r="B10" s="61" t="s">
        <v>233</v>
      </c>
      <c r="C10" s="53" t="s">
        <v>232</v>
      </c>
      <c r="F10" s="61" t="s">
        <v>915</v>
      </c>
      <c r="G10" s="61" t="str">
        <f>G6&amp;"JOG低速（（HMI）"</f>
        <v>进出料横移伺服JOG低速（（HMI）</v>
      </c>
      <c r="H10" s="61"/>
      <c r="I10" s="61" t="s">
        <v>980</v>
      </c>
      <c r="J10" s="61" t="str">
        <f>J6&amp;"JOG低速（（HMI）"</f>
        <v>进出料伸缩伺服JOG低速（（HMI）</v>
      </c>
      <c r="K10" s="61"/>
      <c r="L10" s="61" t="s">
        <v>1044</v>
      </c>
      <c r="M10" s="61" t="str">
        <f>M6&amp;"JOG低速（（HMI）"</f>
        <v>进出料横移伺服BJOG低速（（HMI）</v>
      </c>
      <c r="N10" s="61"/>
      <c r="O10" s="61" t="s">
        <v>1114</v>
      </c>
      <c r="P10" s="61" t="str">
        <f>P6&amp;"JOG低速（（HMI）"</f>
        <v>进出料伸缩伺服BJOG低速（（HMI）</v>
      </c>
      <c r="Q10" s="61"/>
      <c r="R10" s="61" t="s">
        <v>1178</v>
      </c>
      <c r="S10" s="61" t="str">
        <f>S6&amp;"JOG低速（（HMI）"</f>
        <v>正压伺服AJOG低速（（HMI）</v>
      </c>
      <c r="T10" s="61"/>
      <c r="U10" s="83" t="s">
        <v>1246</v>
      </c>
      <c r="V10" s="61" t="str">
        <f>V6&amp;"JOG低速（（HMI）"</f>
        <v>压板平移伺服AJOG低速（（HMI）</v>
      </c>
      <c r="W10" s="61"/>
      <c r="X10" s="83" t="s">
        <v>1406</v>
      </c>
      <c r="Y10" s="61" t="str">
        <f>Y6&amp;"JOG低速（（HMI）"</f>
        <v>A1左伺服JOG低速（（HMI）</v>
      </c>
      <c r="Z10" s="61"/>
      <c r="AA10" s="83" t="s">
        <v>1512</v>
      </c>
      <c r="AB10" s="61" t="str">
        <f>AB6&amp;"JOG低速（（HMI）"</f>
        <v>A1右伺服JOG低速（（HMI）</v>
      </c>
      <c r="AC10" s="61"/>
      <c r="AD10" s="83" t="s">
        <v>1596</v>
      </c>
      <c r="AE10" s="61" t="str">
        <f>AE6&amp;"JOG低速（（HMI）"</f>
        <v>A2左伺服JOG低速（（HMI）</v>
      </c>
      <c r="AF10" s="61"/>
      <c r="AG10" s="83" t="s">
        <v>1700</v>
      </c>
      <c r="AH10" s="61" t="str">
        <f>AH6&amp;"JOG低速（（HMI）"</f>
        <v>A2右伺服JOG低速（（HMI）</v>
      </c>
      <c r="AI10" s="61"/>
      <c r="AJ10" s="83" t="s">
        <v>1784</v>
      </c>
      <c r="AK10" s="61" t="str">
        <f>AK6&amp;"JOG低速（（HMI）"</f>
        <v>A3左伺服JOG低速（（HMI）</v>
      </c>
      <c r="AL10" s="61"/>
      <c r="AM10" s="83" t="s">
        <v>1868</v>
      </c>
      <c r="AN10" s="61" t="str">
        <f>AN6&amp;"JOG低速（（HMI）"</f>
        <v>A3右伺服JOG低速（（HMI）</v>
      </c>
      <c r="AO10" s="61"/>
      <c r="AP10" s="83" t="s">
        <v>1942</v>
      </c>
      <c r="AQ10" s="61" t="str">
        <f>AQ6&amp;"JOG低速（（HMI）"</f>
        <v>A4左伺服JOG低速（（HMI）</v>
      </c>
      <c r="AR10" s="61"/>
      <c r="AS10" s="83" t="s">
        <v>2026</v>
      </c>
      <c r="AT10" s="61" t="str">
        <f>AT6&amp;"JOG低速（（HMI）"</f>
        <v>A4右伺服JOG低速（（HMI）</v>
      </c>
      <c r="AU10" s="61"/>
      <c r="AV10" s="83" t="s">
        <v>2110</v>
      </c>
      <c r="AW10" s="61" t="str">
        <f>AW6&amp;"JOG低速（（HMI）"</f>
        <v>正压伺服BJOG低速（（HMI）</v>
      </c>
      <c r="AX10" s="61"/>
      <c r="AY10" s="83" t="s">
        <v>2184</v>
      </c>
      <c r="AZ10" s="61" t="str">
        <f>AZ6&amp;"JOG低速（（HMI）"</f>
        <v>压板平移伺服BJOG低速（（HMI）</v>
      </c>
      <c r="BA10" s="61"/>
      <c r="BB10" s="83" t="s">
        <v>2268</v>
      </c>
      <c r="BC10" s="61" t="str">
        <f>BC6&amp;"JOG低速（（HMI）"</f>
        <v>B1左伺服JOG低速（（HMI）</v>
      </c>
      <c r="BD10" s="61"/>
      <c r="BE10" s="83" t="s">
        <v>2352</v>
      </c>
      <c r="BF10" s="61" t="str">
        <f>BF6&amp;"JOG低速（（HMI）"</f>
        <v>B1右伺服JOG低速（（HMI）</v>
      </c>
      <c r="BG10" s="61"/>
      <c r="BH10" s="83" t="s">
        <v>2436</v>
      </c>
      <c r="BI10" s="61" t="str">
        <f>BI6&amp;"JOG低速（（HMI）"</f>
        <v>B2左伺服JOG低速（（HMI）</v>
      </c>
      <c r="BJ10" s="61"/>
      <c r="BK10" s="83" t="s">
        <v>2526</v>
      </c>
      <c r="BL10" s="61" t="str">
        <f>BL6&amp;"JOG低速（（HMI）"</f>
        <v>B2右伺服JOG低速（（HMI）</v>
      </c>
      <c r="BM10" s="61"/>
      <c r="BN10" s="83" t="s">
        <v>2610</v>
      </c>
      <c r="BO10" s="61" t="str">
        <f>BO6&amp;"JOG低速（（HMI）"</f>
        <v>B3左伺服JOG低速（（HMI）</v>
      </c>
      <c r="BP10" s="61"/>
      <c r="BQ10" s="83" t="s">
        <v>2695</v>
      </c>
      <c r="BR10" s="61" t="str">
        <f>BR6&amp;"JOG低速（（HMI）"</f>
        <v>B3右伺服JOG低速（（HMI）</v>
      </c>
      <c r="BS10" s="61"/>
      <c r="BT10" s="83" t="s">
        <v>2779</v>
      </c>
      <c r="BU10" s="61" t="str">
        <f>BU6&amp;"JOG低速（（HMI）"</f>
        <v>B4左伺服JOG低速（（HMI）</v>
      </c>
      <c r="BV10" s="61"/>
      <c r="BW10" s="83" t="s">
        <v>12455</v>
      </c>
      <c r="BX10" s="61" t="str">
        <f>BX6&amp;"JOG低速（（HMI）"</f>
        <v>B4右伺服JOG低速（（HMI）</v>
      </c>
      <c r="BY10" s="61"/>
      <c r="BZ10" s="83" t="s">
        <v>12456</v>
      </c>
      <c r="CA10" s="61" t="str">
        <f>CA6&amp;"JOG低速（（HMI）"</f>
        <v>25#伺服JOG低速（（HMI）</v>
      </c>
      <c r="CB10" s="61"/>
      <c r="CC10" s="83" t="s">
        <v>12359</v>
      </c>
      <c r="CD10" s="61" t="str">
        <f>CD6&amp;"JOG低速（（HMI）"</f>
        <v>26#伺服JOG低速（（HMI）</v>
      </c>
      <c r="CE10" s="61"/>
      <c r="CF10" s="83" t="s">
        <v>12360</v>
      </c>
      <c r="CG10" s="61" t="str">
        <f>CG6&amp;"JOG低速（（HMI）"</f>
        <v>27#左伺服JOG低速（（HMI）</v>
      </c>
      <c r="CH10" s="61"/>
      <c r="CI10" s="83" t="s">
        <v>12361</v>
      </c>
      <c r="CJ10" s="61" t="str">
        <f>CJ6&amp;"JOG低速（（HMI）"</f>
        <v>接料伺服JOG低速（（HMI）</v>
      </c>
    </row>
    <row r="11" spans="1:88">
      <c r="A11" s="61"/>
      <c r="B11" s="53" t="s">
        <v>234</v>
      </c>
      <c r="C11">
        <v>0.75</v>
      </c>
      <c r="F11" s="61" t="s">
        <v>916</v>
      </c>
      <c r="G11" s="61" t="str">
        <f>G6&amp;"JOG+（HMI）"</f>
        <v>进出料横移伺服JOG+（HMI）</v>
      </c>
      <c r="H11" s="61"/>
      <c r="I11" s="61" t="s">
        <v>981</v>
      </c>
      <c r="J11" s="61" t="str">
        <f>J6&amp;"JOG+（HMI）"</f>
        <v>进出料伸缩伺服JOG+（HMI）</v>
      </c>
      <c r="K11" s="61"/>
      <c r="L11" s="61" t="s">
        <v>1045</v>
      </c>
      <c r="M11" s="61" t="str">
        <f>M6&amp;"JOG+（HMI）"</f>
        <v>进出料横移伺服BJOG+（HMI）</v>
      </c>
      <c r="N11" s="61"/>
      <c r="O11" s="61" t="s">
        <v>1115</v>
      </c>
      <c r="P11" s="61" t="str">
        <f>P6&amp;"JOG+（HMI）"</f>
        <v>进出料伸缩伺服BJOG+（HMI）</v>
      </c>
      <c r="Q11" s="61"/>
      <c r="R11" s="61" t="s">
        <v>1179</v>
      </c>
      <c r="S11" s="61" t="str">
        <f>S6&amp;"JOG+（HMI）"</f>
        <v>正压伺服AJOG+（HMI）</v>
      </c>
      <c r="T11" s="61"/>
      <c r="U11" s="83" t="s">
        <v>1247</v>
      </c>
      <c r="V11" s="61" t="str">
        <f>V6&amp;"JOG+（HMI）"</f>
        <v>压板平移伺服AJOG+（HMI）</v>
      </c>
      <c r="W11" s="61"/>
      <c r="X11" s="83" t="s">
        <v>1407</v>
      </c>
      <c r="Y11" s="61" t="str">
        <f>Y6&amp;"JOG+（HMI）"</f>
        <v>A1左伺服JOG+（HMI）</v>
      </c>
      <c r="Z11" s="61"/>
      <c r="AA11" s="83" t="s">
        <v>1513</v>
      </c>
      <c r="AB11" s="61" t="str">
        <f>AB6&amp;"JOG+（HMI）"</f>
        <v>A1右伺服JOG+（HMI）</v>
      </c>
      <c r="AC11" s="61"/>
      <c r="AD11" s="83" t="s">
        <v>1597</v>
      </c>
      <c r="AE11" s="61" t="str">
        <f>AE6&amp;"JOG+（HMI）"</f>
        <v>A2左伺服JOG+（HMI）</v>
      </c>
      <c r="AF11" s="61"/>
      <c r="AG11" s="83" t="s">
        <v>1701</v>
      </c>
      <c r="AH11" s="61" t="str">
        <f>AH6&amp;"JOG+（HMI）"</f>
        <v>A2右伺服JOG+（HMI）</v>
      </c>
      <c r="AI11" s="61"/>
      <c r="AJ11" s="83" t="s">
        <v>1785</v>
      </c>
      <c r="AK11" s="61" t="str">
        <f>AK6&amp;"JOG+（HMI）"</f>
        <v>A3左伺服JOG+（HMI）</v>
      </c>
      <c r="AL11" s="61"/>
      <c r="AM11" s="83" t="s">
        <v>1869</v>
      </c>
      <c r="AN11" s="61" t="str">
        <f>AN6&amp;"JOG+（HMI）"</f>
        <v>A3右伺服JOG+（HMI）</v>
      </c>
      <c r="AO11" s="61"/>
      <c r="AP11" s="83" t="s">
        <v>1943</v>
      </c>
      <c r="AQ11" s="61" t="str">
        <f>AQ6&amp;"JOG+（HMI）"</f>
        <v>A4左伺服JOG+（HMI）</v>
      </c>
      <c r="AR11" s="61"/>
      <c r="AS11" s="83" t="s">
        <v>2027</v>
      </c>
      <c r="AT11" s="61" t="str">
        <f>AT6&amp;"JOG+（HMI）"</f>
        <v>A4右伺服JOG+（HMI）</v>
      </c>
      <c r="AU11" s="61"/>
      <c r="AV11" s="83" t="s">
        <v>2111</v>
      </c>
      <c r="AW11" s="61" t="str">
        <f>AW6&amp;"JOG+（HMI）"</f>
        <v>正压伺服BJOG+（HMI）</v>
      </c>
      <c r="AX11" s="61"/>
      <c r="AY11" s="83" t="s">
        <v>2185</v>
      </c>
      <c r="AZ11" s="61" t="str">
        <f>AZ6&amp;"JOG+（HMI）"</f>
        <v>压板平移伺服BJOG+（HMI）</v>
      </c>
      <c r="BA11" s="61"/>
      <c r="BB11" s="83" t="s">
        <v>2269</v>
      </c>
      <c r="BC11" s="61" t="str">
        <f>BC6&amp;"JOG+（HMI）"</f>
        <v>B1左伺服JOG+（HMI）</v>
      </c>
      <c r="BD11" s="61"/>
      <c r="BE11" s="83" t="s">
        <v>2353</v>
      </c>
      <c r="BF11" s="61" t="str">
        <f>BF6&amp;"JOG+（HMI）"</f>
        <v>B1右伺服JOG+（HMI）</v>
      </c>
      <c r="BG11" s="61"/>
      <c r="BH11" s="83" t="s">
        <v>2437</v>
      </c>
      <c r="BI11" s="61" t="str">
        <f>BI6&amp;"JOG+（HMI）"</f>
        <v>B2左伺服JOG+（HMI）</v>
      </c>
      <c r="BJ11" s="61"/>
      <c r="BK11" s="83" t="s">
        <v>2527</v>
      </c>
      <c r="BL11" s="61" t="str">
        <f>BL6&amp;"JOG+（HMI）"</f>
        <v>B2右伺服JOG+（HMI）</v>
      </c>
      <c r="BM11" s="61"/>
      <c r="BN11" s="83" t="s">
        <v>2611</v>
      </c>
      <c r="BO11" s="61" t="str">
        <f>BO6&amp;"JOG+（HMI）"</f>
        <v>B3左伺服JOG+（HMI）</v>
      </c>
      <c r="BP11" s="61"/>
      <c r="BQ11" s="83" t="s">
        <v>2696</v>
      </c>
      <c r="BR11" s="61" t="str">
        <f>BR6&amp;"JOG+（HMI）"</f>
        <v>B3右伺服JOG+（HMI）</v>
      </c>
      <c r="BS11" s="61"/>
      <c r="BT11" s="83" t="s">
        <v>2780</v>
      </c>
      <c r="BU11" s="61" t="str">
        <f>BU6&amp;"JOG+（HMI）"</f>
        <v>B4左伺服JOG+（HMI）</v>
      </c>
      <c r="BV11" s="61"/>
      <c r="BW11" s="83" t="s">
        <v>12457</v>
      </c>
      <c r="BX11" s="61" t="str">
        <f>BX6&amp;"JOG+（HMI）"</f>
        <v>B4右伺服JOG+（HMI）</v>
      </c>
      <c r="BY11" s="61"/>
      <c r="BZ11" s="83" t="s">
        <v>12458</v>
      </c>
      <c r="CA11" s="61" t="str">
        <f>CA6&amp;"JOG+（HMI）"</f>
        <v>25#伺服JOG+（HMI）</v>
      </c>
      <c r="CB11" s="61"/>
      <c r="CC11" s="83" t="s">
        <v>12362</v>
      </c>
      <c r="CD11" s="61" t="str">
        <f>CD6&amp;"JOG+（HMI）"</f>
        <v>26#伺服JOG+（HMI）</v>
      </c>
      <c r="CE11" s="61"/>
      <c r="CF11" s="83" t="s">
        <v>12363</v>
      </c>
      <c r="CG11" s="61" t="str">
        <f>CG6&amp;"JOG+（HMI）"</f>
        <v>27#左伺服JOG+（HMI）</v>
      </c>
      <c r="CH11" s="61"/>
      <c r="CI11" s="83" t="s">
        <v>12364</v>
      </c>
      <c r="CJ11" s="61" t="str">
        <f>CJ6&amp;"JOG+（HMI）"</f>
        <v>接料伺服JOG+（HMI）</v>
      </c>
    </row>
    <row r="12" spans="1:88">
      <c r="A12" s="61"/>
      <c r="B12" s="53" t="s">
        <v>235</v>
      </c>
      <c r="C12" s="54" t="s">
        <v>232</v>
      </c>
      <c r="F12" s="61" t="s">
        <v>917</v>
      </c>
      <c r="G12" s="61" t="str">
        <f>G6&amp;"JOG-（HMI）"</f>
        <v>进出料横移伺服JOG-（HMI）</v>
      </c>
      <c r="H12" s="61"/>
      <c r="I12" s="61" t="s">
        <v>982</v>
      </c>
      <c r="J12" s="61" t="str">
        <f>J6&amp;"JOG-（HMI）"</f>
        <v>进出料伸缩伺服JOG-（HMI）</v>
      </c>
      <c r="K12" s="61"/>
      <c r="L12" s="61" t="s">
        <v>1046</v>
      </c>
      <c r="M12" s="61" t="str">
        <f>M6&amp;"JOG-（HMI）"</f>
        <v>进出料横移伺服BJOG-（HMI）</v>
      </c>
      <c r="N12" s="61"/>
      <c r="O12" s="61" t="s">
        <v>1116</v>
      </c>
      <c r="P12" s="61" t="str">
        <f>P6&amp;"JOG-（HMI）"</f>
        <v>进出料伸缩伺服BJOG-（HMI）</v>
      </c>
      <c r="Q12" s="61"/>
      <c r="R12" s="61" t="s">
        <v>1180</v>
      </c>
      <c r="S12" s="61" t="str">
        <f>S6&amp;"JOG-（HMI）"</f>
        <v>正压伺服AJOG-（HMI）</v>
      </c>
      <c r="T12" s="61"/>
      <c r="U12" s="83" t="s">
        <v>1248</v>
      </c>
      <c r="V12" s="61" t="str">
        <f>V6&amp;"JOG-（HMI）"</f>
        <v>压板平移伺服AJOG-（HMI）</v>
      </c>
      <c r="W12" s="61"/>
      <c r="X12" s="83" t="s">
        <v>1408</v>
      </c>
      <c r="Y12" s="61" t="str">
        <f>Y6&amp;"JOG-（HMI）"</f>
        <v>A1左伺服JOG-（HMI）</v>
      </c>
      <c r="Z12" s="61"/>
      <c r="AA12" s="83" t="s">
        <v>1514</v>
      </c>
      <c r="AB12" s="61" t="str">
        <f>AB6&amp;"JOG-（HMI）"</f>
        <v>A1右伺服JOG-（HMI）</v>
      </c>
      <c r="AC12" s="61"/>
      <c r="AD12" s="83" t="s">
        <v>1598</v>
      </c>
      <c r="AE12" s="61" t="str">
        <f>AE6&amp;"JOG-（HMI）"</f>
        <v>A2左伺服JOG-（HMI）</v>
      </c>
      <c r="AF12" s="61"/>
      <c r="AG12" s="83" t="s">
        <v>1702</v>
      </c>
      <c r="AH12" s="61" t="str">
        <f>AH6&amp;"JOG-（HMI）"</f>
        <v>A2右伺服JOG-（HMI）</v>
      </c>
      <c r="AI12" s="61"/>
      <c r="AJ12" s="83" t="s">
        <v>1786</v>
      </c>
      <c r="AK12" s="61" t="str">
        <f>AK6&amp;"JOG-（HMI）"</f>
        <v>A3左伺服JOG-（HMI）</v>
      </c>
      <c r="AL12" s="61"/>
      <c r="AM12" s="83" t="s">
        <v>1870</v>
      </c>
      <c r="AN12" s="61" t="str">
        <f>AN6&amp;"JOG-（HMI）"</f>
        <v>A3右伺服JOG-（HMI）</v>
      </c>
      <c r="AO12" s="61"/>
      <c r="AP12" s="83" t="s">
        <v>1944</v>
      </c>
      <c r="AQ12" s="61" t="str">
        <f>AQ6&amp;"JOG-（HMI）"</f>
        <v>A4左伺服JOG-（HMI）</v>
      </c>
      <c r="AR12" s="61"/>
      <c r="AS12" s="83" t="s">
        <v>2028</v>
      </c>
      <c r="AT12" s="61" t="str">
        <f>AT6&amp;"JOG-（HMI）"</f>
        <v>A4右伺服JOG-（HMI）</v>
      </c>
      <c r="AU12" s="61"/>
      <c r="AV12" s="83" t="s">
        <v>2112</v>
      </c>
      <c r="AW12" s="61" t="str">
        <f>AW6&amp;"JOG-（HMI）"</f>
        <v>正压伺服BJOG-（HMI）</v>
      </c>
      <c r="AX12" s="61"/>
      <c r="AY12" s="83" t="s">
        <v>2186</v>
      </c>
      <c r="AZ12" s="61" t="str">
        <f>AZ6&amp;"JOG-（HMI）"</f>
        <v>压板平移伺服BJOG-（HMI）</v>
      </c>
      <c r="BA12" s="61"/>
      <c r="BB12" s="83" t="s">
        <v>2270</v>
      </c>
      <c r="BC12" s="61" t="str">
        <f>BC6&amp;"JOG-（HMI）"</f>
        <v>B1左伺服JOG-（HMI）</v>
      </c>
      <c r="BD12" s="61"/>
      <c r="BE12" s="83" t="s">
        <v>2354</v>
      </c>
      <c r="BF12" s="61" t="str">
        <f>BF6&amp;"JOG-（HMI）"</f>
        <v>B1右伺服JOG-（HMI）</v>
      </c>
      <c r="BG12" s="61"/>
      <c r="BH12" s="83" t="s">
        <v>2438</v>
      </c>
      <c r="BI12" s="61" t="str">
        <f>BI6&amp;"JOG-（HMI）"</f>
        <v>B2左伺服JOG-（HMI）</v>
      </c>
      <c r="BJ12" s="61"/>
      <c r="BK12" s="83" t="s">
        <v>2528</v>
      </c>
      <c r="BL12" s="61" t="str">
        <f>BL6&amp;"JOG-（HMI）"</f>
        <v>B2右伺服JOG-（HMI）</v>
      </c>
      <c r="BM12" s="61"/>
      <c r="BN12" s="83" t="s">
        <v>2612</v>
      </c>
      <c r="BO12" s="61" t="str">
        <f>BO6&amp;"JOG-（HMI）"</f>
        <v>B3左伺服JOG-（HMI）</v>
      </c>
      <c r="BP12" s="61"/>
      <c r="BQ12" s="83" t="s">
        <v>2697</v>
      </c>
      <c r="BR12" s="61" t="str">
        <f>BR6&amp;"JOG-（HMI）"</f>
        <v>B3右伺服JOG-（HMI）</v>
      </c>
      <c r="BS12" s="61"/>
      <c r="BT12" s="83" t="s">
        <v>2781</v>
      </c>
      <c r="BU12" s="61" t="str">
        <f>BU6&amp;"JOG-（HMI）"</f>
        <v>B4左伺服JOG-（HMI）</v>
      </c>
      <c r="BV12" s="61"/>
      <c r="BW12" s="83" t="s">
        <v>12459</v>
      </c>
      <c r="BX12" s="61" t="str">
        <f>BX6&amp;"JOG-（HMI）"</f>
        <v>B4右伺服JOG-（HMI）</v>
      </c>
      <c r="BY12" s="61"/>
      <c r="BZ12" s="83" t="s">
        <v>12460</v>
      </c>
      <c r="CA12" s="61" t="str">
        <f>CA6&amp;"JOG-（HMI）"</f>
        <v>25#伺服JOG-（HMI）</v>
      </c>
      <c r="CB12" s="61"/>
      <c r="CC12" s="83" t="s">
        <v>12365</v>
      </c>
      <c r="CD12" s="61" t="str">
        <f>CD6&amp;"JOG-（HMI）"</f>
        <v>26#伺服JOG-（HMI）</v>
      </c>
      <c r="CE12" s="61"/>
      <c r="CF12" s="83" t="s">
        <v>12366</v>
      </c>
      <c r="CG12" s="61" t="str">
        <f>CG6&amp;"JOG-（HMI）"</f>
        <v>27#左伺服JOG-（HMI）</v>
      </c>
      <c r="CH12" s="61"/>
      <c r="CI12" s="83" t="s">
        <v>12367</v>
      </c>
      <c r="CJ12" s="61" t="str">
        <f>CJ6&amp;"JOG-（HMI）"</f>
        <v>接料伺服JOG-（HMI）</v>
      </c>
    </row>
    <row r="13" spans="1:88">
      <c r="A13" s="61"/>
      <c r="B13" s="53" t="s">
        <v>236</v>
      </c>
      <c r="C13">
        <v>0.75</v>
      </c>
      <c r="F13" s="61" t="s">
        <v>918</v>
      </c>
      <c r="G13" s="61" t="str">
        <f>G6&amp;E23&amp;"设置（HMI）"</f>
        <v>进出料横移伺服平台进出料位设置（HMI）</v>
      </c>
      <c r="H13" s="61"/>
      <c r="I13" s="61" t="s">
        <v>983</v>
      </c>
      <c r="J13" s="61" t="str">
        <f>J6&amp;H23&amp;"设置（HMI）"</f>
        <v>进出料伸缩伺服初始位设置（HMI）</v>
      </c>
      <c r="K13" s="61"/>
      <c r="L13" s="61" t="s">
        <v>1047</v>
      </c>
      <c r="M13" s="61" t="str">
        <f>M6&amp;K23&amp;"设置（HMI）"</f>
        <v>进出料横移伺服B进料位设置（HMI）</v>
      </c>
      <c r="N13" s="61"/>
      <c r="O13" s="61" t="s">
        <v>1117</v>
      </c>
      <c r="P13" s="61" t="str">
        <f>P6&amp;N23&amp;"设置（HMI）"</f>
        <v>进出料伸缩伺服B初始位设置（HMI）</v>
      </c>
      <c r="Q13" s="61"/>
      <c r="R13" s="61" t="s">
        <v>1181</v>
      </c>
      <c r="S13" s="61" t="str">
        <f>S6&amp;Q23&amp;"设置（HMI）"</f>
        <v>正压伺服A初始位设置（HMI）</v>
      </c>
      <c r="T13" s="61"/>
      <c r="U13" s="83" t="s">
        <v>1249</v>
      </c>
      <c r="V13" s="61" t="str">
        <f>V6&amp;T23&amp;"设置（HMI）"</f>
        <v>压板平移伺服AA面取放位设置（HMI）</v>
      </c>
      <c r="W13" s="61"/>
      <c r="X13" s="83" t="s">
        <v>1409</v>
      </c>
      <c r="Y13" s="61" t="str">
        <f>Y6&amp;W23&amp;"设置（HMI）"</f>
        <v>A1左伺服待机位设置（HMI）</v>
      </c>
      <c r="Z13" s="61"/>
      <c r="AA13" s="83" t="s">
        <v>1515</v>
      </c>
      <c r="AB13" s="61" t="str">
        <f>AB6&amp;Z23&amp;"设置（HMI）"</f>
        <v>A1右伺服待机位设置（HMI）</v>
      </c>
      <c r="AC13" s="61"/>
      <c r="AD13" s="83" t="s">
        <v>1599</v>
      </c>
      <c r="AE13" s="61" t="str">
        <f>AE6&amp;AC23&amp;"设置（HMI）"</f>
        <v>A2左伺服待机位设置（HMI）</v>
      </c>
      <c r="AF13" s="61"/>
      <c r="AG13" s="83" t="s">
        <v>1703</v>
      </c>
      <c r="AH13" s="61" t="str">
        <f>AH6&amp;AF23&amp;"设置（HMI）"</f>
        <v>A2右伺服待机位设置（HMI）</v>
      </c>
      <c r="AI13" s="61"/>
      <c r="AJ13" s="83" t="s">
        <v>1787</v>
      </c>
      <c r="AK13" s="61" t="str">
        <f>AK6&amp;AI23&amp;"设置（HMI）"</f>
        <v>A3左伺服待机位设置（HMI）</v>
      </c>
      <c r="AL13" s="61"/>
      <c r="AM13" s="83" t="s">
        <v>1871</v>
      </c>
      <c r="AN13" s="61" t="str">
        <f>AN6&amp;AL23&amp;"设置（HMI）"</f>
        <v>A3右伺服待机位设置（HMI）</v>
      </c>
      <c r="AO13" s="61"/>
      <c r="AP13" s="83" t="s">
        <v>1945</v>
      </c>
      <c r="AQ13" s="61" t="str">
        <f>AQ6&amp;AO23&amp;"设置（HMI）"</f>
        <v>A4左伺服待机位设置（HMI）</v>
      </c>
      <c r="AR13" s="61"/>
      <c r="AS13" s="83" t="s">
        <v>2029</v>
      </c>
      <c r="AT13" s="61" t="str">
        <f>AT6&amp;AR23&amp;"设置（HMI）"</f>
        <v>A4右伺服待机位设置（HMI）</v>
      </c>
      <c r="AU13" s="61"/>
      <c r="AV13" s="83" t="s">
        <v>2113</v>
      </c>
      <c r="AW13" s="61" t="str">
        <f>AW6&amp;AU23&amp;"设置（HMI）"</f>
        <v>正压伺服B初始位设置（HMI）</v>
      </c>
      <c r="AX13" s="61"/>
      <c r="AY13" s="83" t="s">
        <v>2187</v>
      </c>
      <c r="AZ13" s="61" t="str">
        <f>AZ6&amp;AX23&amp;"设置（HMI）"</f>
        <v>压板平移伺服BA面取放位设置（HMI）</v>
      </c>
      <c r="BA13" s="61"/>
      <c r="BB13" s="83" t="s">
        <v>2271</v>
      </c>
      <c r="BC13" s="61" t="str">
        <f>BC6&amp;BA23&amp;"设置（HMI）"</f>
        <v>B1左伺服待机位设置（HMI）</v>
      </c>
      <c r="BD13" s="61"/>
      <c r="BE13" s="83" t="s">
        <v>2355</v>
      </c>
      <c r="BF13" s="61" t="str">
        <f>BF6&amp;BD23&amp;"设置（HMI）"</f>
        <v>B1右伺服待机位设置（HMI）</v>
      </c>
      <c r="BG13" s="61"/>
      <c r="BH13" s="83" t="s">
        <v>2439</v>
      </c>
      <c r="BI13" s="61" t="str">
        <f>BI6&amp;BG23&amp;"设置（HMI）"</f>
        <v>B2左伺服待机位设置（HMI）</v>
      </c>
      <c r="BJ13" s="61"/>
      <c r="BK13" s="83" t="s">
        <v>2529</v>
      </c>
      <c r="BL13" s="61" t="str">
        <f>BL6&amp;BJ23&amp;"设置（HMI）"</f>
        <v>B2右伺服待机位设置（HMI）</v>
      </c>
      <c r="BM13" s="61"/>
      <c r="BN13" s="83" t="s">
        <v>2613</v>
      </c>
      <c r="BO13" s="61" t="str">
        <f>BO6&amp;BM23&amp;"设置（HMI）"</f>
        <v>B3左伺服待机位设置（HMI）</v>
      </c>
      <c r="BP13" s="61"/>
      <c r="BQ13" s="83" t="s">
        <v>2698</v>
      </c>
      <c r="BR13" s="61" t="str">
        <f>BR6&amp;BP23&amp;"设置（HMI）"</f>
        <v>B3右伺服待机位设置（HMI）</v>
      </c>
      <c r="BS13" s="61"/>
      <c r="BT13" s="83" t="s">
        <v>2782</v>
      </c>
      <c r="BU13" s="61" t="str">
        <f>BU6&amp;BS23&amp;"设置（HMI）"</f>
        <v>B4左伺服待机位设置（HMI）</v>
      </c>
      <c r="BV13" s="61"/>
      <c r="BW13" s="83" t="s">
        <v>12461</v>
      </c>
      <c r="BX13" s="61" t="str">
        <f>BX6&amp;BV23&amp;"设置（HMI）"</f>
        <v>B4右伺服待机位设置（HMI）</v>
      </c>
      <c r="BY13" s="61"/>
      <c r="BZ13" s="83" t="s">
        <v>12462</v>
      </c>
      <c r="CA13" s="61" t="str">
        <f>CA6&amp;BY23&amp;"设置（HMI）"</f>
        <v>25#伺服位置1设置（HMI）</v>
      </c>
      <c r="CB13" s="61"/>
      <c r="CC13" s="83" t="s">
        <v>12368</v>
      </c>
      <c r="CD13" s="61" t="str">
        <f>CD6&amp;CB23&amp;"设置（HMI）"</f>
        <v>26#伺服位置1设置（HMI）</v>
      </c>
      <c r="CE13" s="61"/>
      <c r="CF13" s="83" t="s">
        <v>12369</v>
      </c>
      <c r="CG13" s="61" t="str">
        <f>CG6&amp;CE23&amp;"设置（HMI）"</f>
        <v>27#左伺服位置1设置（HMI）</v>
      </c>
      <c r="CH13" s="61"/>
      <c r="CI13" s="83" t="s">
        <v>12370</v>
      </c>
      <c r="CJ13" s="61" t="str">
        <f>CJ6&amp;CH23&amp;"设置（HMI）"</f>
        <v>接料伺服出料位设置（HMI）</v>
      </c>
    </row>
    <row r="14" spans="1:88">
      <c r="A14" s="61"/>
      <c r="B14" s="53"/>
      <c r="F14" s="61" t="s">
        <v>919</v>
      </c>
      <c r="G14" s="61" t="str">
        <f>G6&amp;E24&amp;"设置（HMI）"</f>
        <v>进出料横移伺服热压A放料位设置（HMI）</v>
      </c>
      <c r="H14" s="61"/>
      <c r="I14" s="61" t="s">
        <v>984</v>
      </c>
      <c r="J14" s="61" t="str">
        <f>J6&amp;H24&amp;"设置（HMI）"</f>
        <v>进出料伸缩伺服平台取料位设置（HMI）</v>
      </c>
      <c r="K14" s="61"/>
      <c r="L14" s="61" t="s">
        <v>1048</v>
      </c>
      <c r="M14" s="61" t="str">
        <f>M6&amp;K24&amp;"设置（HMI）"</f>
        <v>进出料横移伺服B进料等待位设置（HMI）</v>
      </c>
      <c r="N14" s="61"/>
      <c r="O14" s="61" t="s">
        <v>1118</v>
      </c>
      <c r="P14" s="61" t="str">
        <f>P6&amp;N24&amp;"设置（HMI）"</f>
        <v>进出料伸缩伺服B平台取料位设置（HMI）</v>
      </c>
      <c r="Q14" s="61"/>
      <c r="R14" s="61" t="s">
        <v>1182</v>
      </c>
      <c r="S14" s="61" t="str">
        <f>S6&amp;Q24&amp;"设置（HMI）"</f>
        <v>正压伺服A减速位设置（HMI）</v>
      </c>
      <c r="T14" s="61"/>
      <c r="U14" s="83" t="s">
        <v>1250</v>
      </c>
      <c r="V14" s="61" t="str">
        <f>V6&amp;T24&amp;"设置（HMI）"</f>
        <v>压板平移伺服AB面取放位设置（HMI）</v>
      </c>
      <c r="W14" s="61"/>
      <c r="X14" s="83" t="s">
        <v>1410</v>
      </c>
      <c r="Y14" s="83" t="str">
        <f>Y6&amp;W25&amp;"设置（HMI）"</f>
        <v>A1左伺服拨料位设置（HMI）</v>
      </c>
      <c r="Z14" s="61"/>
      <c r="AA14" s="83" t="s">
        <v>1516</v>
      </c>
      <c r="AB14" s="61" t="str">
        <f>AB6&amp;Z24&amp;"设置（HMI）"</f>
        <v>A1右伺服拨料退回位设置（HMI）</v>
      </c>
      <c r="AC14" s="61"/>
      <c r="AD14" s="83" t="s">
        <v>1600</v>
      </c>
      <c r="AE14" s="61" t="str">
        <f>AE6&amp;AC24&amp;"设置（HMI）"</f>
        <v>A2左伺服拨料退回位设置（HMI）</v>
      </c>
      <c r="AF14" s="61"/>
      <c r="AG14" s="83" t="s">
        <v>1704</v>
      </c>
      <c r="AH14" s="61" t="str">
        <f>AH6&amp;AF24&amp;"设置（HMI）"</f>
        <v>A2右伺服拨料退回位设置（HMI）</v>
      </c>
      <c r="AI14" s="61"/>
      <c r="AJ14" s="83" t="s">
        <v>1788</v>
      </c>
      <c r="AK14" s="61" t="str">
        <f>AK6&amp;AI24&amp;"设置（HMI）"</f>
        <v>A3左伺服拨料退回位设置（HMI）</v>
      </c>
      <c r="AL14" s="61"/>
      <c r="AM14" s="83" t="s">
        <v>1872</v>
      </c>
      <c r="AN14" s="61" t="str">
        <f>AN6&amp;AL24&amp;"设置（HMI）"</f>
        <v>A3右伺服拨料退回位设置（HMI）</v>
      </c>
      <c r="AO14" s="61"/>
      <c r="AP14" s="83" t="s">
        <v>1946</v>
      </c>
      <c r="AQ14" s="61" t="str">
        <f>AQ6&amp;AO24&amp;"设置（HMI）"</f>
        <v>A4左伺服拨料退回位设置（HMI）</v>
      </c>
      <c r="AR14" s="61"/>
      <c r="AS14" s="83" t="s">
        <v>2030</v>
      </c>
      <c r="AT14" s="61" t="str">
        <f>AT6&amp;AR24&amp;"设置（HMI）"</f>
        <v>A4右伺服拨料退回位设置（HMI）</v>
      </c>
      <c r="AU14" s="61"/>
      <c r="AV14" s="83" t="s">
        <v>2114</v>
      </c>
      <c r="AW14" s="61" t="str">
        <f>AW6&amp;AU24&amp;"设置（HMI）"</f>
        <v>正压伺服B减速位设置（HMI）</v>
      </c>
      <c r="AX14" s="61"/>
      <c r="AY14" s="83" t="s">
        <v>2188</v>
      </c>
      <c r="AZ14" s="61" t="str">
        <f>AZ6&amp;AX24&amp;"设置（HMI）"</f>
        <v>压板平移伺服BB面取放位设置（HMI）</v>
      </c>
      <c r="BA14" s="61"/>
      <c r="BB14" s="83" t="s">
        <v>2272</v>
      </c>
      <c r="BC14" s="61" t="str">
        <f>BC6&amp;BA24&amp;"设置（HMI）"</f>
        <v>B1左伺服拨料退回位设置（HMI）</v>
      </c>
      <c r="BD14" s="61"/>
      <c r="BE14" s="83" t="s">
        <v>2356</v>
      </c>
      <c r="BF14" s="61" t="str">
        <f>BF6&amp;BD24&amp;"设置（HMI）"</f>
        <v>B1右伺服拨料退回位设置（HMI）</v>
      </c>
      <c r="BG14" s="61"/>
      <c r="BH14" s="83" t="s">
        <v>2440</v>
      </c>
      <c r="BI14" s="61" t="str">
        <f>BI6&amp;BG24&amp;"设置（HMI）"</f>
        <v>B2左伺服拨料退回位设置（HMI）</v>
      </c>
      <c r="BJ14" s="61"/>
      <c r="BK14" s="83" t="s">
        <v>2530</v>
      </c>
      <c r="BL14" s="61" t="str">
        <f>BL6&amp;BJ24&amp;"设置（HMI）"</f>
        <v>B2右伺服拨料退回位设置（HMI）</v>
      </c>
      <c r="BM14" s="61"/>
      <c r="BN14" s="83" t="s">
        <v>2614</v>
      </c>
      <c r="BO14" s="61" t="str">
        <f>BO6&amp;BM24&amp;"设置（HMI）"</f>
        <v>B3左伺服拨料退回位设置（HMI）</v>
      </c>
      <c r="BP14" s="61"/>
      <c r="BQ14" s="83" t="s">
        <v>2699</v>
      </c>
      <c r="BR14" s="61" t="str">
        <f>BR6&amp;BP24&amp;"设置（HMI）"</f>
        <v>B3右伺服拨料退回位设置（HMI）</v>
      </c>
      <c r="BS14" s="61"/>
      <c r="BT14" s="83" t="s">
        <v>2783</v>
      </c>
      <c r="BU14" s="61" t="str">
        <f>BU6&amp;BS24&amp;"设置（HMI）"</f>
        <v>B4左伺服拨料退回位设置（HMI）</v>
      </c>
      <c r="BV14" s="61"/>
      <c r="BW14" s="83" t="s">
        <v>12463</v>
      </c>
      <c r="BX14" s="61" t="str">
        <f>BX6&amp;BV24&amp;"设置（HMI）"</f>
        <v>B4右伺服拨料退回位设置（HMI）</v>
      </c>
      <c r="BY14" s="61"/>
      <c r="BZ14" s="83" t="s">
        <v>12464</v>
      </c>
      <c r="CA14" s="61" t="str">
        <f>CA6&amp;BY24&amp;"设置（HMI）"</f>
        <v>25#伺服位置2设置（HMI）</v>
      </c>
      <c r="CB14" s="61"/>
      <c r="CC14" s="83" t="s">
        <v>12371</v>
      </c>
      <c r="CD14" s="61" t="str">
        <f>CD6&amp;CB24&amp;"设置（HMI）"</f>
        <v>26#伺服位置2设置（HMI）</v>
      </c>
      <c r="CE14" s="61"/>
      <c r="CF14" s="83" t="s">
        <v>12372</v>
      </c>
      <c r="CG14" s="61" t="str">
        <f>CG6&amp;CE24&amp;"设置（HMI）"</f>
        <v>27#左伺服位置2设置（HMI）</v>
      </c>
      <c r="CH14" s="61"/>
      <c r="CI14" s="83" t="s">
        <v>12373</v>
      </c>
      <c r="CJ14" s="61" t="str">
        <f>CJ6&amp;CH24&amp;"设置（HMI）"</f>
        <v>接料伺服接料位设置（HMI）</v>
      </c>
    </row>
    <row r="15" spans="1:88">
      <c r="B15" t="s">
        <v>238</v>
      </c>
      <c r="F15" s="61" t="s">
        <v>920</v>
      </c>
      <c r="G15" s="61" t="str">
        <f>G6&amp;E25&amp;"设置（HMI）"</f>
        <v>进出料横移伺服热压A取料位设置（HMI）</v>
      </c>
      <c r="H15" s="61"/>
      <c r="I15" s="61" t="s">
        <v>985</v>
      </c>
      <c r="J15" s="61" t="str">
        <f>J6&amp;H25&amp;"设置（HMI）"</f>
        <v>进出料伸缩伺服热压取放位设置（HMI）</v>
      </c>
      <c r="K15" s="61"/>
      <c r="L15" s="61" t="s">
        <v>1049</v>
      </c>
      <c r="M15" s="61" t="str">
        <f>M6&amp;K25&amp;"设置（HMI）"</f>
        <v>进出料横移伺服B上料位A设置（HMI）</v>
      </c>
      <c r="N15" s="61"/>
      <c r="O15" s="61" t="s">
        <v>1119</v>
      </c>
      <c r="P15" s="61" t="str">
        <f>P6&amp;N25&amp;"设置（HMI）"</f>
        <v>进出料伸缩伺服B热压取放位设置（HMI）</v>
      </c>
      <c r="Q15" s="61"/>
      <c r="R15" s="61" t="s">
        <v>1183</v>
      </c>
      <c r="S15" s="61" t="str">
        <f>S6&amp;Q25&amp;"设置（HMI）"</f>
        <v>正压伺服A等距热压位设置（HMI）</v>
      </c>
      <c r="T15" s="61"/>
      <c r="U15" s="83" t="s">
        <v>1251</v>
      </c>
      <c r="V15" s="61" t="str">
        <f>V6&amp;T25&amp;"设置（HMI）"</f>
        <v>压板平移伺服A位置3设置（HMI）</v>
      </c>
      <c r="W15" s="61"/>
      <c r="X15" s="83" t="s">
        <v>1411</v>
      </c>
      <c r="Y15" s="83" t="str">
        <f>Y6&amp;W26&amp;"设置（HMI）"</f>
        <v>A1左伺服减速位设置（HMI）</v>
      </c>
      <c r="Z15" s="61"/>
      <c r="AA15" s="83" t="s">
        <v>1517</v>
      </c>
      <c r="AB15" s="61" t="str">
        <f>AB6&amp;Z25&amp;"设置（HMI）"</f>
        <v>A1右伺服拨料位设置（HMI）</v>
      </c>
      <c r="AC15" s="61"/>
      <c r="AD15" s="83" t="s">
        <v>1601</v>
      </c>
      <c r="AE15" s="61" t="str">
        <f>AE6&amp;AC25&amp;"设置（HMI）"</f>
        <v>A2左伺服拨料位设置（HMI）</v>
      </c>
      <c r="AF15" s="61"/>
      <c r="AG15" s="83" t="s">
        <v>1705</v>
      </c>
      <c r="AH15" s="61" t="str">
        <f>AH6&amp;AF25&amp;"设置（HMI）"</f>
        <v>A2右伺服拨料位设置（HMI）</v>
      </c>
      <c r="AI15" s="61"/>
      <c r="AJ15" s="83" t="s">
        <v>1789</v>
      </c>
      <c r="AK15" s="61" t="str">
        <f>AK6&amp;AI25&amp;"设置（HMI）"</f>
        <v>A3左伺服拨料位设置（HMI）</v>
      </c>
      <c r="AL15" s="61"/>
      <c r="AM15" s="83" t="s">
        <v>1873</v>
      </c>
      <c r="AN15" s="61" t="str">
        <f>AN6&amp;AL25&amp;"设置（HMI）"</f>
        <v>A3右伺服拨料位设置（HMI）</v>
      </c>
      <c r="AO15" s="61"/>
      <c r="AP15" s="83" t="s">
        <v>1947</v>
      </c>
      <c r="AQ15" s="61" t="str">
        <f>AQ6&amp;AO25&amp;"设置（HMI）"</f>
        <v>A4左伺服拨料位设置（HMI）</v>
      </c>
      <c r="AR15" s="61"/>
      <c r="AS15" s="83" t="s">
        <v>2031</v>
      </c>
      <c r="AT15" s="61" t="str">
        <f>AT6&amp;AR25&amp;"设置（HMI）"</f>
        <v>A4右伺服拨料位设置（HMI）</v>
      </c>
      <c r="AU15" s="61"/>
      <c r="AV15" s="83" t="s">
        <v>2115</v>
      </c>
      <c r="AW15" s="61" t="str">
        <f>AW6&amp;AU25&amp;"设置（HMI）"</f>
        <v>正压伺服B等距热压位设置（HMI）</v>
      </c>
      <c r="AX15" s="61"/>
      <c r="AY15" s="83" t="s">
        <v>2189</v>
      </c>
      <c r="AZ15" s="61" t="str">
        <f>AZ6&amp;AX25&amp;"设置（HMI）"</f>
        <v>压板平移伺服B位置3设置（HMI）</v>
      </c>
      <c r="BA15" s="61"/>
      <c r="BB15" s="83" t="s">
        <v>2273</v>
      </c>
      <c r="BC15" s="61" t="str">
        <f>BC6&amp;BA25&amp;"设置（HMI）"</f>
        <v>B1左伺服拨料位设置（HMI）</v>
      </c>
      <c r="BD15" s="61"/>
      <c r="BE15" s="83" t="s">
        <v>2357</v>
      </c>
      <c r="BF15" s="61" t="str">
        <f>BF6&amp;BD25&amp;"设置（HMI）"</f>
        <v>B1右伺服拨料位设置（HMI）</v>
      </c>
      <c r="BG15" s="61"/>
      <c r="BH15" s="83" t="s">
        <v>2441</v>
      </c>
      <c r="BI15" s="61" t="str">
        <f>BI6&amp;BG25&amp;"设置（HMI）"</f>
        <v>B2左伺服拨料位设置（HMI）</v>
      </c>
      <c r="BJ15" s="61"/>
      <c r="BK15" s="83" t="s">
        <v>2531</v>
      </c>
      <c r="BL15" s="61" t="str">
        <f>BL6&amp;BJ25&amp;"设置（HMI）"</f>
        <v>B2右伺服拨料位设置（HMI）</v>
      </c>
      <c r="BM15" s="61"/>
      <c r="BN15" s="83" t="s">
        <v>2615</v>
      </c>
      <c r="BO15" s="61" t="str">
        <f>BO6&amp;BM25&amp;"设置（HMI）"</f>
        <v>B3左伺服拨料位设置（HMI）</v>
      </c>
      <c r="BP15" s="61"/>
      <c r="BQ15" s="83" t="s">
        <v>2700</v>
      </c>
      <c r="BR15" s="61" t="str">
        <f>BR6&amp;BP25&amp;"设置（HMI）"</f>
        <v>B3右伺服拨料位设置（HMI）</v>
      </c>
      <c r="BS15" s="61"/>
      <c r="BT15" s="83" t="s">
        <v>2784</v>
      </c>
      <c r="BU15" s="61" t="str">
        <f>BU6&amp;BS25&amp;"设置（HMI）"</f>
        <v>B4左伺服拨料位设置（HMI）</v>
      </c>
      <c r="BV15" s="61"/>
      <c r="BW15" s="83" t="s">
        <v>12465</v>
      </c>
      <c r="BX15" s="61" t="str">
        <f>BX6&amp;BV25&amp;"设置（HMI）"</f>
        <v>B4右伺服拨料位设置（HMI）</v>
      </c>
      <c r="BY15" s="61"/>
      <c r="BZ15" s="83" t="s">
        <v>12466</v>
      </c>
      <c r="CA15" s="61" t="str">
        <f>CA6&amp;BY25&amp;"设置（HMI）"</f>
        <v>25#伺服位置3设置（HMI）</v>
      </c>
      <c r="CB15" s="61"/>
      <c r="CC15" s="83" t="s">
        <v>12374</v>
      </c>
      <c r="CD15" s="61" t="str">
        <f>CD6&amp;CB25&amp;"设置（HMI）"</f>
        <v>26#伺服位置3设置（HMI）</v>
      </c>
      <c r="CE15" s="61"/>
      <c r="CF15" s="83" t="s">
        <v>12375</v>
      </c>
      <c r="CG15" s="61" t="str">
        <f>CG6&amp;CE25&amp;"设置（HMI）"</f>
        <v>27#左伺服位置3设置（HMI）</v>
      </c>
      <c r="CH15" s="61"/>
      <c r="CI15" s="83" t="s">
        <v>12376</v>
      </c>
      <c r="CJ15" s="61" t="str">
        <f>CJ6&amp;CH25&amp;"设置（HMI）"</f>
        <v>接料伺服位置3设置（HMI）</v>
      </c>
    </row>
    <row r="16" spans="1:88">
      <c r="F16" s="61" t="s">
        <v>921</v>
      </c>
      <c r="G16" s="61" t="str">
        <f>G6&amp;E26&amp;"设置（HMI）"</f>
        <v>进出料横移伺服热压B放料位设置（HMI）</v>
      </c>
      <c r="H16" s="61"/>
      <c r="I16" s="61" t="s">
        <v>986</v>
      </c>
      <c r="J16" s="61" t="str">
        <f>J6&amp;H26&amp;"设置（HMI）"</f>
        <v>进出料伸缩伺服位置4设置（HMI）</v>
      </c>
      <c r="K16" s="61"/>
      <c r="L16" s="61" t="s">
        <v>1050</v>
      </c>
      <c r="M16" s="61" t="str">
        <f>M6&amp;K26&amp;"设置（HMI）"</f>
        <v>进出料横移伺服B上料位B设置（HMI）</v>
      </c>
      <c r="N16" s="61"/>
      <c r="O16" s="61" t="s">
        <v>1120</v>
      </c>
      <c r="P16" s="61" t="str">
        <f>P6&amp;N26&amp;"设置（HMI）"</f>
        <v>进出料伸缩伺服B平台放料位设置（HMI）</v>
      </c>
      <c r="Q16" s="61"/>
      <c r="R16" s="61" t="s">
        <v>1184</v>
      </c>
      <c r="S16" s="61" t="str">
        <f>S6&amp;Q26&amp;"设置（HMI）"</f>
        <v>正压伺服A预压退回位设置（HMI）</v>
      </c>
      <c r="T16" s="61"/>
      <c r="U16" s="83" t="s">
        <v>1252</v>
      </c>
      <c r="V16" s="61" t="str">
        <f>V6&amp;T26&amp;"设置（HMI）"</f>
        <v>压板平移伺服A位置4设置（HMI）</v>
      </c>
      <c r="W16" s="61"/>
      <c r="X16" s="83" t="s">
        <v>1412</v>
      </c>
      <c r="Y16" s="61" t="str">
        <f>Y6&amp;W26&amp;"设置（HMI）"</f>
        <v>A1左伺服减速位设置（HMI）</v>
      </c>
      <c r="Z16" s="61"/>
      <c r="AA16" s="83" t="s">
        <v>1518</v>
      </c>
      <c r="AB16" s="61" t="str">
        <f>AB6&amp;Z26&amp;"设置（HMI）"</f>
        <v>A1右伺服减速位设置（HMI）</v>
      </c>
      <c r="AC16" s="61"/>
      <c r="AD16" s="83" t="s">
        <v>1602</v>
      </c>
      <c r="AE16" s="61" t="str">
        <f>AE6&amp;AC26&amp;"设置（HMI）"</f>
        <v>A2左伺服减速位设置（HMI）</v>
      </c>
      <c r="AF16" s="61"/>
      <c r="AG16" s="83" t="s">
        <v>1706</v>
      </c>
      <c r="AH16" s="61" t="str">
        <f>AH6&amp;AF26&amp;"设置（HMI）"</f>
        <v>A2右伺服减速位设置（HMI）</v>
      </c>
      <c r="AI16" s="61"/>
      <c r="AJ16" s="83" t="s">
        <v>1790</v>
      </c>
      <c r="AK16" s="61" t="str">
        <f>AK6&amp;AI26&amp;"设置（HMI）"</f>
        <v>A3左伺服减速位设置（HMI）</v>
      </c>
      <c r="AL16" s="61"/>
      <c r="AM16" s="83" t="s">
        <v>1874</v>
      </c>
      <c r="AN16" s="61" t="str">
        <f>AN6&amp;AL26&amp;"设置（HMI）"</f>
        <v>A3右伺服减速位设置（HMI）</v>
      </c>
      <c r="AO16" s="61"/>
      <c r="AP16" s="83" t="s">
        <v>1948</v>
      </c>
      <c r="AQ16" s="61" t="str">
        <f>AQ6&amp;AO26&amp;"设置（HMI）"</f>
        <v>A4左伺服减速位设置（HMI）</v>
      </c>
      <c r="AR16" s="61"/>
      <c r="AS16" s="83" t="s">
        <v>2032</v>
      </c>
      <c r="AT16" s="61" t="str">
        <f>AT6&amp;AR26&amp;"设置（HMI）"</f>
        <v>A4右伺服减速位设置（HMI）</v>
      </c>
      <c r="AU16" s="61"/>
      <c r="AV16" s="83" t="s">
        <v>2116</v>
      </c>
      <c r="AW16" s="61" t="str">
        <f>AW6&amp;AU26&amp;"设置（HMI）"</f>
        <v>正压伺服B预压退回位设置（HMI）</v>
      </c>
      <c r="AX16" s="61"/>
      <c r="AY16" s="83" t="s">
        <v>2190</v>
      </c>
      <c r="AZ16" s="61" t="str">
        <f>AZ6&amp;AX26&amp;"设置（HMI）"</f>
        <v>压板平移伺服B位置4设置（HMI）</v>
      </c>
      <c r="BA16" s="61"/>
      <c r="BB16" s="83" t="s">
        <v>2274</v>
      </c>
      <c r="BC16" s="61" t="str">
        <f>BC6&amp;BA26&amp;"设置（HMI）"</f>
        <v>B1左伺服减速位设置（HMI）</v>
      </c>
      <c r="BD16" s="61"/>
      <c r="BE16" s="83" t="s">
        <v>2358</v>
      </c>
      <c r="BF16" s="61" t="str">
        <f>BF6&amp;BD26&amp;"设置（HMI）"</f>
        <v>B1右伺服减速位设置（HMI）</v>
      </c>
      <c r="BG16" s="61"/>
      <c r="BH16" s="83" t="s">
        <v>2442</v>
      </c>
      <c r="BI16" s="61" t="str">
        <f>BI6&amp;BG26&amp;"设置（HMI）"</f>
        <v>B2左伺服减速位设置（HMI）</v>
      </c>
      <c r="BJ16" s="61"/>
      <c r="BK16" s="83" t="s">
        <v>2532</v>
      </c>
      <c r="BL16" s="61" t="str">
        <f>BL6&amp;BJ26&amp;"设置（HMI）"</f>
        <v>B2右伺服减速位设置（HMI）</v>
      </c>
      <c r="BM16" s="61"/>
      <c r="BN16" s="83" t="s">
        <v>2616</v>
      </c>
      <c r="BO16" s="61" t="str">
        <f>BO6&amp;BM26&amp;"设置（HMI）"</f>
        <v>B3左伺服减速位设置（HMI）</v>
      </c>
      <c r="BP16" s="61"/>
      <c r="BQ16" s="83" t="s">
        <v>2701</v>
      </c>
      <c r="BR16" s="61" t="str">
        <f>BR6&amp;BP26&amp;"设置（HMI）"</f>
        <v>B3右伺服减速位设置（HMI）</v>
      </c>
      <c r="BS16" s="61"/>
      <c r="BT16" s="83" t="s">
        <v>2785</v>
      </c>
      <c r="BU16" s="61" t="str">
        <f>BU6&amp;BS26&amp;"设置（HMI）"</f>
        <v>B4左伺服减速位设置（HMI）</v>
      </c>
      <c r="BV16" s="61"/>
      <c r="BW16" s="83" t="s">
        <v>12467</v>
      </c>
      <c r="BX16" s="61" t="str">
        <f>BX6&amp;BV26&amp;"设置（HMI）"</f>
        <v>B4右伺服减速位设置（HMI）</v>
      </c>
      <c r="BY16" s="61"/>
      <c r="BZ16" s="83" t="s">
        <v>12468</v>
      </c>
      <c r="CA16" s="61" t="str">
        <f>CA6&amp;BY26&amp;"设置（HMI）"</f>
        <v>25#伺服位置4设置（HMI）</v>
      </c>
      <c r="CB16" s="61"/>
      <c r="CC16" s="83" t="s">
        <v>12377</v>
      </c>
      <c r="CD16" s="61" t="str">
        <f>CD6&amp;CB26&amp;"设置（HMI）"</f>
        <v>26#伺服位置4设置（HMI）</v>
      </c>
      <c r="CE16" s="61"/>
      <c r="CF16" s="83" t="s">
        <v>12378</v>
      </c>
      <c r="CG16" s="61" t="str">
        <f>CG6&amp;CE26&amp;"设置（HMI）"</f>
        <v>27#左伺服位置4设置（HMI）</v>
      </c>
      <c r="CH16" s="61"/>
      <c r="CI16" s="83" t="s">
        <v>12379</v>
      </c>
      <c r="CJ16" s="61" t="str">
        <f>CJ6&amp;CH26&amp;"设置（HMI）"</f>
        <v>接料伺服位置4设置（HMI）</v>
      </c>
    </row>
    <row r="17" spans="2:88">
      <c r="F17" s="61" t="s">
        <v>922</v>
      </c>
      <c r="G17" s="61" t="str">
        <f>G6&amp;E27&amp;"设置（HMI）"</f>
        <v>进出料横移伺服热压B取料位设置（HMI）</v>
      </c>
      <c r="H17" s="61"/>
      <c r="I17" s="61" t="s">
        <v>987</v>
      </c>
      <c r="J17" s="61" t="str">
        <f>J6&amp;H27&amp;"设置（HMI）"</f>
        <v>进出料伸缩伺服位置5设置（HMI）</v>
      </c>
      <c r="K17" s="61"/>
      <c r="L17" s="61" t="s">
        <v>1051</v>
      </c>
      <c r="M17" s="61" t="str">
        <f>M6&amp;K27&amp;"设置（HMI）"</f>
        <v>进出料横移伺服B下料位A设置（HMI）</v>
      </c>
      <c r="N17" s="61"/>
      <c r="O17" s="61" t="s">
        <v>1121</v>
      </c>
      <c r="P17" s="61" t="str">
        <f>P6&amp;N27&amp;"设置（HMI）"</f>
        <v>进出料伸缩伺服B位置5设置（HMI）</v>
      </c>
      <c r="Q17" s="61"/>
      <c r="R17" s="61" t="s">
        <v>1185</v>
      </c>
      <c r="S17" s="61" t="str">
        <f>S6&amp;Q27&amp;"设置（HMI）"</f>
        <v>正压伺服AMASK测试位设置（HMI）</v>
      </c>
      <c r="T17" s="61"/>
      <c r="U17" s="83" t="s">
        <v>1253</v>
      </c>
      <c r="V17" s="61" t="str">
        <f>V6&amp;T27&amp;"设置（HMI）"</f>
        <v>压板平移伺服A位置5设置（HMI）</v>
      </c>
      <c r="W17" s="61"/>
      <c r="X17" s="83" t="s">
        <v>1413</v>
      </c>
      <c r="Y17" s="61" t="str">
        <f>Y6&amp;W27&amp;"设置（HMI）"</f>
        <v>A1左伺服等距热压位设置（HMI）</v>
      </c>
      <c r="Z17" s="61"/>
      <c r="AA17" s="83" t="s">
        <v>1519</v>
      </c>
      <c r="AB17" s="61" t="str">
        <f>AB6&amp;Z27&amp;"设置（HMI）"</f>
        <v>A1右伺服等距热压位设置（HMI）</v>
      </c>
      <c r="AC17" s="61"/>
      <c r="AD17" s="83" t="s">
        <v>1603</v>
      </c>
      <c r="AE17" s="61" t="str">
        <f>AE6&amp;AC27&amp;"设置（HMI）"</f>
        <v>A2左伺服等距热压位设置（HMI）</v>
      </c>
      <c r="AF17" s="61"/>
      <c r="AG17" s="83" t="s">
        <v>1707</v>
      </c>
      <c r="AH17" s="61" t="str">
        <f>AH6&amp;AF27&amp;"设置（HMI）"</f>
        <v>A2右伺服等距热压位设置（HMI）</v>
      </c>
      <c r="AI17" s="61"/>
      <c r="AJ17" s="83" t="s">
        <v>1791</v>
      </c>
      <c r="AK17" s="61" t="str">
        <f>AK6&amp;AI27&amp;"设置（HMI）"</f>
        <v>A3左伺服等距热压位设置（HMI）</v>
      </c>
      <c r="AL17" s="61"/>
      <c r="AM17" s="83" t="s">
        <v>1875</v>
      </c>
      <c r="AN17" s="61" t="str">
        <f>AN6&amp;AL27&amp;"设置（HMI）"</f>
        <v>A3右伺服等距热压位设置（HMI）</v>
      </c>
      <c r="AO17" s="61"/>
      <c r="AP17" s="83" t="s">
        <v>1949</v>
      </c>
      <c r="AQ17" s="61" t="str">
        <f>AQ6&amp;AO27&amp;"设置（HMI）"</f>
        <v>A4左伺服等距热压位设置（HMI）</v>
      </c>
      <c r="AR17" s="61"/>
      <c r="AS17" s="83" t="s">
        <v>2033</v>
      </c>
      <c r="AT17" s="61" t="str">
        <f>AT6&amp;AR27&amp;"设置（HMI）"</f>
        <v>A4右伺服等距热压位设置（HMI）</v>
      </c>
      <c r="AU17" s="61"/>
      <c r="AV17" s="83" t="s">
        <v>2117</v>
      </c>
      <c r="AW17" s="61" t="str">
        <f>AW6&amp;AU27&amp;"设置（HMI）"</f>
        <v>正压伺服BMASK测试位设置（HMI）</v>
      </c>
      <c r="AX17" s="61"/>
      <c r="AY17" s="83" t="s">
        <v>2191</v>
      </c>
      <c r="AZ17" s="61" t="str">
        <f>AZ6&amp;AX27&amp;"设置（HMI）"</f>
        <v>压板平移伺服B位置5设置（HMI）</v>
      </c>
      <c r="BA17" s="61"/>
      <c r="BB17" s="83" t="s">
        <v>2275</v>
      </c>
      <c r="BC17" s="61" t="str">
        <f>BC6&amp;BA27&amp;"设置（HMI）"</f>
        <v>B1左伺服等距热压位设置（HMI）</v>
      </c>
      <c r="BD17" s="61"/>
      <c r="BE17" s="83" t="s">
        <v>2359</v>
      </c>
      <c r="BF17" s="61" t="str">
        <f>BF6&amp;BD27&amp;"设置（HMI）"</f>
        <v>B1右伺服等距热压位设置（HMI）</v>
      </c>
      <c r="BG17" s="61"/>
      <c r="BH17" s="83" t="s">
        <v>2443</v>
      </c>
      <c r="BI17" s="61" t="str">
        <f>BI6&amp;BG27&amp;"设置（HMI）"</f>
        <v>B2左伺服等距热压位设置（HMI）</v>
      </c>
      <c r="BJ17" s="61"/>
      <c r="BK17" s="83" t="s">
        <v>2533</v>
      </c>
      <c r="BL17" s="61" t="str">
        <f>BL6&amp;BJ27&amp;"设置（HMI）"</f>
        <v>B2右伺服等距热压位设置（HMI）</v>
      </c>
      <c r="BM17" s="61"/>
      <c r="BN17" s="83" t="s">
        <v>2617</v>
      </c>
      <c r="BO17" s="61" t="str">
        <f>BO6&amp;BM27&amp;"设置（HMI）"</f>
        <v>B3左伺服等距热压位设置（HMI）</v>
      </c>
      <c r="BP17" s="61"/>
      <c r="BQ17" s="83" t="s">
        <v>2702</v>
      </c>
      <c r="BR17" s="61" t="str">
        <f>BR6&amp;BP27&amp;"设置（HMI）"</f>
        <v>B3右伺服等距热压位设置（HMI）</v>
      </c>
      <c r="BS17" s="61"/>
      <c r="BT17" s="83" t="s">
        <v>2786</v>
      </c>
      <c r="BU17" s="61" t="str">
        <f>BU6&amp;BS27&amp;"设置（HMI）"</f>
        <v>B4左伺服等距热压位设置（HMI）</v>
      </c>
      <c r="BV17" s="61"/>
      <c r="BW17" s="83" t="s">
        <v>12469</v>
      </c>
      <c r="BX17" s="61" t="str">
        <f>BX6&amp;BV27&amp;"设置（HMI）"</f>
        <v>B4右伺服等距热压位设置（HMI）</v>
      </c>
      <c r="BY17" s="61"/>
      <c r="BZ17" s="83" t="s">
        <v>12470</v>
      </c>
      <c r="CA17" s="61" t="str">
        <f>CA6&amp;BY27&amp;"设置（HMI）"</f>
        <v>25#伺服位置5设置（HMI）</v>
      </c>
      <c r="CB17" s="61"/>
      <c r="CC17" s="83" t="s">
        <v>12380</v>
      </c>
      <c r="CD17" s="61" t="str">
        <f>CD6&amp;CB27&amp;"设置（HMI）"</f>
        <v>26#伺服位置5设置（HMI）</v>
      </c>
      <c r="CE17" s="61"/>
      <c r="CF17" s="83" t="s">
        <v>12381</v>
      </c>
      <c r="CG17" s="61" t="str">
        <f>CG6&amp;CE27&amp;"设置（HMI）"</f>
        <v>27#左伺服位置5设置（HMI）</v>
      </c>
      <c r="CH17" s="61"/>
      <c r="CI17" s="83" t="s">
        <v>12382</v>
      </c>
      <c r="CJ17" s="61" t="str">
        <f>CJ6&amp;CH27&amp;"设置（HMI）"</f>
        <v>接料伺服位置5设置（HMI）</v>
      </c>
    </row>
    <row r="18" spans="2:88">
      <c r="B18" t="s">
        <v>238</v>
      </c>
      <c r="C18" t="s">
        <v>239</v>
      </c>
      <c r="D18">
        <v>2</v>
      </c>
      <c r="F18" s="61" t="s">
        <v>923</v>
      </c>
      <c r="G18" s="61" t="str">
        <f>G6&amp;E28&amp;"设置（HMI）"</f>
        <v>进出料横移伺服热压C放料位设置（HMI）</v>
      </c>
      <c r="H18" s="61"/>
      <c r="I18" s="61" t="s">
        <v>988</v>
      </c>
      <c r="J18" s="61" t="str">
        <f>J6&amp;H28&amp;"设置（HMI）"</f>
        <v>进出料伸缩伺服位置6设置（HMI）</v>
      </c>
      <c r="K18" s="61"/>
      <c r="L18" s="61" t="s">
        <v>1052</v>
      </c>
      <c r="M18" s="61" t="str">
        <f>M6&amp;K28&amp;"设置（HMI）"</f>
        <v>进出料横移伺服B下料位B设置（HMI）</v>
      </c>
      <c r="N18" s="61"/>
      <c r="O18" s="61" t="s">
        <v>1122</v>
      </c>
      <c r="P18" s="61" t="str">
        <f>P6&amp;N28&amp;"设置（HMI）"</f>
        <v>进出料伸缩伺服B位置6设置（HMI）</v>
      </c>
      <c r="Q18" s="61"/>
      <c r="R18" s="61" t="s">
        <v>1186</v>
      </c>
      <c r="S18" s="61" t="str">
        <f>S6&amp;Q28&amp;"设置（HMI）"</f>
        <v>正压伺服A位置6设置（HMI）</v>
      </c>
      <c r="T18" s="61"/>
      <c r="U18" s="83" t="s">
        <v>1254</v>
      </c>
      <c r="V18" s="61" t="str">
        <f>V6&amp;T28&amp;"设置（HMI）"</f>
        <v>压板平移伺服A位置6设置（HMI）</v>
      </c>
      <c r="W18" s="61"/>
      <c r="X18" s="83" t="s">
        <v>1414</v>
      </c>
      <c r="Y18" s="61" t="str">
        <f>Y6&amp;W28&amp;"设置（HMI）"</f>
        <v>A1左伺服位置6设置（HMI）</v>
      </c>
      <c r="Z18" s="61"/>
      <c r="AA18" s="83" t="s">
        <v>1520</v>
      </c>
      <c r="AB18" s="61" t="str">
        <f>AB6&amp;Z28&amp;"设置（HMI）"</f>
        <v>A1右伺服位置6设置（HMI）</v>
      </c>
      <c r="AC18" s="61"/>
      <c r="AD18" s="83" t="s">
        <v>1604</v>
      </c>
      <c r="AE18" s="61" t="str">
        <f>AE6&amp;AC28&amp;"设置（HMI）"</f>
        <v>A2左伺服位置6设置（HMI）</v>
      </c>
      <c r="AF18" s="61"/>
      <c r="AG18" s="83" t="s">
        <v>1708</v>
      </c>
      <c r="AH18" s="61" t="str">
        <f>AH6&amp;AF28&amp;"设置（HMI）"</f>
        <v>A2右伺服位置6设置（HMI）</v>
      </c>
      <c r="AI18" s="61"/>
      <c r="AJ18" s="83" t="s">
        <v>1792</v>
      </c>
      <c r="AK18" s="61" t="str">
        <f>AK6&amp;AI28&amp;"设置（HMI）"</f>
        <v>A3左伺服位置6设置（HMI）</v>
      </c>
      <c r="AL18" s="61"/>
      <c r="AM18" s="83" t="s">
        <v>1876</v>
      </c>
      <c r="AN18" s="61" t="str">
        <f>AN6&amp;AL28&amp;"设置（HMI）"</f>
        <v>A3右伺服位置6设置（HMI）</v>
      </c>
      <c r="AO18" s="61"/>
      <c r="AP18" s="83" t="s">
        <v>1950</v>
      </c>
      <c r="AQ18" s="61" t="str">
        <f>AQ6&amp;AO28&amp;"设置（HMI）"</f>
        <v>A4左伺服位置6设置（HMI）</v>
      </c>
      <c r="AR18" s="61"/>
      <c r="AS18" s="83" t="s">
        <v>2034</v>
      </c>
      <c r="AT18" s="61" t="str">
        <f>AT6&amp;AR28&amp;"设置（HMI）"</f>
        <v>A4右伺服位置6设置（HMI）</v>
      </c>
      <c r="AU18" s="61"/>
      <c r="AV18" s="83" t="s">
        <v>2118</v>
      </c>
      <c r="AW18" s="61" t="str">
        <f>AW6&amp;AU28&amp;"设置（HMI）"</f>
        <v>正压伺服B位置6设置（HMI）</v>
      </c>
      <c r="AX18" s="61"/>
      <c r="AY18" s="83" t="s">
        <v>2192</v>
      </c>
      <c r="AZ18" s="61" t="str">
        <f>AZ6&amp;AX28&amp;"设置（HMI）"</f>
        <v>压板平移伺服B位置6设置（HMI）</v>
      </c>
      <c r="BA18" s="61"/>
      <c r="BB18" s="83" t="s">
        <v>2276</v>
      </c>
      <c r="BC18" s="61" t="str">
        <f>BC6&amp;BA28&amp;"设置（HMI）"</f>
        <v>B1左伺服位置6设置（HMI）</v>
      </c>
      <c r="BD18" s="61"/>
      <c r="BE18" s="83" t="s">
        <v>2360</v>
      </c>
      <c r="BF18" s="61" t="str">
        <f>BF6&amp;BD28&amp;"设置（HMI）"</f>
        <v>B1右伺服位置6设置（HMI）</v>
      </c>
      <c r="BG18" s="61"/>
      <c r="BH18" s="83" t="s">
        <v>2444</v>
      </c>
      <c r="BI18" s="61" t="str">
        <f>BI6&amp;BG28&amp;"设置（HMI）"</f>
        <v>B2左伺服位置6设置（HMI）</v>
      </c>
      <c r="BJ18" s="61"/>
      <c r="BK18" s="83" t="s">
        <v>2534</v>
      </c>
      <c r="BL18" s="61" t="str">
        <f>BL6&amp;BJ28&amp;"设置（HMI）"</f>
        <v>B2右伺服位置6设置（HMI）</v>
      </c>
      <c r="BM18" s="61"/>
      <c r="BN18" s="83" t="s">
        <v>2618</v>
      </c>
      <c r="BO18" s="61" t="str">
        <f>BO6&amp;BM28&amp;"设置（HMI）"</f>
        <v>B3左伺服位置6设置（HMI）</v>
      </c>
      <c r="BP18" s="61"/>
      <c r="BQ18" s="83" t="s">
        <v>2703</v>
      </c>
      <c r="BR18" s="61" t="str">
        <f>BR6&amp;BP28&amp;"设置（HMI）"</f>
        <v>B3右伺服位置6设置（HMI）</v>
      </c>
      <c r="BS18" s="61"/>
      <c r="BT18" s="83" t="s">
        <v>2787</v>
      </c>
      <c r="BU18" s="61" t="str">
        <f>BU6&amp;BS28&amp;"设置（HMI）"</f>
        <v>B4左伺服位置6设置（HMI）</v>
      </c>
      <c r="BV18" s="61"/>
      <c r="BW18" s="83" t="s">
        <v>12471</v>
      </c>
      <c r="BX18" s="61" t="str">
        <f>BX6&amp;BV28&amp;"设置（HMI）"</f>
        <v>B4右伺服位置6设置（HMI）</v>
      </c>
      <c r="BY18" s="61"/>
      <c r="BZ18" s="83" t="s">
        <v>12472</v>
      </c>
      <c r="CA18" s="61" t="str">
        <f>CA6&amp;BY28&amp;"设置（HMI）"</f>
        <v>25#伺服位置6设置（HMI）</v>
      </c>
      <c r="CB18" s="61"/>
      <c r="CC18" s="83" t="s">
        <v>12383</v>
      </c>
      <c r="CD18" s="61" t="str">
        <f>CD6&amp;CB28&amp;"设置（HMI）"</f>
        <v>26#伺服位置6设置（HMI）</v>
      </c>
      <c r="CE18" s="61"/>
      <c r="CF18" s="83" t="s">
        <v>12384</v>
      </c>
      <c r="CG18" s="61" t="str">
        <f>CG6&amp;CE28&amp;"设置（HMI）"</f>
        <v>27#左伺服位置6设置（HMI）</v>
      </c>
      <c r="CH18" s="61"/>
      <c r="CI18" s="83" t="s">
        <v>12385</v>
      </c>
      <c r="CJ18" s="61" t="str">
        <f>CJ6&amp;CH28&amp;"设置（HMI）"</f>
        <v>接料伺服位置6设置（HMI）</v>
      </c>
    </row>
    <row r="19" spans="2:88">
      <c r="B19" s="61" t="s">
        <v>237</v>
      </c>
      <c r="C19" t="s">
        <v>232</v>
      </c>
      <c r="D19">
        <v>2</v>
      </c>
      <c r="F19" s="61" t="s">
        <v>924</v>
      </c>
      <c r="G19" s="61" t="str">
        <f>G6&amp;E29&amp;"设置（HMI）"</f>
        <v>进出料横移伺服热压C取料位设置（HMI）</v>
      </c>
      <c r="H19" s="61"/>
      <c r="I19" s="61" t="s">
        <v>989</v>
      </c>
      <c r="J19" s="61" t="str">
        <f>J6&amp;H29&amp;"设置（HMI）"</f>
        <v>进出料伸缩伺服位置7设置（HMI）</v>
      </c>
      <c r="K19" s="61"/>
      <c r="L19" s="61" t="s">
        <v>1053</v>
      </c>
      <c r="M19" s="61" t="str">
        <f>M6&amp;K29&amp;"设置（HMI）"</f>
        <v>进出料横移伺服B出料等待位设置（HMI）</v>
      </c>
      <c r="N19" s="61"/>
      <c r="O19" s="61" t="s">
        <v>1123</v>
      </c>
      <c r="P19" s="61" t="str">
        <f>P6&amp;N29&amp;"设置（HMI）"</f>
        <v>进出料伸缩伺服B位置7设置（HMI）</v>
      </c>
      <c r="Q19" s="61"/>
      <c r="R19" s="61" t="s">
        <v>1187</v>
      </c>
      <c r="S19" s="61" t="str">
        <f>S6&amp;Q29&amp;"设置（HMI）"</f>
        <v>正压伺服A位置7设置（HMI）</v>
      </c>
      <c r="T19" s="61"/>
      <c r="U19" s="83" t="s">
        <v>1255</v>
      </c>
      <c r="V19" s="61" t="str">
        <f>V6&amp;T29&amp;"设置（HMI）"</f>
        <v>压板平移伺服A位置7设置（HMI）</v>
      </c>
      <c r="W19" s="61"/>
      <c r="X19" s="83" t="s">
        <v>1415</v>
      </c>
      <c r="Y19" s="61" t="str">
        <f>Y6&amp;W29&amp;"设置（HMI）"</f>
        <v>A1左伺服位置7设置（HMI）</v>
      </c>
      <c r="Z19" s="61"/>
      <c r="AA19" s="83" t="s">
        <v>1521</v>
      </c>
      <c r="AB19" s="61" t="str">
        <f>AB6&amp;Z29&amp;"设置（HMI）"</f>
        <v>A1右伺服位置7设置（HMI）</v>
      </c>
      <c r="AC19" s="61"/>
      <c r="AD19" s="83" t="s">
        <v>1605</v>
      </c>
      <c r="AE19" s="61" t="str">
        <f>AE6&amp;AC29&amp;"设置（HMI）"</f>
        <v>A2左伺服位置7设置（HMI）</v>
      </c>
      <c r="AF19" s="61"/>
      <c r="AG19" s="83" t="s">
        <v>1709</v>
      </c>
      <c r="AH19" s="61" t="str">
        <f>AH6&amp;AF29&amp;"设置（HMI）"</f>
        <v>A2右伺服位置7设置（HMI）</v>
      </c>
      <c r="AI19" s="61"/>
      <c r="AJ19" s="83" t="s">
        <v>1793</v>
      </c>
      <c r="AK19" s="61" t="str">
        <f>AK6&amp;AI29&amp;"设置（HMI）"</f>
        <v>A3左伺服位置7设置（HMI）</v>
      </c>
      <c r="AL19" s="61"/>
      <c r="AM19" s="83" t="s">
        <v>1877</v>
      </c>
      <c r="AN19" s="61" t="str">
        <f>AN6&amp;AL29&amp;"设置（HMI）"</f>
        <v>A3右伺服位置7设置（HMI）</v>
      </c>
      <c r="AO19" s="61"/>
      <c r="AP19" s="83" t="s">
        <v>1951</v>
      </c>
      <c r="AQ19" s="61" t="str">
        <f>AQ6&amp;AO29&amp;"设置（HMI）"</f>
        <v>A4左伺服位置7设置（HMI）</v>
      </c>
      <c r="AR19" s="61"/>
      <c r="AS19" s="83" t="s">
        <v>2035</v>
      </c>
      <c r="AT19" s="61" t="str">
        <f>AT6&amp;AR29&amp;"设置（HMI）"</f>
        <v>A4右伺服位置7设置（HMI）</v>
      </c>
      <c r="AU19" s="61"/>
      <c r="AV19" s="83" t="s">
        <v>2119</v>
      </c>
      <c r="AW19" s="61" t="str">
        <f>AW6&amp;AU29&amp;"设置（HMI）"</f>
        <v>正压伺服B位置7设置（HMI）</v>
      </c>
      <c r="AX19" s="61"/>
      <c r="AY19" s="83" t="s">
        <v>2193</v>
      </c>
      <c r="AZ19" s="61" t="str">
        <f>AZ6&amp;AX29&amp;"设置（HMI）"</f>
        <v>压板平移伺服B位置7设置（HMI）</v>
      </c>
      <c r="BA19" s="61"/>
      <c r="BB19" s="83" t="s">
        <v>2277</v>
      </c>
      <c r="BC19" s="61" t="str">
        <f>BC6&amp;BA29&amp;"设置（HMI）"</f>
        <v>B1左伺服位置7设置（HMI）</v>
      </c>
      <c r="BD19" s="61"/>
      <c r="BE19" s="83" t="s">
        <v>2361</v>
      </c>
      <c r="BF19" s="61" t="str">
        <f>BF6&amp;BD29&amp;"设置（HMI）"</f>
        <v>B1右伺服位置7设置（HMI）</v>
      </c>
      <c r="BG19" s="61"/>
      <c r="BH19" s="83" t="s">
        <v>2445</v>
      </c>
      <c r="BI19" s="61" t="str">
        <f>BI6&amp;BG29&amp;"设置（HMI）"</f>
        <v>B2左伺服位置7设置（HMI）</v>
      </c>
      <c r="BJ19" s="61"/>
      <c r="BK19" s="83" t="s">
        <v>2535</v>
      </c>
      <c r="BL19" s="61" t="str">
        <f>BL6&amp;BJ29&amp;"设置（HMI）"</f>
        <v>B2右伺服位置7设置（HMI）</v>
      </c>
      <c r="BM19" s="61"/>
      <c r="BN19" s="83" t="s">
        <v>2619</v>
      </c>
      <c r="BO19" s="61" t="str">
        <f>BO6&amp;BM29&amp;"设置（HMI）"</f>
        <v>B3左伺服位置7设置（HMI）</v>
      </c>
      <c r="BP19" s="61"/>
      <c r="BQ19" s="83" t="s">
        <v>2704</v>
      </c>
      <c r="BR19" s="61" t="str">
        <f>BR6&amp;BP29&amp;"设置（HMI）"</f>
        <v>B3右伺服位置7设置（HMI）</v>
      </c>
      <c r="BS19" s="61"/>
      <c r="BT19" s="83" t="s">
        <v>2788</v>
      </c>
      <c r="BU19" s="61" t="str">
        <f>BU6&amp;BS29&amp;"设置（HMI）"</f>
        <v>B4左伺服位置7设置（HMI）</v>
      </c>
      <c r="BV19" s="61"/>
      <c r="BW19" s="83" t="s">
        <v>12473</v>
      </c>
      <c r="BX19" s="61" t="str">
        <f>BX6&amp;BV29&amp;"设置（HMI）"</f>
        <v>B4右伺服位置7设置（HMI）</v>
      </c>
      <c r="BY19" s="61"/>
      <c r="BZ19" s="83" t="s">
        <v>12474</v>
      </c>
      <c r="CA19" s="61" t="str">
        <f>CA6&amp;BY29&amp;"设置（HMI）"</f>
        <v>25#伺服位置7设置（HMI）</v>
      </c>
      <c r="CB19" s="61"/>
      <c r="CC19" s="83" t="s">
        <v>12386</v>
      </c>
      <c r="CD19" s="61" t="str">
        <f>CD6&amp;CB29&amp;"设置（HMI）"</f>
        <v>26#伺服位置7设置（HMI）</v>
      </c>
      <c r="CE19" s="61"/>
      <c r="CF19" s="83" t="s">
        <v>12387</v>
      </c>
      <c r="CG19" s="61" t="str">
        <f>CG6&amp;CE29&amp;"设置（HMI）"</f>
        <v>27#左伺服位置7设置（HMI）</v>
      </c>
      <c r="CH19" s="61"/>
      <c r="CI19" s="83" t="s">
        <v>12388</v>
      </c>
      <c r="CJ19" s="61" t="str">
        <f>CJ6&amp;CH29&amp;"设置（HMI）"</f>
        <v>接料伺服位置7设置（HMI）</v>
      </c>
    </row>
    <row r="20" spans="2:88">
      <c r="F20" s="61" t="s">
        <v>925</v>
      </c>
      <c r="G20" s="61" t="str">
        <f>G6&amp;E30&amp;"设置（HMI）"</f>
        <v>进出料横移伺服出料位设置（HMI）</v>
      </c>
      <c r="H20" s="61"/>
      <c r="I20" s="61" t="s">
        <v>990</v>
      </c>
      <c r="J20" s="61" t="str">
        <f>J6&amp;H30&amp;"设置（HMI）"</f>
        <v>进出料伸缩伺服位置8设置（HMI）</v>
      </c>
      <c r="K20" s="61"/>
      <c r="L20" s="61" t="s">
        <v>1054</v>
      </c>
      <c r="M20" s="61" t="str">
        <f>M6&amp;K30&amp;"设置（HMI）"</f>
        <v>进出料横移伺服B出料位设置（HMI）</v>
      </c>
      <c r="N20" s="61"/>
      <c r="O20" s="61" t="s">
        <v>1124</v>
      </c>
      <c r="P20" s="61" t="str">
        <f>P6&amp;N30&amp;"设置（HMI）"</f>
        <v>进出料伸缩伺服B位置8设置（HMI）</v>
      </c>
      <c r="Q20" s="61"/>
      <c r="R20" s="61" t="s">
        <v>1188</v>
      </c>
      <c r="S20" s="61" t="str">
        <f>S6&amp;Q30&amp;"设置（HMI）"</f>
        <v>正压伺服A位置8设置（HMI）</v>
      </c>
      <c r="T20" s="61"/>
      <c r="U20" s="83" t="s">
        <v>1256</v>
      </c>
      <c r="V20" s="61" t="str">
        <f>V6&amp;T30&amp;"设置（HMI）"</f>
        <v>压板平移伺服A位置8设置（HMI）</v>
      </c>
      <c r="W20" s="61"/>
      <c r="X20" s="83" t="s">
        <v>1416</v>
      </c>
      <c r="Y20" s="61" t="str">
        <f>Y6&amp;W30&amp;"设置（HMI）"</f>
        <v>A1左伺服位置8设置（HMI）</v>
      </c>
      <c r="Z20" s="61"/>
      <c r="AA20" s="83" t="s">
        <v>1522</v>
      </c>
      <c r="AB20" s="61" t="str">
        <f>AB6&amp;Z30&amp;"设置（HMI）"</f>
        <v>A1右伺服位置8设置（HMI）</v>
      </c>
      <c r="AC20" s="61"/>
      <c r="AD20" s="83" t="s">
        <v>1606</v>
      </c>
      <c r="AE20" s="61" t="str">
        <f>AE6&amp;AC30&amp;"设置（HMI）"</f>
        <v>A2左伺服位置8设置（HMI）</v>
      </c>
      <c r="AF20" s="61"/>
      <c r="AG20" s="83" t="s">
        <v>1710</v>
      </c>
      <c r="AH20" s="61" t="str">
        <f>AH6&amp;AF30&amp;"设置（HMI）"</f>
        <v>A2右伺服位置8设置（HMI）</v>
      </c>
      <c r="AI20" s="61"/>
      <c r="AJ20" s="83" t="s">
        <v>1794</v>
      </c>
      <c r="AK20" s="61" t="str">
        <f>AK6&amp;AI30&amp;"设置（HMI）"</f>
        <v>A3左伺服位置8设置（HMI）</v>
      </c>
      <c r="AL20" s="61"/>
      <c r="AM20" s="83" t="s">
        <v>1878</v>
      </c>
      <c r="AN20" s="61" t="str">
        <f>AN6&amp;AL30&amp;"设置（HMI）"</f>
        <v>A3右伺服位置8设置（HMI）</v>
      </c>
      <c r="AO20" s="61"/>
      <c r="AP20" s="83" t="s">
        <v>1952</v>
      </c>
      <c r="AQ20" s="61" t="str">
        <f>AQ6&amp;AO30&amp;"设置（HMI）"</f>
        <v>A4左伺服位置8设置（HMI）</v>
      </c>
      <c r="AR20" s="61"/>
      <c r="AS20" s="83" t="s">
        <v>2036</v>
      </c>
      <c r="AT20" s="61" t="str">
        <f>AT6&amp;AR30&amp;"设置（HMI）"</f>
        <v>A4右伺服位置8设置（HMI）</v>
      </c>
      <c r="AU20" s="61"/>
      <c r="AV20" s="83" t="s">
        <v>2120</v>
      </c>
      <c r="AW20" s="61" t="str">
        <f>AW6&amp;AU30&amp;"设置（HMI）"</f>
        <v>正压伺服B位置8设置（HMI）</v>
      </c>
      <c r="AX20" s="61"/>
      <c r="AY20" s="83" t="s">
        <v>2194</v>
      </c>
      <c r="AZ20" s="61" t="str">
        <f>AZ6&amp;AX30&amp;"设置（HMI）"</f>
        <v>压板平移伺服B位置8设置（HMI）</v>
      </c>
      <c r="BA20" s="61"/>
      <c r="BB20" s="83" t="s">
        <v>2278</v>
      </c>
      <c r="BC20" s="61" t="str">
        <f>BC6&amp;BA30&amp;"设置（HMI）"</f>
        <v>B1左伺服位置8设置（HMI）</v>
      </c>
      <c r="BD20" s="61"/>
      <c r="BE20" s="83" t="s">
        <v>2362</v>
      </c>
      <c r="BF20" s="61" t="str">
        <f>BF6&amp;BD30&amp;"设置（HMI）"</f>
        <v>B1右伺服位置8设置（HMI）</v>
      </c>
      <c r="BG20" s="61"/>
      <c r="BH20" s="83" t="s">
        <v>2446</v>
      </c>
      <c r="BI20" s="61" t="str">
        <f>BI6&amp;BG30&amp;"设置（HMI）"</f>
        <v>B2左伺服位置8设置（HMI）</v>
      </c>
      <c r="BJ20" s="61"/>
      <c r="BK20" s="83" t="s">
        <v>2536</v>
      </c>
      <c r="BL20" s="61" t="str">
        <f>BL6&amp;BJ30&amp;"设置（HMI）"</f>
        <v>B2右伺服位置8设置（HMI）</v>
      </c>
      <c r="BM20" s="61"/>
      <c r="BN20" s="83" t="s">
        <v>2620</v>
      </c>
      <c r="BO20" s="61" t="str">
        <f>BO6&amp;BM30&amp;"设置（HMI）"</f>
        <v>B3左伺服位置8设置（HMI）</v>
      </c>
      <c r="BP20" s="61"/>
      <c r="BQ20" s="83" t="s">
        <v>2705</v>
      </c>
      <c r="BR20" s="61" t="str">
        <f>BR6&amp;BP30&amp;"设置（HMI）"</f>
        <v>B3右伺服位置8设置（HMI）</v>
      </c>
      <c r="BS20" s="61"/>
      <c r="BT20" s="83" t="s">
        <v>2789</v>
      </c>
      <c r="BU20" s="61" t="str">
        <f>BU6&amp;BS30&amp;"设置（HMI）"</f>
        <v>B4左伺服位置8设置（HMI）</v>
      </c>
      <c r="BV20" s="61"/>
      <c r="BW20" s="83" t="s">
        <v>12475</v>
      </c>
      <c r="BX20" s="61" t="str">
        <f>BX6&amp;BV30&amp;"设置（HMI）"</f>
        <v>B4右伺服位置8设置（HMI）</v>
      </c>
      <c r="BY20" s="61"/>
      <c r="BZ20" s="83" t="s">
        <v>12476</v>
      </c>
      <c r="CA20" s="61" t="str">
        <f>CA6&amp;BY30&amp;"设置（HMI）"</f>
        <v>25#伺服位置8设置（HMI）</v>
      </c>
      <c r="CB20" s="61"/>
      <c r="CC20" s="83" t="s">
        <v>12389</v>
      </c>
      <c r="CD20" s="61" t="str">
        <f>CD6&amp;CB30&amp;"设置（HMI）"</f>
        <v>26#伺服位置8设置（HMI）</v>
      </c>
      <c r="CE20" s="61"/>
      <c r="CF20" s="83" t="s">
        <v>12390</v>
      </c>
      <c r="CG20" s="61" t="str">
        <f>CG6&amp;CE30&amp;"设置（HMI）"</f>
        <v>27#左伺服位置8设置（HMI）</v>
      </c>
      <c r="CH20" s="61"/>
      <c r="CI20" s="83" t="s">
        <v>12391</v>
      </c>
      <c r="CJ20" s="61" t="str">
        <f>CJ6&amp;CH30&amp;"设置（HMI）"</f>
        <v>接料伺服位置8设置（HMI）</v>
      </c>
    </row>
    <row r="21" spans="2:88">
      <c r="B21" s="55" t="s">
        <v>240</v>
      </c>
      <c r="C21">
        <v>0.75</v>
      </c>
      <c r="D21">
        <v>16</v>
      </c>
      <c r="F21" s="61" t="s">
        <v>12516</v>
      </c>
      <c r="G21" s="61" t="str">
        <f>G6&amp;E31&amp;"设置（HMI）"</f>
        <v>进出料横移伺服位置9设置（HMI）</v>
      </c>
      <c r="H21" s="61"/>
      <c r="I21" s="61" t="s">
        <v>991</v>
      </c>
      <c r="J21" s="61" t="str">
        <f>J6&amp;H31&amp;"设置（HMI）"</f>
        <v>进出料伸缩伺服位置9设置（HMI）</v>
      </c>
      <c r="K21" s="61"/>
      <c r="L21" s="61" t="s">
        <v>1055</v>
      </c>
      <c r="M21" s="61" t="str">
        <f>M6&amp;K31&amp;"设置（HMI）"</f>
        <v>进出料横移伺服B位置9设置（HMI）</v>
      </c>
      <c r="N21" s="61"/>
      <c r="O21" s="61" t="s">
        <v>1125</v>
      </c>
      <c r="P21" s="61" t="str">
        <f>P6&amp;N31&amp;"设置（HMI）"</f>
        <v>进出料伸缩伺服B位置9设置（HMI）</v>
      </c>
      <c r="Q21" s="61"/>
      <c r="R21" s="61" t="s">
        <v>1189</v>
      </c>
      <c r="S21" s="61" t="str">
        <f>S6&amp;Q31&amp;"设置（HMI）"</f>
        <v>正压伺服A位置9设置（HMI）</v>
      </c>
      <c r="T21" s="61"/>
      <c r="U21" s="83" t="s">
        <v>1257</v>
      </c>
      <c r="V21" s="61" t="str">
        <f>V6&amp;T31&amp;"设置（HMI）"</f>
        <v>压板平移伺服A位置9设置（HMI）</v>
      </c>
      <c r="W21" s="61"/>
      <c r="X21" s="83" t="s">
        <v>1417</v>
      </c>
      <c r="Y21" s="61" t="str">
        <f>Y6&amp;W31&amp;"设置（HMI）"</f>
        <v>A1左伺服位置9设置（HMI）</v>
      </c>
      <c r="Z21" s="61"/>
      <c r="AA21" s="83" t="s">
        <v>1523</v>
      </c>
      <c r="AB21" s="61" t="str">
        <f>AB6&amp;Z31&amp;"设置（HMI）"</f>
        <v>A1右伺服位置9设置（HMI）</v>
      </c>
      <c r="AC21" s="61"/>
      <c r="AD21" s="83" t="s">
        <v>1607</v>
      </c>
      <c r="AE21" s="61" t="str">
        <f>AE6&amp;AC31&amp;"设置（HMI）"</f>
        <v>A2左伺服位置9设置（HMI）</v>
      </c>
      <c r="AF21" s="61"/>
      <c r="AG21" s="83" t="s">
        <v>1711</v>
      </c>
      <c r="AH21" s="61" t="str">
        <f>AH6&amp;AF31&amp;"设置（HMI）"</f>
        <v>A2右伺服位置9设置（HMI）</v>
      </c>
      <c r="AI21" s="61"/>
      <c r="AJ21" s="83" t="s">
        <v>1795</v>
      </c>
      <c r="AK21" s="61" t="str">
        <f>AK6&amp;AI31&amp;"设置（HMI）"</f>
        <v>A3左伺服位置9设置（HMI）</v>
      </c>
      <c r="AL21" s="61"/>
      <c r="AM21" s="83" t="s">
        <v>1879</v>
      </c>
      <c r="AN21" s="61" t="str">
        <f>AN6&amp;AL31&amp;"设置（HMI）"</f>
        <v>A3右伺服位置9设置（HMI）</v>
      </c>
      <c r="AO21" s="61"/>
      <c r="AP21" s="83" t="s">
        <v>1953</v>
      </c>
      <c r="AQ21" s="61" t="str">
        <f>AQ6&amp;AO31&amp;"设置（HMI）"</f>
        <v>A4左伺服位置9设置（HMI）</v>
      </c>
      <c r="AR21" s="61"/>
      <c r="AS21" s="83" t="s">
        <v>2037</v>
      </c>
      <c r="AT21" s="61" t="str">
        <f>AT6&amp;AR31&amp;"设置（HMI）"</f>
        <v>A4右伺服位置9设置（HMI）</v>
      </c>
      <c r="AU21" s="61"/>
      <c r="AV21" s="83" t="s">
        <v>2121</v>
      </c>
      <c r="AW21" s="61" t="str">
        <f>AW6&amp;AU31&amp;"设置（HMI）"</f>
        <v>正压伺服B位置9设置（HMI）</v>
      </c>
      <c r="AX21" s="61"/>
      <c r="AY21" s="83" t="s">
        <v>2195</v>
      </c>
      <c r="AZ21" s="61" t="str">
        <f>AZ6&amp;AX31&amp;"设置（HMI）"</f>
        <v>压板平移伺服B位置9设置（HMI）</v>
      </c>
      <c r="BA21" s="61"/>
      <c r="BB21" s="83" t="s">
        <v>2279</v>
      </c>
      <c r="BC21" s="61" t="str">
        <f>BC6&amp;BA31&amp;"设置（HMI）"</f>
        <v>B1左伺服位置9设置（HMI）</v>
      </c>
      <c r="BD21" s="61"/>
      <c r="BE21" s="83" t="s">
        <v>2363</v>
      </c>
      <c r="BF21" s="61" t="str">
        <f>BF6&amp;BD31&amp;"设置（HMI）"</f>
        <v>B1右伺服位置9设置（HMI）</v>
      </c>
      <c r="BG21" s="61"/>
      <c r="BH21" s="83" t="s">
        <v>2447</v>
      </c>
      <c r="BI21" s="61" t="str">
        <f>BI6&amp;BG31&amp;"设置（HMI）"</f>
        <v>B2左伺服位置9设置（HMI）</v>
      </c>
      <c r="BJ21" s="61"/>
      <c r="BK21" s="83" t="s">
        <v>2537</v>
      </c>
      <c r="BL21" s="61" t="str">
        <f>BL6&amp;BJ31&amp;"设置（HMI）"</f>
        <v>B2右伺服位置9设置（HMI）</v>
      </c>
      <c r="BM21" s="61"/>
      <c r="BN21" s="83" t="s">
        <v>2621</v>
      </c>
      <c r="BO21" s="61" t="str">
        <f>BO6&amp;BM31&amp;"设置（HMI）"</f>
        <v>B3左伺服位置9设置（HMI）</v>
      </c>
      <c r="BP21" s="61"/>
      <c r="BQ21" s="83" t="s">
        <v>2706</v>
      </c>
      <c r="BR21" s="61" t="str">
        <f>BR6&amp;BP31&amp;"设置（HMI）"</f>
        <v>B3右伺服位置9设置（HMI）</v>
      </c>
      <c r="BS21" s="61"/>
      <c r="BT21" s="83" t="s">
        <v>2790</v>
      </c>
      <c r="BU21" s="61" t="str">
        <f>BU6&amp;BS31&amp;"设置（HMI）"</f>
        <v>B4左伺服位置9设置（HMI）</v>
      </c>
      <c r="BV21" s="61"/>
      <c r="BW21" s="83" t="s">
        <v>12477</v>
      </c>
      <c r="BX21" s="61" t="str">
        <f>BX6&amp;BV31&amp;"设置（HMI）"</f>
        <v>B4右伺服位置9设置（HMI）</v>
      </c>
      <c r="BY21" s="61"/>
      <c r="BZ21" s="83" t="s">
        <v>12478</v>
      </c>
      <c r="CA21" s="61" t="str">
        <f>CA6&amp;BY31&amp;"设置（HMI）"</f>
        <v>25#伺服位置9设置（HMI）</v>
      </c>
      <c r="CB21" s="61"/>
      <c r="CC21" s="83" t="s">
        <v>12392</v>
      </c>
      <c r="CD21" s="61" t="str">
        <f>CD6&amp;CB31&amp;"设置（HMI）"</f>
        <v>26#伺服位置9设置（HMI）</v>
      </c>
      <c r="CE21" s="61"/>
      <c r="CF21" s="83" t="s">
        <v>12393</v>
      </c>
      <c r="CG21" s="61" t="str">
        <f>CG6&amp;CE31&amp;"设置（HMI）"</f>
        <v>27#左伺服位置9设置（HMI）</v>
      </c>
      <c r="CH21" s="61"/>
      <c r="CI21" s="83" t="s">
        <v>12394</v>
      </c>
      <c r="CJ21" s="61" t="str">
        <f>CJ6&amp;CH31&amp;"设置（HMI）"</f>
        <v>接料伺服位置9设置（HMI）</v>
      </c>
    </row>
    <row r="22" spans="2:88">
      <c r="F22" s="61" t="s">
        <v>926</v>
      </c>
      <c r="G22" s="61" t="str">
        <f>G6&amp;E32&amp;"设置（HMI）"</f>
        <v>进出料横移伺服位置10设置（HMI）</v>
      </c>
      <c r="H22" s="61"/>
      <c r="I22" s="61" t="s">
        <v>992</v>
      </c>
      <c r="J22" s="61" t="str">
        <f>J6&amp;H32&amp;"设置（HMI）"</f>
        <v>进出料伸缩伺服位置10设置（HMI）</v>
      </c>
      <c r="K22" s="61"/>
      <c r="L22" s="61" t="s">
        <v>1056</v>
      </c>
      <c r="M22" s="61" t="str">
        <f>M6&amp;K32&amp;"设置（HMI）"</f>
        <v>进出料横移伺服B位置10设置（HMI）</v>
      </c>
      <c r="N22" s="61"/>
      <c r="O22" s="61" t="s">
        <v>1126</v>
      </c>
      <c r="P22" s="61" t="str">
        <f>P6&amp;N32&amp;"设置（HMI）"</f>
        <v>进出料伸缩伺服B位置10设置（HMI）</v>
      </c>
      <c r="Q22" s="61"/>
      <c r="R22" s="61" t="s">
        <v>1190</v>
      </c>
      <c r="S22" s="61" t="str">
        <f>S6&amp;Q32&amp;"设置（HMI）"</f>
        <v>正压伺服A位置10设置（HMI）</v>
      </c>
      <c r="T22" s="61"/>
      <c r="U22" s="83" t="s">
        <v>1258</v>
      </c>
      <c r="V22" s="61" t="str">
        <f>V6&amp;T32&amp;"设置（HMI）"</f>
        <v>压板平移伺服A位置10设置（HMI）</v>
      </c>
      <c r="W22" s="61"/>
      <c r="X22" s="83" t="s">
        <v>1418</v>
      </c>
      <c r="Y22" s="61" t="str">
        <f>Y6&amp;W32&amp;"设置（HMI）"</f>
        <v>A1左伺服位置10设置（HMI）</v>
      </c>
      <c r="Z22" s="61"/>
      <c r="AA22" s="83" t="s">
        <v>1524</v>
      </c>
      <c r="AB22" s="61" t="str">
        <f>AB6&amp;Z32&amp;"设置（HMI）"</f>
        <v>A1右伺服位置10设置（HMI）</v>
      </c>
      <c r="AC22" s="61"/>
      <c r="AD22" s="83" t="s">
        <v>1608</v>
      </c>
      <c r="AE22" s="61" t="str">
        <f>AE6&amp;AC32&amp;"设置（HMI）"</f>
        <v>A2左伺服位置10设置（HMI）</v>
      </c>
      <c r="AF22" s="61"/>
      <c r="AG22" s="83" t="s">
        <v>1712</v>
      </c>
      <c r="AH22" s="61" t="str">
        <f>AH6&amp;AF32&amp;"设置（HMI）"</f>
        <v>A2右伺服位置10设置（HMI）</v>
      </c>
      <c r="AI22" s="61"/>
      <c r="AJ22" s="83" t="s">
        <v>1796</v>
      </c>
      <c r="AK22" s="61" t="str">
        <f>AK6&amp;AI32&amp;"设置（HMI）"</f>
        <v>A3左伺服位置10设置（HMI）</v>
      </c>
      <c r="AL22" s="61"/>
      <c r="AM22" s="83" t="s">
        <v>1880</v>
      </c>
      <c r="AN22" s="61" t="str">
        <f>AN6&amp;AL32&amp;"设置（HMI）"</f>
        <v>A3右伺服位置10设置（HMI）</v>
      </c>
      <c r="AO22" s="61"/>
      <c r="AP22" s="83" t="s">
        <v>1954</v>
      </c>
      <c r="AQ22" s="61" t="str">
        <f>AQ6&amp;AO32&amp;"设置（HMI）"</f>
        <v>A4左伺服位置10设置（HMI）</v>
      </c>
      <c r="AR22" s="61"/>
      <c r="AS22" s="83" t="s">
        <v>2038</v>
      </c>
      <c r="AT22" s="61" t="str">
        <f>AT6&amp;AR32&amp;"设置（HMI）"</f>
        <v>A4右伺服位置10设置（HMI）</v>
      </c>
      <c r="AU22" s="61"/>
      <c r="AV22" s="83" t="s">
        <v>2122</v>
      </c>
      <c r="AW22" s="61" t="str">
        <f>AW6&amp;AU32&amp;"设置（HMI）"</f>
        <v>正压伺服B位置10设置（HMI）</v>
      </c>
      <c r="AX22" s="61"/>
      <c r="AY22" s="83" t="s">
        <v>2196</v>
      </c>
      <c r="AZ22" s="61" t="str">
        <f>AZ6&amp;AX32&amp;"设置（HMI）"</f>
        <v>压板平移伺服B位置10设置（HMI）</v>
      </c>
      <c r="BA22" s="61"/>
      <c r="BB22" s="83" t="s">
        <v>2280</v>
      </c>
      <c r="BC22" s="61" t="str">
        <f>BC6&amp;BA32&amp;"设置（HMI）"</f>
        <v>B1左伺服位置10设置（HMI）</v>
      </c>
      <c r="BD22" s="61"/>
      <c r="BE22" s="83" t="s">
        <v>2364</v>
      </c>
      <c r="BF22" s="61" t="str">
        <f>BF6&amp;BD32&amp;"设置（HMI）"</f>
        <v>B1右伺服位置10设置（HMI）</v>
      </c>
      <c r="BG22" s="61"/>
      <c r="BH22" s="83" t="s">
        <v>2448</v>
      </c>
      <c r="BI22" s="61" t="str">
        <f>BI6&amp;BG32&amp;"设置（HMI）"</f>
        <v>B2左伺服位置10设置（HMI）</v>
      </c>
      <c r="BJ22" s="61"/>
      <c r="BK22" s="83" t="s">
        <v>2538</v>
      </c>
      <c r="BL22" s="61" t="str">
        <f>BL6&amp;BJ32&amp;"设置（HMI）"</f>
        <v>B2右伺服位置10设置（HMI）</v>
      </c>
      <c r="BM22" s="61"/>
      <c r="BN22" s="83" t="s">
        <v>2622</v>
      </c>
      <c r="BO22" s="61" t="str">
        <f>BO6&amp;BM32&amp;"设置（HMI）"</f>
        <v>B3左伺服位置10设置（HMI）</v>
      </c>
      <c r="BP22" s="61"/>
      <c r="BQ22" s="83" t="s">
        <v>2707</v>
      </c>
      <c r="BR22" s="61" t="str">
        <f>BR6&amp;BP32&amp;"设置（HMI）"</f>
        <v>B3右伺服位置10设置（HMI）</v>
      </c>
      <c r="BS22" s="61"/>
      <c r="BT22" s="83" t="s">
        <v>2791</v>
      </c>
      <c r="BU22" s="61" t="str">
        <f>BU6&amp;BS32&amp;"设置（HMI）"</f>
        <v>B4左伺服位置10设置（HMI）</v>
      </c>
      <c r="BV22" s="61"/>
      <c r="BW22" s="83" t="s">
        <v>12479</v>
      </c>
      <c r="BX22" s="61" t="str">
        <f>BX6&amp;BV32&amp;"设置（HMI）"</f>
        <v>B4右伺服位置10设置（HMI）</v>
      </c>
      <c r="BY22" s="61"/>
      <c r="BZ22" s="83" t="s">
        <v>12480</v>
      </c>
      <c r="CA22" s="61" t="str">
        <f>CA6&amp;BY32&amp;"设置（HMI）"</f>
        <v>25#伺服位置10设置（HMI）</v>
      </c>
      <c r="CB22" s="61"/>
      <c r="CC22" s="83" t="s">
        <v>12395</v>
      </c>
      <c r="CD22" s="61" t="str">
        <f>CD6&amp;CB32&amp;"设置（HMI）"</f>
        <v>26#伺服位置10设置（HMI）</v>
      </c>
      <c r="CE22" s="61"/>
      <c r="CF22" s="83" t="s">
        <v>12396</v>
      </c>
      <c r="CG22" s="61" t="str">
        <f>CG6&amp;CE32&amp;"设置（HMI）"</f>
        <v>27#左伺服位置10设置（HMI）</v>
      </c>
      <c r="CH22" s="61"/>
      <c r="CI22" s="83" t="s">
        <v>12397</v>
      </c>
      <c r="CJ22" s="61" t="str">
        <f>CJ6&amp;CH32&amp;"设置（HMI）"</f>
        <v>接料伺服位置10设置（HMI）</v>
      </c>
    </row>
    <row r="23" spans="2:88">
      <c r="E23" s="61" t="s">
        <v>16112</v>
      </c>
      <c r="F23" s="61" t="s">
        <v>12773</v>
      </c>
      <c r="G23" s="61" t="str">
        <f>G6&amp;E23&amp;"手动(HMI)"</f>
        <v>进出料横移伺服平台进出料位手动(HMI)</v>
      </c>
      <c r="H23" s="61" t="s">
        <v>5344</v>
      </c>
      <c r="I23" s="61" t="s">
        <v>12520</v>
      </c>
      <c r="J23" s="61" t="str">
        <f>J6&amp;H23&amp;"手动(HMI)"</f>
        <v>进出料伸缩伺服初始位手动(HMI)</v>
      </c>
      <c r="K23" s="61" t="s">
        <v>5336</v>
      </c>
      <c r="L23" s="61" t="s">
        <v>1057</v>
      </c>
      <c r="M23" s="61" t="str">
        <f>M6&amp;K23&amp;"手动(HMI)"</f>
        <v>进出料横移伺服B进料位手动(HMI)</v>
      </c>
      <c r="N23" s="61" t="s">
        <v>5344</v>
      </c>
      <c r="O23" s="61" t="s">
        <v>1127</v>
      </c>
      <c r="P23" s="61" t="str">
        <f>P6&amp;N23&amp;"手动(HMI)"</f>
        <v>进出料伸缩伺服B初始位手动(HMI)</v>
      </c>
      <c r="Q23" s="61" t="s">
        <v>5348</v>
      </c>
      <c r="R23" s="61" t="s">
        <v>1191</v>
      </c>
      <c r="S23" s="61" t="str">
        <f>S6&amp;Q23&amp;"手动(HMI)"</f>
        <v>正压伺服A初始位手动(HMI)</v>
      </c>
      <c r="T23" s="61" t="s">
        <v>5353</v>
      </c>
      <c r="U23" s="83" t="s">
        <v>12685</v>
      </c>
      <c r="V23" s="61" t="str">
        <f>V6&amp;T23&amp;"手动(HMI)"</f>
        <v>压板平移伺服AA面取放位手动(HMI)</v>
      </c>
      <c r="W23" s="61" t="s">
        <v>5355</v>
      </c>
      <c r="X23" s="83" t="s">
        <v>12677</v>
      </c>
      <c r="Y23" s="61" t="str">
        <f>Y6&amp;W23&amp;"手动(HMI)"</f>
        <v>A1左伺服待机位手动(HMI)</v>
      </c>
      <c r="Z23" s="61" t="s">
        <v>5355</v>
      </c>
      <c r="AA23" s="83" t="s">
        <v>12679</v>
      </c>
      <c r="AB23" s="61" t="str">
        <f>AB6&amp;Z23&amp;"手动(HMI)"</f>
        <v>A1右伺服待机位手动(HMI)</v>
      </c>
      <c r="AC23" s="61" t="s">
        <v>5355</v>
      </c>
      <c r="AD23" s="83" t="s">
        <v>12681</v>
      </c>
      <c r="AE23" s="61" t="str">
        <f>AE6&amp;AC23&amp;"手动(HMI)"</f>
        <v>A2左伺服待机位手动(HMI)</v>
      </c>
      <c r="AF23" s="61" t="s">
        <v>5355</v>
      </c>
      <c r="AG23" s="83" t="s">
        <v>12683</v>
      </c>
      <c r="AH23" s="61" t="str">
        <f>AH6&amp;AF23&amp;"手动(HMI)"</f>
        <v>A2右伺服待机位手动(HMI)</v>
      </c>
      <c r="AI23" s="61" t="s">
        <v>5355</v>
      </c>
      <c r="AJ23" s="83" t="s">
        <v>12667</v>
      </c>
      <c r="AK23" s="61" t="str">
        <f>AK6&amp;AI23&amp;"手动(HMI)"</f>
        <v>A3左伺服待机位手动(HMI)</v>
      </c>
      <c r="AL23" s="61" t="s">
        <v>5355</v>
      </c>
      <c r="AM23" s="83" t="s">
        <v>12669</v>
      </c>
      <c r="AN23" s="61" t="str">
        <f>AN6&amp;AL23&amp;"手动(HMI)"</f>
        <v>A3右伺服待机位手动(HMI)</v>
      </c>
      <c r="AO23" s="61" t="s">
        <v>5355</v>
      </c>
      <c r="AP23" s="83" t="s">
        <v>12671</v>
      </c>
      <c r="AQ23" s="61" t="str">
        <f>AQ6&amp;AO23&amp;"手动(HMI)"</f>
        <v>A4左伺服待机位手动(HMI)</v>
      </c>
      <c r="AR23" s="61" t="s">
        <v>5355</v>
      </c>
      <c r="AS23" s="83" t="s">
        <v>12673</v>
      </c>
      <c r="AT23" s="61" t="str">
        <f>AT6&amp;AR23&amp;"手动(HMI)"</f>
        <v>A4右伺服待机位手动(HMI)</v>
      </c>
      <c r="AU23" s="61" t="s">
        <v>5348</v>
      </c>
      <c r="AV23" s="83" t="s">
        <v>12675</v>
      </c>
      <c r="AW23" s="61" t="str">
        <f>AW6&amp;AU23&amp;"手动(HMI)"</f>
        <v>正压伺服B初始位手动(HMI)</v>
      </c>
      <c r="AX23" s="61" t="s">
        <v>5353</v>
      </c>
      <c r="AY23" s="83" t="s">
        <v>12656</v>
      </c>
      <c r="AZ23" s="61" t="str">
        <f>AZ6&amp;AX23&amp;"手动(HMI)"</f>
        <v>压板平移伺服BA面取放位手动(HMI)</v>
      </c>
      <c r="BA23" s="61" t="s">
        <v>5355</v>
      </c>
      <c r="BB23" s="83" t="s">
        <v>12658</v>
      </c>
      <c r="BC23" s="61" t="str">
        <f>BC6&amp;BA23&amp;"手动(HMI)"</f>
        <v>B1左伺服待机位手动(HMI)</v>
      </c>
      <c r="BD23" s="61" t="s">
        <v>5355</v>
      </c>
      <c r="BE23" s="83" t="s">
        <v>12660</v>
      </c>
      <c r="BF23" s="61" t="str">
        <f>BF6&amp;BD23&amp;"手动(HMI)"</f>
        <v>B1右伺服待机位手动(HMI)</v>
      </c>
      <c r="BG23" s="61" t="s">
        <v>5355</v>
      </c>
      <c r="BH23" s="83" t="s">
        <v>12662</v>
      </c>
      <c r="BI23" s="61" t="str">
        <f>BI6&amp;BG23&amp;"手动(HMI)"</f>
        <v>B2左伺服待机位手动(HMI)</v>
      </c>
      <c r="BJ23" s="61" t="s">
        <v>5355</v>
      </c>
      <c r="BK23" s="83" t="s">
        <v>12664</v>
      </c>
      <c r="BL23" s="61" t="str">
        <f>BL6&amp;BJ23&amp;"手动(HMI)"</f>
        <v>B2右伺服待机位手动(HMI)</v>
      </c>
      <c r="BM23" s="61" t="s">
        <v>5355</v>
      </c>
      <c r="BN23" s="83" t="s">
        <v>12481</v>
      </c>
      <c r="BO23" s="61" t="str">
        <f>BO6&amp;BM23&amp;"手动(HMI)"</f>
        <v>B3左伺服待机位手动(HMI)</v>
      </c>
      <c r="BP23" s="61" t="s">
        <v>5355</v>
      </c>
      <c r="BQ23" s="83" t="s">
        <v>12482</v>
      </c>
      <c r="BR23" s="61" t="str">
        <f>BR6&amp;BP23&amp;"手动(HMI)"</f>
        <v>B3右伺服待机位手动(HMI)</v>
      </c>
      <c r="BS23" s="61" t="s">
        <v>5355</v>
      </c>
      <c r="BT23" s="83" t="s">
        <v>12483</v>
      </c>
      <c r="BU23" s="61" t="str">
        <f>BU6&amp;BS23&amp;"手动(HMI)"</f>
        <v>B4左伺服待机位手动(HMI)</v>
      </c>
      <c r="BV23" s="61" t="s">
        <v>5355</v>
      </c>
      <c r="BW23" s="83" t="s">
        <v>12484</v>
      </c>
      <c r="BX23" s="61" t="str">
        <f>BX6&amp;BV23&amp;"手动(HMI)"</f>
        <v>B4右伺服待机位手动(HMI)</v>
      </c>
      <c r="BY23" s="61" t="s">
        <v>768</v>
      </c>
      <c r="BZ23" s="83" t="s">
        <v>12485</v>
      </c>
      <c r="CA23" s="61" t="str">
        <f>CA6&amp;BY23&amp;"手动(HMI)"</f>
        <v>25#伺服位置1手动(HMI)</v>
      </c>
      <c r="CB23" s="61" t="s">
        <v>768</v>
      </c>
      <c r="CC23" s="83" t="s">
        <v>12398</v>
      </c>
      <c r="CD23" s="61" t="str">
        <f>CD6&amp;CB23&amp;"手动(HMI)"</f>
        <v>26#伺服位置1手动(HMI)</v>
      </c>
      <c r="CE23" s="61" t="s">
        <v>768</v>
      </c>
      <c r="CF23" s="83" t="s">
        <v>12399</v>
      </c>
      <c r="CG23" s="61" t="str">
        <f>CG6&amp;CE23&amp;"手动(HMI)"</f>
        <v>27#左伺服位置1手动(HMI)</v>
      </c>
      <c r="CH23" s="61" t="s">
        <v>5361</v>
      </c>
      <c r="CI23" s="83" t="s">
        <v>12400</v>
      </c>
      <c r="CJ23" s="61" t="str">
        <f>CJ6&amp;CH23&amp;"手动(HMI)"</f>
        <v>接料伺服出料位手动(HMI)</v>
      </c>
    </row>
    <row r="24" spans="2:88">
      <c r="E24" s="61" t="s">
        <v>16113</v>
      </c>
      <c r="F24" s="61" t="s">
        <v>927</v>
      </c>
      <c r="G24" s="61" t="str">
        <f>G6&amp;E24&amp;"手动(HMI)"</f>
        <v>进出料横移伺服热压A放料位手动(HMI)</v>
      </c>
      <c r="H24" s="61" t="s">
        <v>5345</v>
      </c>
      <c r="I24" s="61" t="s">
        <v>993</v>
      </c>
      <c r="J24" s="61" t="str">
        <f>J6&amp;H24&amp;"手动(HMI)"</f>
        <v>进出料伸缩伺服平台取料位手动(HMI)</v>
      </c>
      <c r="K24" s="61" t="s">
        <v>5337</v>
      </c>
      <c r="L24" s="61" t="s">
        <v>1058</v>
      </c>
      <c r="M24" s="61" t="str">
        <f>M6&amp;K24&amp;"手动(HMI)"</f>
        <v>进出料横移伺服B进料等待位手动(HMI)</v>
      </c>
      <c r="N24" s="61" t="s">
        <v>5345</v>
      </c>
      <c r="O24" s="61" t="s">
        <v>1128</v>
      </c>
      <c r="P24" s="61" t="str">
        <f>P6&amp;N24&amp;"手动(HMI)"</f>
        <v>进出料伸缩伺服B平台取料位手动(HMI)</v>
      </c>
      <c r="Q24" s="61" t="s">
        <v>5349</v>
      </c>
      <c r="R24" s="61" t="s">
        <v>1192</v>
      </c>
      <c r="S24" s="61" t="str">
        <f>S6&amp;Q24&amp;"手动(HMI)"</f>
        <v>正压伺服A减速位手动(HMI)</v>
      </c>
      <c r="T24" s="61" t="s">
        <v>5354</v>
      </c>
      <c r="U24" s="83" t="s">
        <v>1259</v>
      </c>
      <c r="V24" s="61" t="str">
        <f>V6&amp;T24&amp;"手动(HMI)"</f>
        <v>压板平移伺服AB面取放位手动(HMI)</v>
      </c>
      <c r="W24" s="61" t="s">
        <v>13477</v>
      </c>
      <c r="X24" s="83" t="s">
        <v>1419</v>
      </c>
      <c r="Y24" s="83" t="str">
        <f>Y6&amp;W25&amp;"手动(HMI)"</f>
        <v>A1左伺服拨料位手动(HMI)</v>
      </c>
      <c r="Z24" s="61" t="s">
        <v>5356</v>
      </c>
      <c r="AA24" s="83" t="s">
        <v>1525</v>
      </c>
      <c r="AB24" s="61" t="str">
        <f>AB6&amp;Z24&amp;"手动(HMI)"</f>
        <v>A1右伺服拨料退回位手动(HMI)</v>
      </c>
      <c r="AC24" s="61" t="s">
        <v>5356</v>
      </c>
      <c r="AD24" s="83" t="s">
        <v>1609</v>
      </c>
      <c r="AE24" s="61" t="str">
        <f>AE6&amp;AC24&amp;"手动(HMI)"</f>
        <v>A2左伺服拨料退回位手动(HMI)</v>
      </c>
      <c r="AF24" s="61" t="s">
        <v>5356</v>
      </c>
      <c r="AG24" s="83" t="s">
        <v>1713</v>
      </c>
      <c r="AH24" s="61" t="str">
        <f>AH6&amp;AF24&amp;"手动(HMI)"</f>
        <v>A2右伺服拨料退回位手动(HMI)</v>
      </c>
      <c r="AI24" s="61" t="s">
        <v>5356</v>
      </c>
      <c r="AJ24" s="83" t="s">
        <v>1797</v>
      </c>
      <c r="AK24" s="61" t="str">
        <f>AK6&amp;AI24&amp;"手动(HMI)"</f>
        <v>A3左伺服拨料退回位手动(HMI)</v>
      </c>
      <c r="AL24" s="61" t="s">
        <v>5356</v>
      </c>
      <c r="AM24" s="83" t="s">
        <v>1881</v>
      </c>
      <c r="AN24" s="61" t="str">
        <f>AN6&amp;AL24&amp;"手动(HMI)"</f>
        <v>A3右伺服拨料退回位手动(HMI)</v>
      </c>
      <c r="AO24" s="61" t="s">
        <v>5356</v>
      </c>
      <c r="AP24" s="83" t="s">
        <v>1955</v>
      </c>
      <c r="AQ24" s="61" t="str">
        <f>AQ6&amp;AO24&amp;"手动(HMI)"</f>
        <v>A4左伺服拨料退回位手动(HMI)</v>
      </c>
      <c r="AR24" s="61" t="s">
        <v>5356</v>
      </c>
      <c r="AS24" s="83" t="s">
        <v>2039</v>
      </c>
      <c r="AT24" s="61" t="str">
        <f>AT6&amp;AR24&amp;"手动(HMI)"</f>
        <v>A4右伺服拨料退回位手动(HMI)</v>
      </c>
      <c r="AU24" s="61" t="s">
        <v>5349</v>
      </c>
      <c r="AV24" s="83" t="s">
        <v>2123</v>
      </c>
      <c r="AW24" s="61" t="str">
        <f>AW6&amp;AU24&amp;"手动(HMI)"</f>
        <v>正压伺服B减速位手动(HMI)</v>
      </c>
      <c r="AX24" s="61" t="s">
        <v>5354</v>
      </c>
      <c r="AY24" s="83" t="s">
        <v>2197</v>
      </c>
      <c r="AZ24" s="61" t="str">
        <f>AZ6&amp;AX24&amp;"手动(HMI)"</f>
        <v>压板平移伺服BB面取放位手动(HMI)</v>
      </c>
      <c r="BA24" s="61" t="s">
        <v>5356</v>
      </c>
      <c r="BB24" s="83" t="s">
        <v>2281</v>
      </c>
      <c r="BC24" s="61" t="str">
        <f>BC6&amp;BA24&amp;"手动(HMI)"</f>
        <v>B1左伺服拨料退回位手动(HMI)</v>
      </c>
      <c r="BD24" s="61" t="s">
        <v>5356</v>
      </c>
      <c r="BE24" s="83" t="s">
        <v>2365</v>
      </c>
      <c r="BF24" s="61" t="str">
        <f>BF6&amp;BD24&amp;"手动(HMI)"</f>
        <v>B1右伺服拨料退回位手动(HMI)</v>
      </c>
      <c r="BG24" s="61" t="s">
        <v>5356</v>
      </c>
      <c r="BH24" s="83" t="s">
        <v>2449</v>
      </c>
      <c r="BI24" s="61" t="str">
        <f>BI6&amp;BG24&amp;"手动(HMI)"</f>
        <v>B2左伺服拨料退回位手动(HMI)</v>
      </c>
      <c r="BJ24" s="61" t="s">
        <v>5356</v>
      </c>
      <c r="BK24" s="83" t="s">
        <v>2539</v>
      </c>
      <c r="BL24" s="61" t="str">
        <f>BL6&amp;BJ24&amp;"手动(HMI)"</f>
        <v>B2右伺服拨料退回位手动(HMI)</v>
      </c>
      <c r="BM24" s="61" t="s">
        <v>5356</v>
      </c>
      <c r="BN24" s="83" t="s">
        <v>2623</v>
      </c>
      <c r="BO24" s="61" t="str">
        <f>BO6&amp;BM24&amp;"手动(HMI)"</f>
        <v>B3左伺服拨料退回位手动(HMI)</v>
      </c>
      <c r="BP24" s="61" t="s">
        <v>5356</v>
      </c>
      <c r="BQ24" s="83" t="s">
        <v>2708</v>
      </c>
      <c r="BR24" s="61" t="str">
        <f>BR6&amp;BP24&amp;"手动(HMI)"</f>
        <v>B3右伺服拨料退回位手动(HMI)</v>
      </c>
      <c r="BS24" s="61" t="s">
        <v>5356</v>
      </c>
      <c r="BT24" s="83" t="s">
        <v>2792</v>
      </c>
      <c r="BU24" s="61" t="str">
        <f>BU6&amp;BS24&amp;"手动(HMI)"</f>
        <v>B4左伺服拨料退回位手动(HMI)</v>
      </c>
      <c r="BV24" s="61" t="s">
        <v>5356</v>
      </c>
      <c r="BW24" s="83" t="s">
        <v>12486</v>
      </c>
      <c r="BX24" s="61" t="str">
        <f>BX6&amp;BV24&amp;"手动(HMI)"</f>
        <v>B4右伺服拨料退回位手动(HMI)</v>
      </c>
      <c r="BY24" s="61" t="s">
        <v>769</v>
      </c>
      <c r="BZ24" s="83" t="s">
        <v>12487</v>
      </c>
      <c r="CA24" s="61" t="str">
        <f>CA6&amp;BY24&amp;"手动(HMI)"</f>
        <v>25#伺服位置2手动(HMI)</v>
      </c>
      <c r="CB24" s="61" t="s">
        <v>769</v>
      </c>
      <c r="CC24" s="83" t="s">
        <v>12401</v>
      </c>
      <c r="CD24" s="61" t="str">
        <f>CD6&amp;CB24&amp;"手动(HMI)"</f>
        <v>26#伺服位置2手动(HMI)</v>
      </c>
      <c r="CE24" s="61" t="s">
        <v>769</v>
      </c>
      <c r="CF24" s="83" t="s">
        <v>12402</v>
      </c>
      <c r="CG24" s="61" t="str">
        <f>CG6&amp;CE24&amp;"手动(HMI)"</f>
        <v>27#左伺服位置2手动(HMI)</v>
      </c>
      <c r="CH24" s="61" t="s">
        <v>5362</v>
      </c>
      <c r="CI24" s="83" t="s">
        <v>12403</v>
      </c>
      <c r="CJ24" s="61" t="str">
        <f>CJ6&amp;CH24&amp;"手动(HMI)"</f>
        <v>接料伺服接料位手动(HMI)</v>
      </c>
    </row>
    <row r="25" spans="2:88">
      <c r="E25" s="61" t="s">
        <v>16114</v>
      </c>
      <c r="F25" s="61" t="s">
        <v>928</v>
      </c>
      <c r="G25" s="61" t="str">
        <f>G6&amp;E25&amp;"手动(HMI)"</f>
        <v>进出料横移伺服热压A取料位手动(HMI)</v>
      </c>
      <c r="H25" s="61" t="s">
        <v>5346</v>
      </c>
      <c r="I25" s="61" t="s">
        <v>994</v>
      </c>
      <c r="J25" s="61" t="str">
        <f>J6&amp;H25&amp;"手动(HMI)"</f>
        <v>进出料伸缩伺服热压取放位手动(HMI)</v>
      </c>
      <c r="K25" s="61" t="s">
        <v>5338</v>
      </c>
      <c r="L25" s="61" t="s">
        <v>1059</v>
      </c>
      <c r="M25" s="61" t="str">
        <f>M6&amp;K25&amp;"手动(HMI)"</f>
        <v>进出料横移伺服B上料位A手动(HMI)</v>
      </c>
      <c r="N25" s="61" t="s">
        <v>5346</v>
      </c>
      <c r="O25" s="61" t="s">
        <v>1129</v>
      </c>
      <c r="P25" s="61" t="str">
        <f>P6&amp;N25&amp;"手动(HMI)"</f>
        <v>进出料伸缩伺服B热压取放位手动(HMI)</v>
      </c>
      <c r="Q25" s="61" t="s">
        <v>5350</v>
      </c>
      <c r="R25" s="61" t="s">
        <v>1193</v>
      </c>
      <c r="S25" s="61" t="str">
        <f>S6&amp;Q25&amp;"手动(HMI)"</f>
        <v>正压伺服A等距热压位手动(HMI)</v>
      </c>
      <c r="T25" s="61" t="s">
        <v>770</v>
      </c>
      <c r="U25" s="83" t="s">
        <v>1260</v>
      </c>
      <c r="V25" s="61" t="str">
        <f>V6&amp;T25&amp;"手动(HMI)"</f>
        <v>压板平移伺服A位置3手动(HMI)</v>
      </c>
      <c r="W25" s="61" t="s">
        <v>5357</v>
      </c>
      <c r="X25" s="83" t="s">
        <v>1420</v>
      </c>
      <c r="Y25" s="83" t="str">
        <f>Y6&amp;W26&amp;"手动(HMI)"</f>
        <v>A1左伺服减速位手动(HMI)</v>
      </c>
      <c r="Z25" s="61" t="s">
        <v>5357</v>
      </c>
      <c r="AA25" s="83" t="s">
        <v>1526</v>
      </c>
      <c r="AB25" s="61" t="str">
        <f>AB6&amp;Z25&amp;"手动(HMI)"</f>
        <v>A1右伺服拨料位手动(HMI)</v>
      </c>
      <c r="AC25" s="61" t="s">
        <v>5357</v>
      </c>
      <c r="AD25" s="83" t="s">
        <v>1610</v>
      </c>
      <c r="AE25" s="61" t="str">
        <f>AE6&amp;AC25&amp;"手动(HMI)"</f>
        <v>A2左伺服拨料位手动(HMI)</v>
      </c>
      <c r="AF25" s="61" t="s">
        <v>5357</v>
      </c>
      <c r="AG25" s="83" t="s">
        <v>1714</v>
      </c>
      <c r="AH25" s="61" t="str">
        <f>AH6&amp;AF25&amp;"手动(HMI)"</f>
        <v>A2右伺服拨料位手动(HMI)</v>
      </c>
      <c r="AI25" s="61" t="s">
        <v>5357</v>
      </c>
      <c r="AJ25" s="83" t="s">
        <v>1798</v>
      </c>
      <c r="AK25" s="61" t="str">
        <f>AK6&amp;AI25&amp;"手动(HMI)"</f>
        <v>A3左伺服拨料位手动(HMI)</v>
      </c>
      <c r="AL25" s="61" t="s">
        <v>5357</v>
      </c>
      <c r="AM25" s="83" t="s">
        <v>1882</v>
      </c>
      <c r="AN25" s="61" t="str">
        <f>AN6&amp;AL25&amp;"手动(HMI)"</f>
        <v>A3右伺服拨料位手动(HMI)</v>
      </c>
      <c r="AO25" s="61" t="s">
        <v>5357</v>
      </c>
      <c r="AP25" s="83" t="s">
        <v>1956</v>
      </c>
      <c r="AQ25" s="61" t="str">
        <f>AQ6&amp;AO25&amp;"手动(HMI)"</f>
        <v>A4左伺服拨料位手动(HMI)</v>
      </c>
      <c r="AR25" s="61" t="s">
        <v>5357</v>
      </c>
      <c r="AS25" s="83" t="s">
        <v>2040</v>
      </c>
      <c r="AT25" s="61" t="str">
        <f>AT6&amp;AR25&amp;"手动(HMI)"</f>
        <v>A4右伺服拨料位手动(HMI)</v>
      </c>
      <c r="AU25" s="61" t="s">
        <v>5350</v>
      </c>
      <c r="AV25" s="83" t="s">
        <v>2124</v>
      </c>
      <c r="AW25" s="61" t="str">
        <f>AW6&amp;AU25&amp;"手动(HMI)"</f>
        <v>正压伺服B等距热压位手动(HMI)</v>
      </c>
      <c r="AX25" s="61" t="s">
        <v>770</v>
      </c>
      <c r="AY25" s="83" t="s">
        <v>2198</v>
      </c>
      <c r="AZ25" s="61" t="str">
        <f>AZ6&amp;AX25&amp;"手动(HMI)"</f>
        <v>压板平移伺服B位置3手动(HMI)</v>
      </c>
      <c r="BA25" s="61" t="s">
        <v>5357</v>
      </c>
      <c r="BB25" s="83" t="s">
        <v>2282</v>
      </c>
      <c r="BC25" s="61" t="str">
        <f>BC6&amp;BA25&amp;"手动(HMI)"</f>
        <v>B1左伺服拨料位手动(HMI)</v>
      </c>
      <c r="BD25" s="61" t="s">
        <v>5357</v>
      </c>
      <c r="BE25" s="83" t="s">
        <v>2366</v>
      </c>
      <c r="BF25" s="61" t="str">
        <f>BF6&amp;BD25&amp;"手动(HMI)"</f>
        <v>B1右伺服拨料位手动(HMI)</v>
      </c>
      <c r="BG25" s="61" t="s">
        <v>5357</v>
      </c>
      <c r="BH25" s="83" t="s">
        <v>2450</v>
      </c>
      <c r="BI25" s="61" t="str">
        <f>BI6&amp;BG25&amp;"手动(HMI)"</f>
        <v>B2左伺服拨料位手动(HMI)</v>
      </c>
      <c r="BJ25" s="61" t="s">
        <v>5357</v>
      </c>
      <c r="BK25" s="83" t="s">
        <v>2540</v>
      </c>
      <c r="BL25" s="61" t="str">
        <f>BL6&amp;BJ25&amp;"手动(HMI)"</f>
        <v>B2右伺服拨料位手动(HMI)</v>
      </c>
      <c r="BM25" s="61" t="s">
        <v>5357</v>
      </c>
      <c r="BN25" s="83" t="s">
        <v>2624</v>
      </c>
      <c r="BO25" s="61" t="str">
        <f>BO6&amp;BM25&amp;"手动(HMI)"</f>
        <v>B3左伺服拨料位手动(HMI)</v>
      </c>
      <c r="BP25" s="61" t="s">
        <v>5357</v>
      </c>
      <c r="BQ25" s="83" t="s">
        <v>2709</v>
      </c>
      <c r="BR25" s="61" t="str">
        <f>BR6&amp;BP25&amp;"手动(HMI)"</f>
        <v>B3右伺服拨料位手动(HMI)</v>
      </c>
      <c r="BS25" s="61" t="s">
        <v>5357</v>
      </c>
      <c r="BT25" s="83" t="s">
        <v>2793</v>
      </c>
      <c r="BU25" s="61" t="str">
        <f>BU6&amp;BS25&amp;"手动(HMI)"</f>
        <v>B4左伺服拨料位手动(HMI)</v>
      </c>
      <c r="BV25" s="61" t="s">
        <v>5357</v>
      </c>
      <c r="BW25" s="83" t="s">
        <v>12488</v>
      </c>
      <c r="BX25" s="61" t="str">
        <f>BX6&amp;BV25&amp;"手动(HMI)"</f>
        <v>B4右伺服拨料位手动(HMI)</v>
      </c>
      <c r="BY25" s="61" t="s">
        <v>770</v>
      </c>
      <c r="BZ25" s="83" t="s">
        <v>12489</v>
      </c>
      <c r="CA25" s="61" t="str">
        <f>CA6&amp;BY25&amp;"手动(HMI)"</f>
        <v>25#伺服位置3手动(HMI)</v>
      </c>
      <c r="CB25" s="61" t="s">
        <v>770</v>
      </c>
      <c r="CC25" s="83" t="s">
        <v>12404</v>
      </c>
      <c r="CD25" s="61" t="str">
        <f>CD6&amp;CB25&amp;"手动(HMI)"</f>
        <v>26#伺服位置3手动(HMI)</v>
      </c>
      <c r="CE25" s="61" t="s">
        <v>770</v>
      </c>
      <c r="CF25" s="83" t="s">
        <v>12405</v>
      </c>
      <c r="CG25" s="61" t="str">
        <f>CG6&amp;CE25&amp;"手动(HMI)"</f>
        <v>27#左伺服位置3手动(HMI)</v>
      </c>
      <c r="CH25" s="61" t="s">
        <v>770</v>
      </c>
      <c r="CI25" s="83" t="s">
        <v>12406</v>
      </c>
      <c r="CJ25" s="61" t="str">
        <f>CJ6&amp;CH25&amp;"手动(HMI)"</f>
        <v>接料伺服位置3手动(HMI)</v>
      </c>
    </row>
    <row r="26" spans="2:88">
      <c r="E26" s="61" t="s">
        <v>16115</v>
      </c>
      <c r="F26" s="61" t="s">
        <v>929</v>
      </c>
      <c r="G26" s="61" t="str">
        <f>G6&amp;E26&amp;"手动(HMI)"</f>
        <v>进出料横移伺服热压B放料位手动(HMI)</v>
      </c>
      <c r="H26" s="61" t="s">
        <v>16120</v>
      </c>
      <c r="I26" s="61" t="s">
        <v>995</v>
      </c>
      <c r="J26" s="61" t="str">
        <f>J6&amp;H26&amp;"手动(HMI)"</f>
        <v>进出料伸缩伺服位置4手动(HMI)</v>
      </c>
      <c r="K26" s="61" t="s">
        <v>5339</v>
      </c>
      <c r="L26" s="61" t="s">
        <v>1060</v>
      </c>
      <c r="M26" s="61" t="str">
        <f>M6&amp;K26&amp;"手动(HMI)"</f>
        <v>进出料横移伺服B上料位B手动(HMI)</v>
      </c>
      <c r="N26" s="61" t="s">
        <v>5347</v>
      </c>
      <c r="O26" s="61" t="s">
        <v>1130</v>
      </c>
      <c r="P26" s="61" t="str">
        <f>P6&amp;N26&amp;"手动(HMI)"</f>
        <v>进出料伸缩伺服B平台放料位手动(HMI)</v>
      </c>
      <c r="Q26" s="61" t="s">
        <v>5351</v>
      </c>
      <c r="R26" s="61" t="s">
        <v>1194</v>
      </c>
      <c r="S26" s="61" t="str">
        <f>S6&amp;Q26&amp;"手动(HMI)"</f>
        <v>正压伺服A预压退回位手动(HMI)</v>
      </c>
      <c r="T26" s="61" t="s">
        <v>771</v>
      </c>
      <c r="U26" s="83" t="s">
        <v>1261</v>
      </c>
      <c r="V26" s="61" t="str">
        <f>V6&amp;T26&amp;"手动(HMI)"</f>
        <v>压板平移伺服A位置4手动(HMI)</v>
      </c>
      <c r="W26" s="61" t="s">
        <v>5358</v>
      </c>
      <c r="X26" s="83" t="s">
        <v>1421</v>
      </c>
      <c r="Y26" s="61" t="str">
        <f>Y6&amp;W26&amp;"手动(HMI)"</f>
        <v>A1左伺服减速位手动(HMI)</v>
      </c>
      <c r="Z26" s="61" t="s">
        <v>5358</v>
      </c>
      <c r="AA26" s="83" t="s">
        <v>1527</v>
      </c>
      <c r="AB26" s="61" t="str">
        <f>AB6&amp;Z26&amp;"手动(HMI)"</f>
        <v>A1右伺服减速位手动(HMI)</v>
      </c>
      <c r="AC26" s="61" t="s">
        <v>5358</v>
      </c>
      <c r="AD26" s="83" t="s">
        <v>1611</v>
      </c>
      <c r="AE26" s="61" t="str">
        <f>AE6&amp;AC26&amp;"手动(HMI)"</f>
        <v>A2左伺服减速位手动(HMI)</v>
      </c>
      <c r="AF26" s="61" t="s">
        <v>5358</v>
      </c>
      <c r="AG26" s="83" t="s">
        <v>1715</v>
      </c>
      <c r="AH26" s="61" t="str">
        <f>AH6&amp;AF26&amp;"手动(HMI)"</f>
        <v>A2右伺服减速位手动(HMI)</v>
      </c>
      <c r="AI26" s="61" t="s">
        <v>5358</v>
      </c>
      <c r="AJ26" s="83" t="s">
        <v>1799</v>
      </c>
      <c r="AK26" s="61" t="str">
        <f>AK6&amp;AI26&amp;"手动(HMI)"</f>
        <v>A3左伺服减速位手动(HMI)</v>
      </c>
      <c r="AL26" s="61" t="s">
        <v>5358</v>
      </c>
      <c r="AM26" s="83" t="s">
        <v>1883</v>
      </c>
      <c r="AN26" s="61" t="str">
        <f>AN6&amp;AL26&amp;"手动(HMI)"</f>
        <v>A3右伺服减速位手动(HMI)</v>
      </c>
      <c r="AO26" s="61" t="s">
        <v>5358</v>
      </c>
      <c r="AP26" s="83" t="s">
        <v>1957</v>
      </c>
      <c r="AQ26" s="61" t="str">
        <f>AQ6&amp;AO26&amp;"手动(HMI)"</f>
        <v>A4左伺服减速位手动(HMI)</v>
      </c>
      <c r="AR26" s="61" t="s">
        <v>5358</v>
      </c>
      <c r="AS26" s="83" t="s">
        <v>2041</v>
      </c>
      <c r="AT26" s="61" t="str">
        <f>AT6&amp;AR26&amp;"手动(HMI)"</f>
        <v>A4右伺服减速位手动(HMI)</v>
      </c>
      <c r="AU26" s="61" t="s">
        <v>5351</v>
      </c>
      <c r="AV26" s="83" t="s">
        <v>2125</v>
      </c>
      <c r="AW26" s="61" t="str">
        <f>AW6&amp;AU26&amp;"手动(HMI)"</f>
        <v>正压伺服B预压退回位手动(HMI)</v>
      </c>
      <c r="AX26" s="61" t="s">
        <v>771</v>
      </c>
      <c r="AY26" s="83" t="s">
        <v>2199</v>
      </c>
      <c r="AZ26" s="61" t="str">
        <f>AZ6&amp;AX26&amp;"手动(HMI)"</f>
        <v>压板平移伺服B位置4手动(HMI)</v>
      </c>
      <c r="BA26" s="61" t="s">
        <v>5358</v>
      </c>
      <c r="BB26" s="83" t="s">
        <v>2283</v>
      </c>
      <c r="BC26" s="61" t="str">
        <f>BC6&amp;BA26&amp;"手动(HMI)"</f>
        <v>B1左伺服减速位手动(HMI)</v>
      </c>
      <c r="BD26" s="61" t="s">
        <v>5358</v>
      </c>
      <c r="BE26" s="83" t="s">
        <v>2367</v>
      </c>
      <c r="BF26" s="61" t="str">
        <f>BF6&amp;BD26&amp;"手动(HMI)"</f>
        <v>B1右伺服减速位手动(HMI)</v>
      </c>
      <c r="BG26" s="61" t="s">
        <v>5358</v>
      </c>
      <c r="BH26" s="83" t="s">
        <v>2451</v>
      </c>
      <c r="BI26" s="61" t="str">
        <f>BI6&amp;BG26&amp;"手动(HMI)"</f>
        <v>B2左伺服减速位手动(HMI)</v>
      </c>
      <c r="BJ26" s="61" t="s">
        <v>5358</v>
      </c>
      <c r="BK26" s="83" t="s">
        <v>2541</v>
      </c>
      <c r="BL26" s="61" t="str">
        <f>BL6&amp;BJ26&amp;"手动(HMI)"</f>
        <v>B2右伺服减速位手动(HMI)</v>
      </c>
      <c r="BM26" s="61" t="s">
        <v>5358</v>
      </c>
      <c r="BN26" s="83" t="s">
        <v>2625</v>
      </c>
      <c r="BO26" s="61" t="str">
        <f>BO6&amp;BM26&amp;"手动(HMI)"</f>
        <v>B3左伺服减速位手动(HMI)</v>
      </c>
      <c r="BP26" s="61" t="s">
        <v>5358</v>
      </c>
      <c r="BQ26" s="83" t="s">
        <v>2710</v>
      </c>
      <c r="BR26" s="61" t="str">
        <f>BR6&amp;BP26&amp;"手动(HMI)"</f>
        <v>B3右伺服减速位手动(HMI)</v>
      </c>
      <c r="BS26" s="61" t="s">
        <v>5358</v>
      </c>
      <c r="BT26" s="83" t="s">
        <v>2794</v>
      </c>
      <c r="BU26" s="61" t="str">
        <f>BU6&amp;BS26&amp;"手动(HMI)"</f>
        <v>B4左伺服减速位手动(HMI)</v>
      </c>
      <c r="BV26" s="61" t="s">
        <v>5358</v>
      </c>
      <c r="BW26" s="83" t="s">
        <v>12490</v>
      </c>
      <c r="BX26" s="61" t="str">
        <f>BX6&amp;BV26&amp;"手动(HMI)"</f>
        <v>B4右伺服减速位手动(HMI)</v>
      </c>
      <c r="BY26" s="61" t="s">
        <v>771</v>
      </c>
      <c r="BZ26" s="83" t="s">
        <v>12491</v>
      </c>
      <c r="CA26" s="61" t="str">
        <f>CA6&amp;BY26&amp;"手动(HMI)"</f>
        <v>25#伺服位置4手动(HMI)</v>
      </c>
      <c r="CB26" s="61" t="s">
        <v>771</v>
      </c>
      <c r="CC26" s="83" t="s">
        <v>12407</v>
      </c>
      <c r="CD26" s="61" t="str">
        <f>CD6&amp;CB26&amp;"手动(HMI)"</f>
        <v>26#伺服位置4手动(HMI)</v>
      </c>
      <c r="CE26" s="61" t="s">
        <v>771</v>
      </c>
      <c r="CF26" s="83" t="s">
        <v>12408</v>
      </c>
      <c r="CG26" s="61" t="str">
        <f>CG6&amp;CE26&amp;"手动(HMI)"</f>
        <v>27#左伺服位置4手动(HMI)</v>
      </c>
      <c r="CH26" s="61" t="s">
        <v>771</v>
      </c>
      <c r="CI26" s="83" t="s">
        <v>12409</v>
      </c>
      <c r="CJ26" s="61" t="str">
        <f>CJ6&amp;CH26&amp;"手动(HMI)"</f>
        <v>接料伺服位置4手动(HMI)</v>
      </c>
    </row>
    <row r="27" spans="2:88">
      <c r="B27" s="68" t="s">
        <v>264</v>
      </c>
      <c r="C27" s="68" t="s">
        <v>798</v>
      </c>
      <c r="E27" s="61" t="s">
        <v>16116</v>
      </c>
      <c r="F27" s="61" t="s">
        <v>930</v>
      </c>
      <c r="G27" s="61" t="str">
        <f>G6&amp;E27&amp;"手动(HMI)"</f>
        <v>进出料横移伺服热压B取料位手动(HMI)</v>
      </c>
      <c r="H27" s="61" t="s">
        <v>16119</v>
      </c>
      <c r="I27" s="61" t="s">
        <v>996</v>
      </c>
      <c r="J27" s="61" t="str">
        <f>J6&amp;H27&amp;"手动(HMI)"</f>
        <v>进出料伸缩伺服位置5手动(HMI)</v>
      </c>
      <c r="K27" s="61" t="s">
        <v>5340</v>
      </c>
      <c r="L27" s="61" t="s">
        <v>1061</v>
      </c>
      <c r="M27" s="61" t="str">
        <f>M6&amp;K27&amp;"手动(HMI)"</f>
        <v>进出料横移伺服B下料位A手动(HMI)</v>
      </c>
      <c r="N27" s="61" t="s">
        <v>772</v>
      </c>
      <c r="O27" s="61" t="s">
        <v>1131</v>
      </c>
      <c r="P27" s="61" t="str">
        <f>P6&amp;N27&amp;"手动(HMI)"</f>
        <v>进出料伸缩伺服B位置5手动(HMI)</v>
      </c>
      <c r="Q27" s="61" t="s">
        <v>5352</v>
      </c>
      <c r="R27" s="61" t="s">
        <v>1195</v>
      </c>
      <c r="S27" s="61" t="str">
        <f>S6&amp;Q27&amp;"手动(HMI)"</f>
        <v>正压伺服AMASK测试位手动(HMI)</v>
      </c>
      <c r="T27" s="61" t="s">
        <v>772</v>
      </c>
      <c r="U27" s="83" t="s">
        <v>1262</v>
      </c>
      <c r="V27" s="61" t="str">
        <f>V6&amp;T27&amp;"手动(HMI)"</f>
        <v>压板平移伺服A位置5手动(HMI)</v>
      </c>
      <c r="W27" s="61" t="s">
        <v>5359</v>
      </c>
      <c r="X27" s="83" t="s">
        <v>1422</v>
      </c>
      <c r="Y27" s="61" t="str">
        <f>Y6&amp;W27&amp;"手动(HMI)"</f>
        <v>A1左伺服等距热压位手动(HMI)</v>
      </c>
      <c r="Z27" s="61" t="s">
        <v>5359</v>
      </c>
      <c r="AA27" s="83" t="s">
        <v>1528</v>
      </c>
      <c r="AB27" s="61" t="str">
        <f>AB6&amp;Z27&amp;"手动(HMI)"</f>
        <v>A1右伺服等距热压位手动(HMI)</v>
      </c>
      <c r="AC27" s="61" t="s">
        <v>5359</v>
      </c>
      <c r="AD27" s="83" t="s">
        <v>1612</v>
      </c>
      <c r="AE27" s="61" t="str">
        <f>AE6&amp;AC27&amp;"手动(HMI)"</f>
        <v>A2左伺服等距热压位手动(HMI)</v>
      </c>
      <c r="AF27" s="61" t="s">
        <v>5359</v>
      </c>
      <c r="AG27" s="83" t="s">
        <v>1716</v>
      </c>
      <c r="AH27" s="61" t="str">
        <f>AH6&amp;AF27&amp;"手动(HMI)"</f>
        <v>A2右伺服等距热压位手动(HMI)</v>
      </c>
      <c r="AI27" s="61" t="s">
        <v>5359</v>
      </c>
      <c r="AJ27" s="83" t="s">
        <v>1800</v>
      </c>
      <c r="AK27" s="61" t="str">
        <f>AK6&amp;AI27&amp;"手动(HMI)"</f>
        <v>A3左伺服等距热压位手动(HMI)</v>
      </c>
      <c r="AL27" s="61" t="s">
        <v>5359</v>
      </c>
      <c r="AM27" s="83" t="s">
        <v>1884</v>
      </c>
      <c r="AN27" s="61" t="str">
        <f>AN6&amp;AL27&amp;"手动(HMI)"</f>
        <v>A3右伺服等距热压位手动(HMI)</v>
      </c>
      <c r="AO27" s="61" t="s">
        <v>5359</v>
      </c>
      <c r="AP27" s="83" t="s">
        <v>1958</v>
      </c>
      <c r="AQ27" s="61" t="str">
        <f>AQ6&amp;AO27&amp;"手动(HMI)"</f>
        <v>A4左伺服等距热压位手动(HMI)</v>
      </c>
      <c r="AR27" s="61" t="s">
        <v>5359</v>
      </c>
      <c r="AS27" s="83" t="s">
        <v>2042</v>
      </c>
      <c r="AT27" s="61" t="str">
        <f>AT6&amp;AR27&amp;"手动(HMI)"</f>
        <v>A4右伺服等距热压位手动(HMI)</v>
      </c>
      <c r="AU27" s="61" t="s">
        <v>5352</v>
      </c>
      <c r="AV27" s="83" t="s">
        <v>2126</v>
      </c>
      <c r="AW27" s="61" t="str">
        <f>AW6&amp;AU27&amp;"手动(HMI)"</f>
        <v>正压伺服BMASK测试位手动(HMI)</v>
      </c>
      <c r="AX27" s="61" t="s">
        <v>772</v>
      </c>
      <c r="AY27" s="83" t="s">
        <v>2200</v>
      </c>
      <c r="AZ27" s="61" t="str">
        <f>AZ6&amp;AX27&amp;"手动(HMI)"</f>
        <v>压板平移伺服B位置5手动(HMI)</v>
      </c>
      <c r="BA27" s="61" t="s">
        <v>5359</v>
      </c>
      <c r="BB27" s="83" t="s">
        <v>2284</v>
      </c>
      <c r="BC27" s="61" t="str">
        <f>BC6&amp;BA27&amp;"手动(HMI)"</f>
        <v>B1左伺服等距热压位手动(HMI)</v>
      </c>
      <c r="BD27" s="61" t="s">
        <v>5359</v>
      </c>
      <c r="BE27" s="83" t="s">
        <v>2368</v>
      </c>
      <c r="BF27" s="61" t="str">
        <f>BF6&amp;BD27&amp;"手动(HMI)"</f>
        <v>B1右伺服等距热压位手动(HMI)</v>
      </c>
      <c r="BG27" s="61" t="s">
        <v>5359</v>
      </c>
      <c r="BH27" s="83" t="s">
        <v>2452</v>
      </c>
      <c r="BI27" s="61" t="str">
        <f>BI6&amp;BG27&amp;"手动(HMI)"</f>
        <v>B2左伺服等距热压位手动(HMI)</v>
      </c>
      <c r="BJ27" s="61" t="s">
        <v>5359</v>
      </c>
      <c r="BK27" s="83" t="s">
        <v>2542</v>
      </c>
      <c r="BL27" s="61" t="str">
        <f>BL6&amp;BJ27&amp;"手动(HMI)"</f>
        <v>B2右伺服等距热压位手动(HMI)</v>
      </c>
      <c r="BM27" s="61" t="s">
        <v>5359</v>
      </c>
      <c r="BN27" s="83" t="s">
        <v>2626</v>
      </c>
      <c r="BO27" s="61" t="str">
        <f>BO6&amp;BM27&amp;"手动(HMI)"</f>
        <v>B3左伺服等距热压位手动(HMI)</v>
      </c>
      <c r="BP27" s="61" t="s">
        <v>5359</v>
      </c>
      <c r="BQ27" s="83" t="s">
        <v>2711</v>
      </c>
      <c r="BR27" s="61" t="str">
        <f>BR6&amp;BP27&amp;"手动(HMI)"</f>
        <v>B3右伺服等距热压位手动(HMI)</v>
      </c>
      <c r="BS27" s="61" t="s">
        <v>5359</v>
      </c>
      <c r="BT27" s="83" t="s">
        <v>2795</v>
      </c>
      <c r="BU27" s="61" t="str">
        <f>BU6&amp;BS27&amp;"手动(HMI)"</f>
        <v>B4左伺服等距热压位手动(HMI)</v>
      </c>
      <c r="BV27" s="61" t="s">
        <v>5359</v>
      </c>
      <c r="BW27" s="83" t="s">
        <v>12492</v>
      </c>
      <c r="BX27" s="61" t="str">
        <f>BX6&amp;BV27&amp;"手动(HMI)"</f>
        <v>B4右伺服等距热压位手动(HMI)</v>
      </c>
      <c r="BY27" s="61" t="s">
        <v>772</v>
      </c>
      <c r="BZ27" s="83" t="s">
        <v>12493</v>
      </c>
      <c r="CA27" s="61" t="str">
        <f>CA6&amp;BY27&amp;"手动(HMI)"</f>
        <v>25#伺服位置5手动(HMI)</v>
      </c>
      <c r="CB27" s="61" t="s">
        <v>772</v>
      </c>
      <c r="CC27" s="83" t="s">
        <v>12410</v>
      </c>
      <c r="CD27" s="61" t="str">
        <f>CD6&amp;CB27&amp;"手动(HMI)"</f>
        <v>26#伺服位置5手动(HMI)</v>
      </c>
      <c r="CE27" s="61" t="s">
        <v>772</v>
      </c>
      <c r="CF27" s="83" t="s">
        <v>12411</v>
      </c>
      <c r="CG27" s="61" t="str">
        <f>CG6&amp;CE27&amp;"手动(HMI)"</f>
        <v>27#左伺服位置5手动(HMI)</v>
      </c>
      <c r="CH27" s="61" t="s">
        <v>772</v>
      </c>
      <c r="CI27" s="83" t="s">
        <v>12412</v>
      </c>
      <c r="CJ27" s="61" t="str">
        <f>CJ6&amp;CH27&amp;"手动(HMI)"</f>
        <v>接料伺服位置5手动(HMI)</v>
      </c>
    </row>
    <row r="28" spans="2:88">
      <c r="B28" s="68" t="s">
        <v>265</v>
      </c>
      <c r="C28" s="69" t="s">
        <v>234</v>
      </c>
      <c r="E28" s="61" t="s">
        <v>16117</v>
      </c>
      <c r="F28" s="61" t="s">
        <v>931</v>
      </c>
      <c r="G28" s="61" t="str">
        <f>G6&amp;E28&amp;"手动(HMI)"</f>
        <v>进出料横移伺服热压C放料位手动(HMI)</v>
      </c>
      <c r="H28" s="61" t="s">
        <v>773</v>
      </c>
      <c r="I28" s="61" t="s">
        <v>997</v>
      </c>
      <c r="J28" s="61" t="str">
        <f>J6&amp;H28&amp;"手动(HMI)"</f>
        <v>进出料伸缩伺服位置6手动(HMI)</v>
      </c>
      <c r="K28" s="61" t="s">
        <v>5341</v>
      </c>
      <c r="L28" s="61" t="s">
        <v>1062</v>
      </c>
      <c r="M28" s="61" t="str">
        <f>M6&amp;K28&amp;"手动(HMI)"</f>
        <v>进出料横移伺服B下料位B手动(HMI)</v>
      </c>
      <c r="N28" s="61" t="s">
        <v>773</v>
      </c>
      <c r="O28" s="61" t="s">
        <v>1132</v>
      </c>
      <c r="P28" s="61" t="str">
        <f>P6&amp;N28&amp;"手动(HMI)"</f>
        <v>进出料伸缩伺服B位置6手动(HMI)</v>
      </c>
      <c r="Q28" s="61" t="s">
        <v>773</v>
      </c>
      <c r="R28" s="61" t="s">
        <v>1196</v>
      </c>
      <c r="S28" s="61" t="str">
        <f>S6&amp;Q28&amp;"手动(HMI)"</f>
        <v>正压伺服A位置6手动(HMI)</v>
      </c>
      <c r="T28" s="61" t="s">
        <v>773</v>
      </c>
      <c r="U28" s="83" t="s">
        <v>1263</v>
      </c>
      <c r="V28" s="61" t="str">
        <f>V6&amp;T28&amp;"手动(HMI)"</f>
        <v>压板平移伺服A位置6手动(HMI)</v>
      </c>
      <c r="W28" s="61" t="s">
        <v>5360</v>
      </c>
      <c r="X28" s="83" t="s">
        <v>1423</v>
      </c>
      <c r="Y28" s="61" t="str">
        <f>Y6&amp;W28&amp;"手动(HMI)"</f>
        <v>A1左伺服位置6手动(HMI)</v>
      </c>
      <c r="Z28" s="61" t="s">
        <v>773</v>
      </c>
      <c r="AA28" s="83" t="s">
        <v>1529</v>
      </c>
      <c r="AB28" s="61" t="str">
        <f>AB6&amp;Z28&amp;"手动(HMI)"</f>
        <v>A1右伺服位置6手动(HMI)</v>
      </c>
      <c r="AC28" s="61" t="s">
        <v>773</v>
      </c>
      <c r="AD28" s="83" t="s">
        <v>1613</v>
      </c>
      <c r="AE28" s="61" t="str">
        <f>AE6&amp;AC28&amp;"手动(HMI)"</f>
        <v>A2左伺服位置6手动(HMI)</v>
      </c>
      <c r="AF28" s="61" t="s">
        <v>773</v>
      </c>
      <c r="AG28" s="83" t="s">
        <v>1717</v>
      </c>
      <c r="AH28" s="61" t="str">
        <f>AH6&amp;AF28&amp;"手动(HMI)"</f>
        <v>A2右伺服位置6手动(HMI)</v>
      </c>
      <c r="AI28" s="61" t="s">
        <v>773</v>
      </c>
      <c r="AJ28" s="83" t="s">
        <v>1801</v>
      </c>
      <c r="AK28" s="61" t="str">
        <f>AK6&amp;AI28&amp;"手动(HMI)"</f>
        <v>A3左伺服位置6手动(HMI)</v>
      </c>
      <c r="AL28" s="61" t="s">
        <v>773</v>
      </c>
      <c r="AM28" s="83" t="s">
        <v>1885</v>
      </c>
      <c r="AN28" s="61" t="str">
        <f>AN6&amp;AL28&amp;"手动(HMI)"</f>
        <v>A3右伺服位置6手动(HMI)</v>
      </c>
      <c r="AO28" s="61" t="s">
        <v>773</v>
      </c>
      <c r="AP28" s="83" t="s">
        <v>1959</v>
      </c>
      <c r="AQ28" s="61" t="str">
        <f>AQ6&amp;AO28&amp;"手动(HMI)"</f>
        <v>A4左伺服位置6手动(HMI)</v>
      </c>
      <c r="AR28" s="61" t="s">
        <v>773</v>
      </c>
      <c r="AS28" s="83" t="s">
        <v>2043</v>
      </c>
      <c r="AT28" s="61" t="str">
        <f>AT6&amp;AR28&amp;"手动(HMI)"</f>
        <v>A4右伺服位置6手动(HMI)</v>
      </c>
      <c r="AU28" s="61" t="s">
        <v>773</v>
      </c>
      <c r="AV28" s="83" t="s">
        <v>2127</v>
      </c>
      <c r="AW28" s="61" t="str">
        <f>AW6&amp;AU28&amp;"手动(HMI)"</f>
        <v>正压伺服B位置6手动(HMI)</v>
      </c>
      <c r="AX28" s="61" t="s">
        <v>773</v>
      </c>
      <c r="AY28" s="83" t="s">
        <v>2201</v>
      </c>
      <c r="AZ28" s="61" t="str">
        <f>AZ6&amp;AX28&amp;"手动(HMI)"</f>
        <v>压板平移伺服B位置6手动(HMI)</v>
      </c>
      <c r="BA28" s="61" t="s">
        <v>773</v>
      </c>
      <c r="BB28" s="83" t="s">
        <v>2285</v>
      </c>
      <c r="BC28" s="61" t="str">
        <f>BC6&amp;BA28&amp;"手动(HMI)"</f>
        <v>B1左伺服位置6手动(HMI)</v>
      </c>
      <c r="BD28" s="61" t="s">
        <v>773</v>
      </c>
      <c r="BE28" s="83" t="s">
        <v>2369</v>
      </c>
      <c r="BF28" s="61" t="str">
        <f>BF6&amp;BD28&amp;"手动(HMI)"</f>
        <v>B1右伺服位置6手动(HMI)</v>
      </c>
      <c r="BG28" s="61" t="s">
        <v>773</v>
      </c>
      <c r="BH28" s="83" t="s">
        <v>2453</v>
      </c>
      <c r="BI28" s="61" t="str">
        <f>BI6&amp;BG28&amp;"手动(HMI)"</f>
        <v>B2左伺服位置6手动(HMI)</v>
      </c>
      <c r="BJ28" s="61" t="s">
        <v>773</v>
      </c>
      <c r="BK28" s="83" t="s">
        <v>2543</v>
      </c>
      <c r="BL28" s="61" t="str">
        <f>BL6&amp;BJ28&amp;"手动(HMI)"</f>
        <v>B2右伺服位置6手动(HMI)</v>
      </c>
      <c r="BM28" s="61" t="s">
        <v>773</v>
      </c>
      <c r="BN28" s="83" t="s">
        <v>2627</v>
      </c>
      <c r="BO28" s="61" t="str">
        <f>BO6&amp;BM28&amp;"手动(HMI)"</f>
        <v>B3左伺服位置6手动(HMI)</v>
      </c>
      <c r="BP28" s="61" t="s">
        <v>773</v>
      </c>
      <c r="BQ28" s="83" t="s">
        <v>2712</v>
      </c>
      <c r="BR28" s="61" t="str">
        <f>BR6&amp;BP28&amp;"手动(HMI)"</f>
        <v>B3右伺服位置6手动(HMI)</v>
      </c>
      <c r="BS28" s="61" t="s">
        <v>773</v>
      </c>
      <c r="BT28" s="83" t="s">
        <v>2796</v>
      </c>
      <c r="BU28" s="61" t="str">
        <f>BU6&amp;BS28&amp;"手动(HMI)"</f>
        <v>B4左伺服位置6手动(HMI)</v>
      </c>
      <c r="BV28" s="61" t="s">
        <v>773</v>
      </c>
      <c r="BW28" s="83" t="s">
        <v>12494</v>
      </c>
      <c r="BX28" s="61" t="str">
        <f>BX6&amp;BV28&amp;"手动(HMI)"</f>
        <v>B4右伺服位置6手动(HMI)</v>
      </c>
      <c r="BY28" s="61" t="s">
        <v>773</v>
      </c>
      <c r="BZ28" s="83" t="s">
        <v>12495</v>
      </c>
      <c r="CA28" s="61" t="str">
        <f>CA6&amp;BY28&amp;"手动(HMI)"</f>
        <v>25#伺服位置6手动(HMI)</v>
      </c>
      <c r="CB28" s="61" t="s">
        <v>773</v>
      </c>
      <c r="CC28" s="83" t="s">
        <v>12413</v>
      </c>
      <c r="CD28" s="61" t="str">
        <f>CD6&amp;CB28&amp;"手动(HMI)"</f>
        <v>26#伺服位置6手动(HMI)</v>
      </c>
      <c r="CE28" s="61" t="s">
        <v>773</v>
      </c>
      <c r="CF28" s="83" t="s">
        <v>12414</v>
      </c>
      <c r="CG28" s="61" t="str">
        <f>CG6&amp;CE28&amp;"手动(HMI)"</f>
        <v>27#左伺服位置6手动(HMI)</v>
      </c>
      <c r="CH28" s="61" t="s">
        <v>773</v>
      </c>
      <c r="CI28" s="83" t="s">
        <v>12415</v>
      </c>
      <c r="CJ28" s="61" t="str">
        <f>CJ6&amp;CH28&amp;"手动(HMI)"</f>
        <v>接料伺服位置6手动(HMI)</v>
      </c>
    </row>
    <row r="29" spans="2:88">
      <c r="B29" s="68" t="s">
        <v>266</v>
      </c>
      <c r="C29" s="69" t="s">
        <v>235</v>
      </c>
      <c r="E29" s="61" t="s">
        <v>16118</v>
      </c>
      <c r="F29" s="61" t="s">
        <v>932</v>
      </c>
      <c r="G29" s="61" t="str">
        <f>G6&amp;E29&amp;"手动(HMI)"</f>
        <v>进出料横移伺服热压C取料位手动(HMI)</v>
      </c>
      <c r="H29" s="61" t="s">
        <v>774</v>
      </c>
      <c r="I29" s="61" t="s">
        <v>998</v>
      </c>
      <c r="J29" s="61" t="str">
        <f>J6&amp;H29&amp;"手动(HMI)"</f>
        <v>进出料伸缩伺服位置7手动(HMI)</v>
      </c>
      <c r="K29" s="61" t="s">
        <v>5342</v>
      </c>
      <c r="L29" s="61" t="s">
        <v>1063</v>
      </c>
      <c r="M29" s="61" t="str">
        <f>M6&amp;K29&amp;"手动(HMI)"</f>
        <v>进出料横移伺服B出料等待位手动(HMI)</v>
      </c>
      <c r="N29" s="61" t="s">
        <v>774</v>
      </c>
      <c r="O29" s="61" t="s">
        <v>1133</v>
      </c>
      <c r="P29" s="61" t="str">
        <f>P6&amp;N29&amp;"手动(HMI)"</f>
        <v>进出料伸缩伺服B位置7手动(HMI)</v>
      </c>
      <c r="Q29" s="61" t="s">
        <v>774</v>
      </c>
      <c r="R29" s="61" t="s">
        <v>1197</v>
      </c>
      <c r="S29" s="61" t="str">
        <f>S6&amp;Q29&amp;"手动(HMI)"</f>
        <v>正压伺服A位置7手动(HMI)</v>
      </c>
      <c r="T29" s="61" t="s">
        <v>774</v>
      </c>
      <c r="U29" s="83" t="s">
        <v>1264</v>
      </c>
      <c r="V29" s="61" t="str">
        <f>V6&amp;T29&amp;"手动(HMI)"</f>
        <v>压板平移伺服A位置7手动(HMI)</v>
      </c>
      <c r="W29" s="61" t="s">
        <v>774</v>
      </c>
      <c r="X29" s="83" t="s">
        <v>1424</v>
      </c>
      <c r="Y29" s="61" t="str">
        <f>Y6&amp;W29&amp;"手动(HMI)"</f>
        <v>A1左伺服位置7手动(HMI)</v>
      </c>
      <c r="Z29" s="61" t="s">
        <v>774</v>
      </c>
      <c r="AA29" s="83" t="s">
        <v>1530</v>
      </c>
      <c r="AB29" s="61" t="str">
        <f>AB6&amp;Z29&amp;"手动(HMI)"</f>
        <v>A1右伺服位置7手动(HMI)</v>
      </c>
      <c r="AC29" s="61" t="s">
        <v>774</v>
      </c>
      <c r="AD29" s="83" t="s">
        <v>1614</v>
      </c>
      <c r="AE29" s="61" t="str">
        <f>AE6&amp;AC29&amp;"手动(HMI)"</f>
        <v>A2左伺服位置7手动(HMI)</v>
      </c>
      <c r="AF29" s="61" t="s">
        <v>774</v>
      </c>
      <c r="AG29" s="83" t="s">
        <v>1718</v>
      </c>
      <c r="AH29" s="61" t="str">
        <f>AH6&amp;AF29&amp;"手动(HMI)"</f>
        <v>A2右伺服位置7手动(HMI)</v>
      </c>
      <c r="AI29" s="61" t="s">
        <v>774</v>
      </c>
      <c r="AJ29" s="83" t="s">
        <v>1802</v>
      </c>
      <c r="AK29" s="61" t="str">
        <f>AK6&amp;AI29&amp;"手动(HMI)"</f>
        <v>A3左伺服位置7手动(HMI)</v>
      </c>
      <c r="AL29" s="61" t="s">
        <v>774</v>
      </c>
      <c r="AM29" s="83" t="s">
        <v>1886</v>
      </c>
      <c r="AN29" s="61" t="str">
        <f>AN6&amp;AL29&amp;"手动(HMI)"</f>
        <v>A3右伺服位置7手动(HMI)</v>
      </c>
      <c r="AO29" s="61" t="s">
        <v>774</v>
      </c>
      <c r="AP29" s="83" t="s">
        <v>1960</v>
      </c>
      <c r="AQ29" s="61" t="str">
        <f>AQ6&amp;AO29&amp;"手动(HMI)"</f>
        <v>A4左伺服位置7手动(HMI)</v>
      </c>
      <c r="AR29" s="61" t="s">
        <v>774</v>
      </c>
      <c r="AS29" s="83" t="s">
        <v>2044</v>
      </c>
      <c r="AT29" s="61" t="str">
        <f>AT6&amp;AR29&amp;"手动(HMI)"</f>
        <v>A4右伺服位置7手动(HMI)</v>
      </c>
      <c r="AU29" s="61" t="s">
        <v>774</v>
      </c>
      <c r="AV29" s="83" t="s">
        <v>2128</v>
      </c>
      <c r="AW29" s="61" t="str">
        <f>AW6&amp;AU29&amp;"手动(HMI)"</f>
        <v>正压伺服B位置7手动(HMI)</v>
      </c>
      <c r="AX29" s="61" t="s">
        <v>774</v>
      </c>
      <c r="AY29" s="83" t="s">
        <v>2202</v>
      </c>
      <c r="AZ29" s="61" t="str">
        <f>AZ6&amp;AX29&amp;"手动(HMI)"</f>
        <v>压板平移伺服B位置7手动(HMI)</v>
      </c>
      <c r="BA29" s="61" t="s">
        <v>774</v>
      </c>
      <c r="BB29" s="83" t="s">
        <v>2286</v>
      </c>
      <c r="BC29" s="61" t="str">
        <f>BC6&amp;BA29&amp;"手动(HMI)"</f>
        <v>B1左伺服位置7手动(HMI)</v>
      </c>
      <c r="BD29" s="61" t="s">
        <v>774</v>
      </c>
      <c r="BE29" s="83" t="s">
        <v>2370</v>
      </c>
      <c r="BF29" s="61" t="str">
        <f>BF6&amp;BD29&amp;"手动(HMI)"</f>
        <v>B1右伺服位置7手动(HMI)</v>
      </c>
      <c r="BG29" s="61" t="s">
        <v>774</v>
      </c>
      <c r="BH29" s="83" t="s">
        <v>2454</v>
      </c>
      <c r="BI29" s="61" t="str">
        <f>BI6&amp;BG29&amp;"手动(HMI)"</f>
        <v>B2左伺服位置7手动(HMI)</v>
      </c>
      <c r="BJ29" s="61" t="s">
        <v>774</v>
      </c>
      <c r="BK29" s="83" t="s">
        <v>2544</v>
      </c>
      <c r="BL29" s="61" t="str">
        <f>BL6&amp;BJ29&amp;"手动(HMI)"</f>
        <v>B2右伺服位置7手动(HMI)</v>
      </c>
      <c r="BM29" s="61" t="s">
        <v>774</v>
      </c>
      <c r="BN29" s="83" t="s">
        <v>2628</v>
      </c>
      <c r="BO29" s="61" t="str">
        <f>BO6&amp;BM29&amp;"手动(HMI)"</f>
        <v>B3左伺服位置7手动(HMI)</v>
      </c>
      <c r="BP29" s="61" t="s">
        <v>774</v>
      </c>
      <c r="BQ29" s="83" t="s">
        <v>2713</v>
      </c>
      <c r="BR29" s="61" t="str">
        <f>BR6&amp;BP29&amp;"手动(HMI)"</f>
        <v>B3右伺服位置7手动(HMI)</v>
      </c>
      <c r="BS29" s="61" t="s">
        <v>774</v>
      </c>
      <c r="BT29" s="83" t="s">
        <v>2797</v>
      </c>
      <c r="BU29" s="61" t="str">
        <f>BU6&amp;BS29&amp;"手动(HMI)"</f>
        <v>B4左伺服位置7手动(HMI)</v>
      </c>
      <c r="BV29" s="61" t="s">
        <v>774</v>
      </c>
      <c r="BW29" s="83" t="s">
        <v>12496</v>
      </c>
      <c r="BX29" s="61" t="str">
        <f>BX6&amp;BV29&amp;"手动(HMI)"</f>
        <v>B4右伺服位置7手动(HMI)</v>
      </c>
      <c r="BY29" s="61" t="s">
        <v>774</v>
      </c>
      <c r="BZ29" s="83" t="s">
        <v>12497</v>
      </c>
      <c r="CA29" s="61" t="str">
        <f>CA6&amp;BY29&amp;"手动(HMI)"</f>
        <v>25#伺服位置7手动(HMI)</v>
      </c>
      <c r="CB29" s="61" t="s">
        <v>774</v>
      </c>
      <c r="CC29" s="83" t="s">
        <v>12416</v>
      </c>
      <c r="CD29" s="61" t="str">
        <f>CD6&amp;CB29&amp;"手动(HMI)"</f>
        <v>26#伺服位置7手动(HMI)</v>
      </c>
      <c r="CE29" s="61" t="s">
        <v>774</v>
      </c>
      <c r="CF29" s="83" t="s">
        <v>12417</v>
      </c>
      <c r="CG29" s="61" t="str">
        <f>CG6&amp;CE29&amp;"手动(HMI)"</f>
        <v>27#左伺服位置7手动(HMI)</v>
      </c>
      <c r="CH29" s="61" t="s">
        <v>774</v>
      </c>
      <c r="CI29" s="83" t="s">
        <v>12418</v>
      </c>
      <c r="CJ29" s="61" t="str">
        <f>CJ6&amp;CH29&amp;"手动(HMI)"</f>
        <v>接料伺服位置7手动(HMI)</v>
      </c>
    </row>
    <row r="30" spans="2:88">
      <c r="B30" s="68" t="s">
        <v>267</v>
      </c>
      <c r="C30" s="69" t="s">
        <v>236</v>
      </c>
      <c r="E30" s="61" t="s">
        <v>5343</v>
      </c>
      <c r="F30" s="61" t="s">
        <v>933</v>
      </c>
      <c r="G30" s="61" t="str">
        <f>G6&amp;E30&amp;"手动(HMI)"</f>
        <v>进出料横移伺服出料位手动(HMI)</v>
      </c>
      <c r="H30" s="61" t="s">
        <v>775</v>
      </c>
      <c r="I30" s="61" t="s">
        <v>999</v>
      </c>
      <c r="J30" s="61" t="str">
        <f>J6&amp;H30&amp;"手动(HMI)"</f>
        <v>进出料伸缩伺服位置8手动(HMI)</v>
      </c>
      <c r="K30" s="61" t="s">
        <v>5343</v>
      </c>
      <c r="L30" s="61" t="s">
        <v>1064</v>
      </c>
      <c r="M30" s="61" t="str">
        <f>M6&amp;K30&amp;"手动(HMI)"</f>
        <v>进出料横移伺服B出料位手动(HMI)</v>
      </c>
      <c r="N30" s="61" t="s">
        <v>775</v>
      </c>
      <c r="O30" s="61" t="s">
        <v>1134</v>
      </c>
      <c r="P30" s="61" t="str">
        <f>P6&amp;N30&amp;"手动(HMI)"</f>
        <v>进出料伸缩伺服B位置8手动(HMI)</v>
      </c>
      <c r="Q30" s="61" t="s">
        <v>775</v>
      </c>
      <c r="R30" s="61" t="s">
        <v>1198</v>
      </c>
      <c r="S30" s="61" t="str">
        <f>S6&amp;Q30&amp;"手动(HMI)"</f>
        <v>正压伺服A位置8手动(HMI)</v>
      </c>
      <c r="T30" s="61" t="s">
        <v>775</v>
      </c>
      <c r="U30" s="83" t="s">
        <v>1265</v>
      </c>
      <c r="V30" s="61" t="str">
        <f>V6&amp;T30&amp;"手动(HMI)"</f>
        <v>压板平移伺服A位置8手动(HMI)</v>
      </c>
      <c r="W30" s="61" t="s">
        <v>775</v>
      </c>
      <c r="X30" s="83" t="s">
        <v>1425</v>
      </c>
      <c r="Y30" s="61" t="str">
        <f>Y6&amp;W30&amp;"手动(HMI)"</f>
        <v>A1左伺服位置8手动(HMI)</v>
      </c>
      <c r="Z30" s="61" t="s">
        <v>775</v>
      </c>
      <c r="AA30" s="83" t="s">
        <v>1531</v>
      </c>
      <c r="AB30" s="61" t="str">
        <f>AB6&amp;Z30&amp;"手动(HMI)"</f>
        <v>A1右伺服位置8手动(HMI)</v>
      </c>
      <c r="AC30" s="61" t="s">
        <v>775</v>
      </c>
      <c r="AD30" s="83" t="s">
        <v>1615</v>
      </c>
      <c r="AE30" s="61" t="str">
        <f>AE6&amp;AC30&amp;"手动(HMI)"</f>
        <v>A2左伺服位置8手动(HMI)</v>
      </c>
      <c r="AF30" s="61" t="s">
        <v>775</v>
      </c>
      <c r="AG30" s="83" t="s">
        <v>1719</v>
      </c>
      <c r="AH30" s="61" t="str">
        <f>AH6&amp;AF30&amp;"手动(HMI)"</f>
        <v>A2右伺服位置8手动(HMI)</v>
      </c>
      <c r="AI30" s="61" t="s">
        <v>775</v>
      </c>
      <c r="AJ30" s="83" t="s">
        <v>1803</v>
      </c>
      <c r="AK30" s="61" t="str">
        <f>AK6&amp;AI30&amp;"手动(HMI)"</f>
        <v>A3左伺服位置8手动(HMI)</v>
      </c>
      <c r="AL30" s="61" t="s">
        <v>775</v>
      </c>
      <c r="AM30" s="83" t="s">
        <v>1887</v>
      </c>
      <c r="AN30" s="61" t="str">
        <f>AN6&amp;AL30&amp;"手动(HMI)"</f>
        <v>A3右伺服位置8手动(HMI)</v>
      </c>
      <c r="AO30" s="61" t="s">
        <v>775</v>
      </c>
      <c r="AP30" s="83" t="s">
        <v>1961</v>
      </c>
      <c r="AQ30" s="61" t="str">
        <f>AQ6&amp;AO30&amp;"手动(HMI)"</f>
        <v>A4左伺服位置8手动(HMI)</v>
      </c>
      <c r="AR30" s="61" t="s">
        <v>775</v>
      </c>
      <c r="AS30" s="83" t="s">
        <v>2045</v>
      </c>
      <c r="AT30" s="61" t="str">
        <f>AT6&amp;AR30&amp;"手动(HMI)"</f>
        <v>A4右伺服位置8手动(HMI)</v>
      </c>
      <c r="AU30" s="61" t="s">
        <v>775</v>
      </c>
      <c r="AV30" s="83" t="s">
        <v>2129</v>
      </c>
      <c r="AW30" s="61" t="str">
        <f>AW6&amp;AU30&amp;"手动(HMI)"</f>
        <v>正压伺服B位置8手动(HMI)</v>
      </c>
      <c r="AX30" s="61" t="s">
        <v>775</v>
      </c>
      <c r="AY30" s="83" t="s">
        <v>2203</v>
      </c>
      <c r="AZ30" s="61" t="str">
        <f>AZ6&amp;AX30&amp;"手动(HMI)"</f>
        <v>压板平移伺服B位置8手动(HMI)</v>
      </c>
      <c r="BA30" s="61" t="s">
        <v>775</v>
      </c>
      <c r="BB30" s="83" t="s">
        <v>2287</v>
      </c>
      <c r="BC30" s="61" t="str">
        <f>BC6&amp;BA30&amp;"手动(HMI)"</f>
        <v>B1左伺服位置8手动(HMI)</v>
      </c>
      <c r="BD30" s="61" t="s">
        <v>775</v>
      </c>
      <c r="BE30" s="83" t="s">
        <v>2371</v>
      </c>
      <c r="BF30" s="61" t="str">
        <f>BF6&amp;BD30&amp;"手动(HMI)"</f>
        <v>B1右伺服位置8手动(HMI)</v>
      </c>
      <c r="BG30" s="61" t="s">
        <v>775</v>
      </c>
      <c r="BH30" s="83" t="s">
        <v>2455</v>
      </c>
      <c r="BI30" s="61" t="str">
        <f>BI6&amp;BG30&amp;"手动(HMI)"</f>
        <v>B2左伺服位置8手动(HMI)</v>
      </c>
      <c r="BJ30" s="61" t="s">
        <v>775</v>
      </c>
      <c r="BK30" s="83" t="s">
        <v>2545</v>
      </c>
      <c r="BL30" s="61" t="str">
        <f>BL6&amp;BJ30&amp;"手动(HMI)"</f>
        <v>B2右伺服位置8手动(HMI)</v>
      </c>
      <c r="BM30" s="61" t="s">
        <v>775</v>
      </c>
      <c r="BN30" s="83" t="s">
        <v>2629</v>
      </c>
      <c r="BO30" s="61" t="str">
        <f>BO6&amp;BM30&amp;"手动(HMI)"</f>
        <v>B3左伺服位置8手动(HMI)</v>
      </c>
      <c r="BP30" s="61" t="s">
        <v>775</v>
      </c>
      <c r="BQ30" s="83" t="s">
        <v>2714</v>
      </c>
      <c r="BR30" s="61" t="str">
        <f>BR6&amp;BP30&amp;"手动(HMI)"</f>
        <v>B3右伺服位置8手动(HMI)</v>
      </c>
      <c r="BS30" s="61" t="s">
        <v>775</v>
      </c>
      <c r="BT30" s="83" t="s">
        <v>2798</v>
      </c>
      <c r="BU30" s="61" t="str">
        <f>BU6&amp;BS30&amp;"手动(HMI)"</f>
        <v>B4左伺服位置8手动(HMI)</v>
      </c>
      <c r="BV30" s="61" t="s">
        <v>775</v>
      </c>
      <c r="BW30" s="83" t="s">
        <v>12498</v>
      </c>
      <c r="BX30" s="61" t="str">
        <f>BX6&amp;BV30&amp;"手动(HMI)"</f>
        <v>B4右伺服位置8手动(HMI)</v>
      </c>
      <c r="BY30" s="61" t="s">
        <v>775</v>
      </c>
      <c r="BZ30" s="83" t="s">
        <v>12499</v>
      </c>
      <c r="CA30" s="61" t="str">
        <f>CA6&amp;BY30&amp;"手动(HMI)"</f>
        <v>25#伺服位置8手动(HMI)</v>
      </c>
      <c r="CB30" s="61" t="s">
        <v>775</v>
      </c>
      <c r="CC30" s="83" t="s">
        <v>12419</v>
      </c>
      <c r="CD30" s="61" t="str">
        <f>CD6&amp;CB30&amp;"手动(HMI)"</f>
        <v>26#伺服位置8手动(HMI)</v>
      </c>
      <c r="CE30" s="61" t="s">
        <v>775</v>
      </c>
      <c r="CF30" s="83" t="s">
        <v>12420</v>
      </c>
      <c r="CG30" s="61" t="str">
        <f>CG6&amp;CE30&amp;"手动(HMI)"</f>
        <v>27#左伺服位置8手动(HMI)</v>
      </c>
      <c r="CH30" s="61" t="s">
        <v>775</v>
      </c>
      <c r="CI30" s="83" t="s">
        <v>12421</v>
      </c>
      <c r="CJ30" s="61" t="str">
        <f>CJ6&amp;CH30&amp;"手动(HMI)"</f>
        <v>接料伺服位置8手动(HMI)</v>
      </c>
    </row>
    <row r="31" spans="2:88">
      <c r="B31" s="68" t="s">
        <v>284</v>
      </c>
      <c r="C31" s="68" t="s">
        <v>865</v>
      </c>
      <c r="E31" s="61" t="s">
        <v>776</v>
      </c>
      <c r="F31" s="61" t="s">
        <v>934</v>
      </c>
      <c r="G31" s="61" t="str">
        <f>G6&amp;E31&amp;"手动(HMI)"</f>
        <v>进出料横移伺服位置9手动(HMI)</v>
      </c>
      <c r="H31" s="61" t="s">
        <v>776</v>
      </c>
      <c r="I31" s="61" t="s">
        <v>1000</v>
      </c>
      <c r="J31" s="61" t="str">
        <f>J6&amp;H31&amp;"手动(HMI)"</f>
        <v>进出料伸缩伺服位置9手动(HMI)</v>
      </c>
      <c r="K31" s="61" t="s">
        <v>776</v>
      </c>
      <c r="L31" s="61" t="s">
        <v>1065</v>
      </c>
      <c r="M31" s="61" t="str">
        <f>M6&amp;K31&amp;"手动(HMI)"</f>
        <v>进出料横移伺服B位置9手动(HMI)</v>
      </c>
      <c r="N31" s="61" t="s">
        <v>776</v>
      </c>
      <c r="O31" s="61" t="s">
        <v>1135</v>
      </c>
      <c r="P31" s="61" t="str">
        <f>P6&amp;N31&amp;"手动(HMI)"</f>
        <v>进出料伸缩伺服B位置9手动(HMI)</v>
      </c>
      <c r="Q31" s="61" t="s">
        <v>776</v>
      </c>
      <c r="R31" s="61" t="s">
        <v>1199</v>
      </c>
      <c r="S31" s="61" t="str">
        <f>S6&amp;Q31&amp;"手动(HMI)"</f>
        <v>正压伺服A位置9手动(HMI)</v>
      </c>
      <c r="T31" s="61" t="s">
        <v>776</v>
      </c>
      <c r="U31" s="83" t="s">
        <v>1266</v>
      </c>
      <c r="V31" s="61" t="str">
        <f>V6&amp;T31&amp;"手动(HMI)"</f>
        <v>压板平移伺服A位置9手动(HMI)</v>
      </c>
      <c r="W31" s="61" t="s">
        <v>776</v>
      </c>
      <c r="X31" s="83" t="s">
        <v>1426</v>
      </c>
      <c r="Y31" s="61" t="str">
        <f>Y6&amp;W31&amp;"手动(HMI)"</f>
        <v>A1左伺服位置9手动(HMI)</v>
      </c>
      <c r="Z31" s="61" t="s">
        <v>776</v>
      </c>
      <c r="AA31" s="83" t="s">
        <v>1532</v>
      </c>
      <c r="AB31" s="61" t="str">
        <f>AB6&amp;Z31&amp;"手动(HMI)"</f>
        <v>A1右伺服位置9手动(HMI)</v>
      </c>
      <c r="AC31" s="61" t="s">
        <v>776</v>
      </c>
      <c r="AD31" s="83" t="s">
        <v>1616</v>
      </c>
      <c r="AE31" s="61" t="str">
        <f>AE6&amp;AC31&amp;"手动(HMI)"</f>
        <v>A2左伺服位置9手动(HMI)</v>
      </c>
      <c r="AF31" s="61" t="s">
        <v>776</v>
      </c>
      <c r="AG31" s="83" t="s">
        <v>1720</v>
      </c>
      <c r="AH31" s="61" t="str">
        <f>AH6&amp;AF31&amp;"手动(HMI)"</f>
        <v>A2右伺服位置9手动(HMI)</v>
      </c>
      <c r="AI31" s="61" t="s">
        <v>776</v>
      </c>
      <c r="AJ31" s="83" t="s">
        <v>1804</v>
      </c>
      <c r="AK31" s="61" t="str">
        <f>AK6&amp;AI31&amp;"手动(HMI)"</f>
        <v>A3左伺服位置9手动(HMI)</v>
      </c>
      <c r="AL31" s="61" t="s">
        <v>776</v>
      </c>
      <c r="AM31" s="83" t="s">
        <v>1888</v>
      </c>
      <c r="AN31" s="61" t="str">
        <f>AN6&amp;AL31&amp;"手动(HMI)"</f>
        <v>A3右伺服位置9手动(HMI)</v>
      </c>
      <c r="AO31" s="61" t="s">
        <v>776</v>
      </c>
      <c r="AP31" s="83" t="s">
        <v>1962</v>
      </c>
      <c r="AQ31" s="61" t="str">
        <f>AQ6&amp;AO31&amp;"手动(HMI)"</f>
        <v>A4左伺服位置9手动(HMI)</v>
      </c>
      <c r="AR31" s="61" t="s">
        <v>776</v>
      </c>
      <c r="AS31" s="83" t="s">
        <v>2046</v>
      </c>
      <c r="AT31" s="61" t="str">
        <f>AT6&amp;AR31&amp;"手动(HMI)"</f>
        <v>A4右伺服位置9手动(HMI)</v>
      </c>
      <c r="AU31" s="61" t="s">
        <v>776</v>
      </c>
      <c r="AV31" s="83" t="s">
        <v>2130</v>
      </c>
      <c r="AW31" s="61" t="str">
        <f>AW6&amp;AU31&amp;"手动(HMI)"</f>
        <v>正压伺服B位置9手动(HMI)</v>
      </c>
      <c r="AX31" s="61" t="s">
        <v>776</v>
      </c>
      <c r="AY31" s="83" t="s">
        <v>2204</v>
      </c>
      <c r="AZ31" s="61" t="str">
        <f>AZ6&amp;AX31&amp;"手动(HMI)"</f>
        <v>压板平移伺服B位置9手动(HMI)</v>
      </c>
      <c r="BA31" s="61" t="s">
        <v>776</v>
      </c>
      <c r="BB31" s="83" t="s">
        <v>2288</v>
      </c>
      <c r="BC31" s="61" t="str">
        <f>BC6&amp;BA31&amp;"手动(HMI)"</f>
        <v>B1左伺服位置9手动(HMI)</v>
      </c>
      <c r="BD31" s="61" t="s">
        <v>776</v>
      </c>
      <c r="BE31" s="83" t="s">
        <v>2372</v>
      </c>
      <c r="BF31" s="61" t="str">
        <f>BF6&amp;BD31&amp;"手动(HMI)"</f>
        <v>B1右伺服位置9手动(HMI)</v>
      </c>
      <c r="BG31" s="61" t="s">
        <v>776</v>
      </c>
      <c r="BH31" s="83" t="s">
        <v>2456</v>
      </c>
      <c r="BI31" s="61" t="str">
        <f>BI6&amp;BG31&amp;"手动(HMI)"</f>
        <v>B2左伺服位置9手动(HMI)</v>
      </c>
      <c r="BJ31" s="61" t="s">
        <v>776</v>
      </c>
      <c r="BK31" s="83" t="s">
        <v>2546</v>
      </c>
      <c r="BL31" s="61" t="str">
        <f>BL6&amp;BJ31&amp;"手动(HMI)"</f>
        <v>B2右伺服位置9手动(HMI)</v>
      </c>
      <c r="BM31" s="61" t="s">
        <v>776</v>
      </c>
      <c r="BN31" s="83" t="s">
        <v>2630</v>
      </c>
      <c r="BO31" s="61" t="str">
        <f>BO6&amp;BM31&amp;"手动(HMI)"</f>
        <v>B3左伺服位置9手动(HMI)</v>
      </c>
      <c r="BP31" s="61" t="s">
        <v>776</v>
      </c>
      <c r="BQ31" s="83" t="s">
        <v>2715</v>
      </c>
      <c r="BR31" s="61" t="str">
        <f>BR6&amp;BP31&amp;"手动(HMI)"</f>
        <v>B3右伺服位置9手动(HMI)</v>
      </c>
      <c r="BS31" s="61" t="s">
        <v>776</v>
      </c>
      <c r="BT31" s="83" t="s">
        <v>2799</v>
      </c>
      <c r="BU31" s="61" t="str">
        <f>BU6&amp;BS31&amp;"手动(HMI)"</f>
        <v>B4左伺服位置9手动(HMI)</v>
      </c>
      <c r="BV31" s="61" t="s">
        <v>776</v>
      </c>
      <c r="BW31" s="83" t="s">
        <v>12500</v>
      </c>
      <c r="BX31" s="61" t="str">
        <f>BX6&amp;BV31&amp;"手动(HMI)"</f>
        <v>B4右伺服位置9手动(HMI)</v>
      </c>
      <c r="BY31" s="61" t="s">
        <v>776</v>
      </c>
      <c r="BZ31" s="83" t="s">
        <v>12501</v>
      </c>
      <c r="CA31" s="61" t="str">
        <f>CA6&amp;BY31&amp;"手动(HMI)"</f>
        <v>25#伺服位置9手动(HMI)</v>
      </c>
      <c r="CB31" s="61" t="s">
        <v>776</v>
      </c>
      <c r="CC31" s="83" t="s">
        <v>12422</v>
      </c>
      <c r="CD31" s="61" t="str">
        <f>CD6&amp;CB31&amp;"手动(HMI)"</f>
        <v>26#伺服位置9手动(HMI)</v>
      </c>
      <c r="CE31" s="61" t="s">
        <v>776</v>
      </c>
      <c r="CF31" s="83" t="s">
        <v>12423</v>
      </c>
      <c r="CG31" s="61" t="str">
        <f>CG6&amp;CE31&amp;"手动(HMI)"</f>
        <v>27#左伺服位置9手动(HMI)</v>
      </c>
      <c r="CH31" s="61" t="s">
        <v>776</v>
      </c>
      <c r="CI31" s="83" t="s">
        <v>12424</v>
      </c>
      <c r="CJ31" s="61" t="str">
        <f>CJ6&amp;CH31&amp;"手动(HMI)"</f>
        <v>接料伺服位置9手动(HMI)</v>
      </c>
    </row>
    <row r="32" spans="2:88">
      <c r="B32" s="68" t="s">
        <v>285</v>
      </c>
      <c r="C32" s="68" t="s">
        <v>302</v>
      </c>
      <c r="E32" s="61" t="s">
        <v>777</v>
      </c>
      <c r="F32" s="61" t="s">
        <v>935</v>
      </c>
      <c r="G32" s="61" t="str">
        <f>G6&amp;E32&amp;"手动(HMI)"</f>
        <v>进出料横移伺服位置10手动(HMI)</v>
      </c>
      <c r="H32" s="61" t="s">
        <v>777</v>
      </c>
      <c r="I32" s="61" t="s">
        <v>1001</v>
      </c>
      <c r="J32" s="61" t="str">
        <f>J6&amp;H32&amp;"手动(HMI)"</f>
        <v>进出料伸缩伺服位置10手动(HMI)</v>
      </c>
      <c r="K32" s="61" t="s">
        <v>777</v>
      </c>
      <c r="L32" s="61" t="s">
        <v>1066</v>
      </c>
      <c r="M32" s="61" t="str">
        <f>M6&amp;K32&amp;"手动(HMI)"</f>
        <v>进出料横移伺服B位置10手动(HMI)</v>
      </c>
      <c r="N32" s="61" t="s">
        <v>777</v>
      </c>
      <c r="O32" s="61" t="s">
        <v>1136</v>
      </c>
      <c r="P32" s="61" t="str">
        <f>P6&amp;N32&amp;"手动(HMI)"</f>
        <v>进出料伸缩伺服B位置10手动(HMI)</v>
      </c>
      <c r="Q32" s="61" t="s">
        <v>777</v>
      </c>
      <c r="R32" s="61" t="s">
        <v>1200</v>
      </c>
      <c r="S32" s="61" t="str">
        <f>S6&amp;Q32&amp;"手动(HMI)"</f>
        <v>正压伺服A位置10手动(HMI)</v>
      </c>
      <c r="T32" s="61" t="s">
        <v>777</v>
      </c>
      <c r="U32" s="83" t="s">
        <v>1267</v>
      </c>
      <c r="V32" s="61" t="str">
        <f>V6&amp;T32&amp;"手动(HMI)"</f>
        <v>压板平移伺服A位置10手动(HMI)</v>
      </c>
      <c r="W32" s="61" t="s">
        <v>777</v>
      </c>
      <c r="X32" s="83" t="s">
        <v>1427</v>
      </c>
      <c r="Y32" s="61" t="str">
        <f>Y6&amp;W32&amp;"手动(HMI)"</f>
        <v>A1左伺服位置10手动(HMI)</v>
      </c>
      <c r="Z32" s="61" t="s">
        <v>777</v>
      </c>
      <c r="AA32" s="83" t="s">
        <v>1533</v>
      </c>
      <c r="AB32" s="61" t="str">
        <f>AB6&amp;Z32&amp;"手动(HMI)"</f>
        <v>A1右伺服位置10手动(HMI)</v>
      </c>
      <c r="AC32" s="61" t="s">
        <v>777</v>
      </c>
      <c r="AD32" s="83" t="s">
        <v>1617</v>
      </c>
      <c r="AE32" s="61" t="str">
        <f>AE6&amp;AC32&amp;"手动(HMI)"</f>
        <v>A2左伺服位置10手动(HMI)</v>
      </c>
      <c r="AF32" s="61" t="s">
        <v>777</v>
      </c>
      <c r="AG32" s="83" t="s">
        <v>1721</v>
      </c>
      <c r="AH32" s="61" t="str">
        <f>AH6&amp;AF32&amp;"手动(HMI)"</f>
        <v>A2右伺服位置10手动(HMI)</v>
      </c>
      <c r="AI32" s="61" t="s">
        <v>777</v>
      </c>
      <c r="AJ32" s="83" t="s">
        <v>1805</v>
      </c>
      <c r="AK32" s="61" t="str">
        <f>AK6&amp;AI32&amp;"手动(HMI)"</f>
        <v>A3左伺服位置10手动(HMI)</v>
      </c>
      <c r="AL32" s="61" t="s">
        <v>777</v>
      </c>
      <c r="AM32" s="83" t="s">
        <v>1889</v>
      </c>
      <c r="AN32" s="61" t="str">
        <f>AN6&amp;AL32&amp;"手动(HMI)"</f>
        <v>A3右伺服位置10手动(HMI)</v>
      </c>
      <c r="AO32" s="61" t="s">
        <v>777</v>
      </c>
      <c r="AP32" s="83" t="s">
        <v>1963</v>
      </c>
      <c r="AQ32" s="61" t="str">
        <f>AQ6&amp;AO32&amp;"手动(HMI)"</f>
        <v>A4左伺服位置10手动(HMI)</v>
      </c>
      <c r="AR32" s="61" t="s">
        <v>777</v>
      </c>
      <c r="AS32" s="83" t="s">
        <v>2047</v>
      </c>
      <c r="AT32" s="61" t="str">
        <f>AT6&amp;AR32&amp;"手动(HMI)"</f>
        <v>A4右伺服位置10手动(HMI)</v>
      </c>
      <c r="AU32" s="61" t="s">
        <v>777</v>
      </c>
      <c r="AV32" s="83" t="s">
        <v>2131</v>
      </c>
      <c r="AW32" s="61" t="str">
        <f>AW6&amp;AU32&amp;"手动(HMI)"</f>
        <v>正压伺服B位置10手动(HMI)</v>
      </c>
      <c r="AX32" s="61" t="s">
        <v>777</v>
      </c>
      <c r="AY32" s="83" t="s">
        <v>2205</v>
      </c>
      <c r="AZ32" s="61" t="str">
        <f>AZ6&amp;AX32&amp;"手动(HMI)"</f>
        <v>压板平移伺服B位置10手动(HMI)</v>
      </c>
      <c r="BA32" s="61" t="s">
        <v>777</v>
      </c>
      <c r="BB32" s="83" t="s">
        <v>2289</v>
      </c>
      <c r="BC32" s="61" t="str">
        <f>BC6&amp;BA32&amp;"手动(HMI)"</f>
        <v>B1左伺服位置10手动(HMI)</v>
      </c>
      <c r="BD32" s="61" t="s">
        <v>777</v>
      </c>
      <c r="BE32" s="83" t="s">
        <v>2373</v>
      </c>
      <c r="BF32" s="61" t="str">
        <f>BF6&amp;BD32&amp;"手动(HMI)"</f>
        <v>B1右伺服位置10手动(HMI)</v>
      </c>
      <c r="BG32" s="61" t="s">
        <v>777</v>
      </c>
      <c r="BH32" s="83" t="s">
        <v>2457</v>
      </c>
      <c r="BI32" s="61" t="str">
        <f>BI6&amp;BG32&amp;"手动(HMI)"</f>
        <v>B2左伺服位置10手动(HMI)</v>
      </c>
      <c r="BJ32" s="61" t="s">
        <v>777</v>
      </c>
      <c r="BK32" s="83" t="s">
        <v>2547</v>
      </c>
      <c r="BL32" s="61" t="str">
        <f>BL6&amp;BJ32&amp;"手动(HMI)"</f>
        <v>B2右伺服位置10手动(HMI)</v>
      </c>
      <c r="BM32" s="61" t="s">
        <v>777</v>
      </c>
      <c r="BN32" s="83" t="s">
        <v>2631</v>
      </c>
      <c r="BO32" s="61" t="str">
        <f>BO6&amp;BM32&amp;"手动(HMI)"</f>
        <v>B3左伺服位置10手动(HMI)</v>
      </c>
      <c r="BP32" s="61" t="s">
        <v>777</v>
      </c>
      <c r="BQ32" s="83" t="s">
        <v>2716</v>
      </c>
      <c r="BR32" s="61" t="str">
        <f>BR6&amp;BP32&amp;"手动(HMI)"</f>
        <v>B3右伺服位置10手动(HMI)</v>
      </c>
      <c r="BS32" s="61" t="s">
        <v>777</v>
      </c>
      <c r="BT32" s="83" t="s">
        <v>2800</v>
      </c>
      <c r="BU32" s="61" t="str">
        <f>BU6&amp;BS32&amp;"手动(HMI)"</f>
        <v>B4左伺服位置10手动(HMI)</v>
      </c>
      <c r="BV32" s="61" t="s">
        <v>777</v>
      </c>
      <c r="BW32" s="83" t="s">
        <v>12502</v>
      </c>
      <c r="BX32" s="61" t="str">
        <f>BX6&amp;BV32&amp;"手动(HMI)"</f>
        <v>B4右伺服位置10手动(HMI)</v>
      </c>
      <c r="BY32" s="61" t="s">
        <v>777</v>
      </c>
      <c r="BZ32" s="83" t="s">
        <v>12503</v>
      </c>
      <c r="CA32" s="61" t="str">
        <f>CA6&amp;BY32&amp;"手动(HMI)"</f>
        <v>25#伺服位置10手动(HMI)</v>
      </c>
      <c r="CB32" s="61" t="s">
        <v>777</v>
      </c>
      <c r="CC32" s="83" t="s">
        <v>12425</v>
      </c>
      <c r="CD32" s="61" t="str">
        <f>CD6&amp;CB32&amp;"手动(HMI)"</f>
        <v>26#伺服位置10手动(HMI)</v>
      </c>
      <c r="CE32" s="61" t="s">
        <v>777</v>
      </c>
      <c r="CF32" s="83" t="s">
        <v>12426</v>
      </c>
      <c r="CG32" s="61" t="str">
        <f>CG6&amp;CE32&amp;"手动(HMI)"</f>
        <v>27#左伺服位置10手动(HMI)</v>
      </c>
      <c r="CH32" s="61" t="s">
        <v>777</v>
      </c>
      <c r="CI32" s="83" t="s">
        <v>12427</v>
      </c>
      <c r="CJ32" s="61" t="str">
        <f>CJ6&amp;CH32&amp;"手动(HMI)"</f>
        <v>接料伺服位置10手动(HMI)</v>
      </c>
    </row>
    <row r="33" spans="2:88">
      <c r="B33" s="68"/>
      <c r="C33" s="68"/>
      <c r="E33" s="61" t="s">
        <v>3167</v>
      </c>
      <c r="F33" s="61" t="s">
        <v>3303</v>
      </c>
      <c r="G33" s="61" t="str">
        <f>G6&amp;E33</f>
        <v>进出料横移伺服回原条件</v>
      </c>
      <c r="H33" s="61" t="s">
        <v>3167</v>
      </c>
      <c r="I33" s="61" t="s">
        <v>3297</v>
      </c>
      <c r="J33" s="61" t="str">
        <f>J6&amp;H33</f>
        <v>进出料伸缩伺服回原条件</v>
      </c>
      <c r="K33" s="61" t="s">
        <v>3167</v>
      </c>
      <c r="L33" s="61" t="s">
        <v>3291</v>
      </c>
      <c r="M33" s="61" t="str">
        <f>M6&amp;K33</f>
        <v>进出料横移伺服B回原条件</v>
      </c>
      <c r="N33" s="61" t="s">
        <v>3167</v>
      </c>
      <c r="O33" s="61" t="s">
        <v>3285</v>
      </c>
      <c r="P33" s="61" t="str">
        <f>P6&amp;N33</f>
        <v>进出料伸缩伺服B回原条件</v>
      </c>
      <c r="Q33" s="61" t="s">
        <v>3167</v>
      </c>
      <c r="R33" s="61" t="s">
        <v>3279</v>
      </c>
      <c r="S33" s="61" t="str">
        <f>S6&amp;Q33</f>
        <v>正压伺服A回原条件</v>
      </c>
      <c r="T33" s="61" t="s">
        <v>3167</v>
      </c>
      <c r="U33" s="83" t="s">
        <v>3273</v>
      </c>
      <c r="V33" s="61" t="str">
        <f>V6&amp;T33</f>
        <v>压板平移伺服A回原条件</v>
      </c>
      <c r="W33" s="61" t="s">
        <v>3167</v>
      </c>
      <c r="X33" s="83" t="s">
        <v>3267</v>
      </c>
      <c r="Y33" s="61" t="str">
        <f>Y6&amp;W33</f>
        <v>A1左伺服回原条件</v>
      </c>
      <c r="Z33" s="61" t="s">
        <v>3167</v>
      </c>
      <c r="AA33" s="83" t="s">
        <v>3261</v>
      </c>
      <c r="AB33" s="61" t="str">
        <f>AB6&amp;Z33</f>
        <v>A1右伺服回原条件</v>
      </c>
      <c r="AC33" s="61" t="s">
        <v>3167</v>
      </c>
      <c r="AD33" s="83" t="s">
        <v>3255</v>
      </c>
      <c r="AE33" s="61" t="str">
        <f>AE6&amp;AC33</f>
        <v>A2左伺服回原条件</v>
      </c>
      <c r="AF33" s="61" t="s">
        <v>3167</v>
      </c>
      <c r="AG33" s="83" t="s">
        <v>3249</v>
      </c>
      <c r="AH33" s="61" t="str">
        <f>AH6&amp;AF33</f>
        <v>A2右伺服回原条件</v>
      </c>
      <c r="AI33" s="61" t="s">
        <v>3167</v>
      </c>
      <c r="AJ33" s="83" t="s">
        <v>3243</v>
      </c>
      <c r="AK33" s="61" t="str">
        <f>AK6&amp;AI33</f>
        <v>A3左伺服回原条件</v>
      </c>
      <c r="AL33" s="61" t="s">
        <v>3167</v>
      </c>
      <c r="AM33" s="83" t="s">
        <v>3237</v>
      </c>
      <c r="AN33" s="61" t="str">
        <f>AN6&amp;AL33</f>
        <v>A3右伺服回原条件</v>
      </c>
      <c r="AO33" s="61" t="s">
        <v>3167</v>
      </c>
      <c r="AP33" s="83" t="s">
        <v>3231</v>
      </c>
      <c r="AQ33" s="61" t="str">
        <f>AQ6&amp;AO33</f>
        <v>A4左伺服回原条件</v>
      </c>
      <c r="AR33" s="61" t="s">
        <v>3167</v>
      </c>
      <c r="AS33" s="83" t="s">
        <v>3225</v>
      </c>
      <c r="AT33" s="61" t="str">
        <f>AT6&amp;AR33</f>
        <v>A4右伺服回原条件</v>
      </c>
      <c r="AU33" s="61" t="s">
        <v>3167</v>
      </c>
      <c r="AV33" s="83" t="s">
        <v>3219</v>
      </c>
      <c r="AW33" s="61" t="str">
        <f>AW6&amp;AU33</f>
        <v>正压伺服B回原条件</v>
      </c>
      <c r="AX33" s="61" t="s">
        <v>3167</v>
      </c>
      <c r="AY33" s="83" t="s">
        <v>3213</v>
      </c>
      <c r="AZ33" s="61" t="str">
        <f>AZ6&amp;AX33</f>
        <v>压板平移伺服B回原条件</v>
      </c>
      <c r="BA33" s="61" t="s">
        <v>3167</v>
      </c>
      <c r="BB33" s="83" t="s">
        <v>3207</v>
      </c>
      <c r="BC33" s="61" t="str">
        <f>BC6&amp;BA33</f>
        <v>B1左伺服回原条件</v>
      </c>
      <c r="BD33" s="61" t="s">
        <v>3167</v>
      </c>
      <c r="BE33" s="83" t="s">
        <v>3201</v>
      </c>
      <c r="BF33" s="61" t="str">
        <f>BF6&amp;BD33</f>
        <v>B1右伺服回原条件</v>
      </c>
      <c r="BG33" s="61" t="s">
        <v>3167</v>
      </c>
      <c r="BH33" s="83" t="s">
        <v>3195</v>
      </c>
      <c r="BI33" s="61" t="str">
        <f>BI6&amp;BG33</f>
        <v>B2左伺服回原条件</v>
      </c>
      <c r="BJ33" s="61" t="s">
        <v>3167</v>
      </c>
      <c r="BK33" s="83" t="s">
        <v>3189</v>
      </c>
      <c r="BL33" s="61" t="str">
        <f>BL6&amp;BJ33</f>
        <v>B2右伺服回原条件</v>
      </c>
      <c r="BM33" s="61" t="s">
        <v>3167</v>
      </c>
      <c r="BN33" s="83" t="s">
        <v>3183</v>
      </c>
      <c r="BO33" s="61" t="str">
        <f>BO6&amp;BM33</f>
        <v>B3左伺服回原条件</v>
      </c>
      <c r="BP33" s="61" t="s">
        <v>3167</v>
      </c>
      <c r="BQ33" s="83" t="s">
        <v>3177</v>
      </c>
      <c r="BR33" s="61" t="str">
        <f>BR6&amp;BP33</f>
        <v>B3右伺服回原条件</v>
      </c>
      <c r="BS33" s="61" t="s">
        <v>3167</v>
      </c>
      <c r="BT33" s="83" t="s">
        <v>3171</v>
      </c>
      <c r="BU33" s="61" t="str">
        <f>BU6&amp;BS33</f>
        <v>B4左伺服回原条件</v>
      </c>
      <c r="BV33" s="61" t="s">
        <v>3167</v>
      </c>
      <c r="BW33" s="83" t="s">
        <v>12504</v>
      </c>
      <c r="BX33" s="61" t="str">
        <f>BX6&amp;BV33</f>
        <v>B4右伺服回原条件</v>
      </c>
      <c r="BY33" s="61" t="s">
        <v>3167</v>
      </c>
      <c r="BZ33" s="83" t="s">
        <v>12505</v>
      </c>
      <c r="CA33" s="61" t="str">
        <f>CA6&amp;BY33</f>
        <v>25#伺服回原条件</v>
      </c>
      <c r="CB33" s="61" t="s">
        <v>3167</v>
      </c>
      <c r="CC33" s="83" t="s">
        <v>12428</v>
      </c>
      <c r="CD33" s="61" t="str">
        <f>CD6&amp;CB33</f>
        <v>26#伺服回原条件</v>
      </c>
      <c r="CE33" s="61" t="s">
        <v>3167</v>
      </c>
      <c r="CF33" s="83" t="s">
        <v>12429</v>
      </c>
      <c r="CG33" s="61" t="str">
        <f>CG6&amp;CE33</f>
        <v>27#左伺服回原条件</v>
      </c>
      <c r="CH33" s="61" t="s">
        <v>3167</v>
      </c>
      <c r="CI33" s="83" t="s">
        <v>12430</v>
      </c>
      <c r="CJ33" s="61" t="str">
        <f>CJ6&amp;CH33</f>
        <v>接料伺服回原条件</v>
      </c>
    </row>
    <row r="34" spans="2:88">
      <c r="B34" s="68"/>
      <c r="C34" s="68"/>
      <c r="E34" s="61" t="s">
        <v>3168</v>
      </c>
      <c r="F34" s="61" t="s">
        <v>3304</v>
      </c>
      <c r="G34" s="61" t="str">
        <f>G6&amp;E34</f>
        <v>进出料横移伺服运行锁定</v>
      </c>
      <c r="H34" s="61" t="s">
        <v>3168</v>
      </c>
      <c r="I34" s="61" t="s">
        <v>3298</v>
      </c>
      <c r="J34" s="61" t="str">
        <f>J6&amp;H34</f>
        <v>进出料伸缩伺服运行锁定</v>
      </c>
      <c r="K34" s="61" t="s">
        <v>3168</v>
      </c>
      <c r="L34" s="61" t="s">
        <v>3292</v>
      </c>
      <c r="M34" s="61" t="str">
        <f>M6&amp;K34</f>
        <v>进出料横移伺服B运行锁定</v>
      </c>
      <c r="N34" s="61" t="s">
        <v>3168</v>
      </c>
      <c r="O34" s="61" t="s">
        <v>3286</v>
      </c>
      <c r="P34" s="61" t="str">
        <f>P6&amp;N34</f>
        <v>进出料伸缩伺服B运行锁定</v>
      </c>
      <c r="Q34" s="61" t="s">
        <v>3168</v>
      </c>
      <c r="R34" s="61" t="s">
        <v>3280</v>
      </c>
      <c r="S34" s="61" t="str">
        <f>S6&amp;Q34</f>
        <v>正压伺服A运行锁定</v>
      </c>
      <c r="T34" s="61" t="s">
        <v>3168</v>
      </c>
      <c r="U34" s="83" t="s">
        <v>3274</v>
      </c>
      <c r="V34" s="61" t="str">
        <f>V6&amp;T34</f>
        <v>压板平移伺服A运行锁定</v>
      </c>
      <c r="W34" s="61" t="s">
        <v>3168</v>
      </c>
      <c r="X34" s="83" t="s">
        <v>3268</v>
      </c>
      <c r="Y34" s="61" t="str">
        <f>Y6&amp;W34</f>
        <v>A1左伺服运行锁定</v>
      </c>
      <c r="Z34" s="61" t="s">
        <v>3168</v>
      </c>
      <c r="AA34" s="83" t="s">
        <v>3262</v>
      </c>
      <c r="AB34" s="61" t="str">
        <f>AB6&amp;Z34</f>
        <v>A1右伺服运行锁定</v>
      </c>
      <c r="AC34" s="61" t="s">
        <v>3168</v>
      </c>
      <c r="AD34" s="83" t="s">
        <v>3256</v>
      </c>
      <c r="AE34" s="61" t="str">
        <f>AE6&amp;AC34</f>
        <v>A2左伺服运行锁定</v>
      </c>
      <c r="AF34" s="61" t="s">
        <v>3168</v>
      </c>
      <c r="AG34" s="83" t="s">
        <v>3250</v>
      </c>
      <c r="AH34" s="61" t="str">
        <f>AH6&amp;AF34</f>
        <v>A2右伺服运行锁定</v>
      </c>
      <c r="AI34" s="61" t="s">
        <v>3168</v>
      </c>
      <c r="AJ34" s="83" t="s">
        <v>3244</v>
      </c>
      <c r="AK34" s="61" t="str">
        <f>AK6&amp;AI34</f>
        <v>A3左伺服运行锁定</v>
      </c>
      <c r="AL34" s="61" t="s">
        <v>3168</v>
      </c>
      <c r="AM34" s="83" t="s">
        <v>3238</v>
      </c>
      <c r="AN34" s="61" t="str">
        <f>AN6&amp;AL34</f>
        <v>A3右伺服运行锁定</v>
      </c>
      <c r="AO34" s="61" t="s">
        <v>3168</v>
      </c>
      <c r="AP34" s="83" t="s">
        <v>3232</v>
      </c>
      <c r="AQ34" s="61" t="str">
        <f>AQ6&amp;AO34</f>
        <v>A4左伺服运行锁定</v>
      </c>
      <c r="AR34" s="61" t="s">
        <v>3168</v>
      </c>
      <c r="AS34" s="83" t="s">
        <v>3226</v>
      </c>
      <c r="AT34" s="61" t="str">
        <f>AT6&amp;AR34</f>
        <v>A4右伺服运行锁定</v>
      </c>
      <c r="AU34" s="61" t="s">
        <v>3168</v>
      </c>
      <c r="AV34" s="83" t="s">
        <v>3220</v>
      </c>
      <c r="AW34" s="61" t="str">
        <f>AW6&amp;AU34</f>
        <v>正压伺服B运行锁定</v>
      </c>
      <c r="AX34" s="61" t="s">
        <v>3168</v>
      </c>
      <c r="AY34" s="83" t="s">
        <v>3214</v>
      </c>
      <c r="AZ34" s="61" t="str">
        <f>AZ6&amp;AX34</f>
        <v>压板平移伺服B运行锁定</v>
      </c>
      <c r="BA34" s="61" t="s">
        <v>3168</v>
      </c>
      <c r="BB34" s="83" t="s">
        <v>3208</v>
      </c>
      <c r="BC34" s="61" t="str">
        <f>BC6&amp;BA34</f>
        <v>B1左伺服运行锁定</v>
      </c>
      <c r="BD34" s="61" t="s">
        <v>3168</v>
      </c>
      <c r="BE34" s="83" t="s">
        <v>3202</v>
      </c>
      <c r="BF34" s="61" t="str">
        <f>BF6&amp;BD34</f>
        <v>B1右伺服运行锁定</v>
      </c>
      <c r="BG34" s="61" t="s">
        <v>3168</v>
      </c>
      <c r="BH34" s="83" t="s">
        <v>3196</v>
      </c>
      <c r="BI34" s="61" t="str">
        <f>BI6&amp;BG34</f>
        <v>B2左伺服运行锁定</v>
      </c>
      <c r="BJ34" s="61" t="s">
        <v>3168</v>
      </c>
      <c r="BK34" s="83" t="s">
        <v>3190</v>
      </c>
      <c r="BL34" s="61" t="str">
        <f>BL6&amp;BJ34</f>
        <v>B2右伺服运行锁定</v>
      </c>
      <c r="BM34" s="61" t="s">
        <v>3168</v>
      </c>
      <c r="BN34" s="83" t="s">
        <v>3184</v>
      </c>
      <c r="BO34" s="61" t="str">
        <f>BO6&amp;BM34</f>
        <v>B3左伺服运行锁定</v>
      </c>
      <c r="BP34" s="61" t="s">
        <v>3168</v>
      </c>
      <c r="BQ34" s="83" t="s">
        <v>3178</v>
      </c>
      <c r="BR34" s="61" t="str">
        <f>BR6&amp;BP34</f>
        <v>B3右伺服运行锁定</v>
      </c>
      <c r="BS34" s="61" t="s">
        <v>3168</v>
      </c>
      <c r="BT34" s="83" t="s">
        <v>3172</v>
      </c>
      <c r="BU34" s="61" t="str">
        <f>BU6&amp;BS34</f>
        <v>B4左伺服运行锁定</v>
      </c>
      <c r="BV34" s="61" t="s">
        <v>3168</v>
      </c>
      <c r="BW34" s="83" t="s">
        <v>12506</v>
      </c>
      <c r="BX34" s="61" t="str">
        <f>BX6&amp;BV34</f>
        <v>B4右伺服运行锁定</v>
      </c>
      <c r="BY34" s="61" t="s">
        <v>3168</v>
      </c>
      <c r="BZ34" s="83" t="s">
        <v>12507</v>
      </c>
      <c r="CA34" s="61" t="str">
        <f>CA6&amp;BY34</f>
        <v>25#伺服运行锁定</v>
      </c>
      <c r="CB34" s="61" t="s">
        <v>3168</v>
      </c>
      <c r="CC34" s="83" t="s">
        <v>12431</v>
      </c>
      <c r="CD34" s="61" t="str">
        <f>CD6&amp;CB34</f>
        <v>26#伺服运行锁定</v>
      </c>
      <c r="CE34" s="61" t="s">
        <v>3168</v>
      </c>
      <c r="CF34" s="83" t="s">
        <v>12432</v>
      </c>
      <c r="CG34" s="61" t="str">
        <f>CG6&amp;CE34</f>
        <v>27#左伺服运行锁定</v>
      </c>
      <c r="CH34" s="61" t="s">
        <v>3168</v>
      </c>
      <c r="CI34" s="83" t="s">
        <v>12433</v>
      </c>
      <c r="CJ34" s="61" t="str">
        <f>CJ6&amp;CH34</f>
        <v>接料伺服运行锁定</v>
      </c>
    </row>
    <row r="35" spans="2:88">
      <c r="B35" s="68"/>
      <c r="C35" s="68"/>
      <c r="E35" s="61" t="s">
        <v>3169</v>
      </c>
      <c r="F35" s="61" t="s">
        <v>3305</v>
      </c>
      <c r="G35" s="61" t="str">
        <f>G6&amp;E35</f>
        <v>进出料横移伺服定位条件</v>
      </c>
      <c r="H35" s="61" t="s">
        <v>3169</v>
      </c>
      <c r="I35" s="61" t="s">
        <v>3299</v>
      </c>
      <c r="J35" s="61" t="str">
        <f>J6&amp;H35</f>
        <v>进出料伸缩伺服定位条件</v>
      </c>
      <c r="K35" s="61" t="s">
        <v>3169</v>
      </c>
      <c r="L35" s="61" t="s">
        <v>3293</v>
      </c>
      <c r="M35" s="61" t="str">
        <f>M6&amp;K35</f>
        <v>进出料横移伺服B定位条件</v>
      </c>
      <c r="N35" s="61" t="s">
        <v>3169</v>
      </c>
      <c r="O35" s="61" t="s">
        <v>3287</v>
      </c>
      <c r="P35" s="61" t="str">
        <f>P6&amp;N35</f>
        <v>进出料伸缩伺服B定位条件</v>
      </c>
      <c r="Q35" s="61" t="s">
        <v>3169</v>
      </c>
      <c r="R35" s="61" t="s">
        <v>3281</v>
      </c>
      <c r="S35" s="61" t="str">
        <f>S6&amp;Q35</f>
        <v>正压伺服A定位条件</v>
      </c>
      <c r="T35" s="61" t="s">
        <v>3169</v>
      </c>
      <c r="U35" s="83" t="s">
        <v>3275</v>
      </c>
      <c r="V35" s="61" t="str">
        <f>V6&amp;T35</f>
        <v>压板平移伺服A定位条件</v>
      </c>
      <c r="W35" s="61" t="s">
        <v>3169</v>
      </c>
      <c r="X35" s="83" t="s">
        <v>3269</v>
      </c>
      <c r="Y35" s="61" t="str">
        <f>Y6&amp;W35</f>
        <v>A1左伺服定位条件</v>
      </c>
      <c r="Z35" s="61" t="s">
        <v>3169</v>
      </c>
      <c r="AA35" s="83" t="s">
        <v>3263</v>
      </c>
      <c r="AB35" s="61" t="str">
        <f>AB6&amp;Z35</f>
        <v>A1右伺服定位条件</v>
      </c>
      <c r="AC35" s="61" t="s">
        <v>3169</v>
      </c>
      <c r="AD35" s="83" t="s">
        <v>3257</v>
      </c>
      <c r="AE35" s="61" t="str">
        <f>AE6&amp;AC35</f>
        <v>A2左伺服定位条件</v>
      </c>
      <c r="AF35" s="61" t="s">
        <v>3169</v>
      </c>
      <c r="AG35" s="83" t="s">
        <v>3251</v>
      </c>
      <c r="AH35" s="61" t="str">
        <f>AH6&amp;AF35</f>
        <v>A2右伺服定位条件</v>
      </c>
      <c r="AI35" s="61" t="s">
        <v>3169</v>
      </c>
      <c r="AJ35" s="83" t="s">
        <v>3245</v>
      </c>
      <c r="AK35" s="61" t="str">
        <f>AK6&amp;AI35</f>
        <v>A3左伺服定位条件</v>
      </c>
      <c r="AL35" s="61" t="s">
        <v>3169</v>
      </c>
      <c r="AM35" s="83" t="s">
        <v>3239</v>
      </c>
      <c r="AN35" s="61" t="str">
        <f>AN6&amp;AL35</f>
        <v>A3右伺服定位条件</v>
      </c>
      <c r="AO35" s="61" t="s">
        <v>3169</v>
      </c>
      <c r="AP35" s="83" t="s">
        <v>3233</v>
      </c>
      <c r="AQ35" s="61" t="str">
        <f>AQ6&amp;AO35</f>
        <v>A4左伺服定位条件</v>
      </c>
      <c r="AR35" s="61" t="s">
        <v>3169</v>
      </c>
      <c r="AS35" s="83" t="s">
        <v>3227</v>
      </c>
      <c r="AT35" s="61" t="str">
        <f>AT6&amp;AR35</f>
        <v>A4右伺服定位条件</v>
      </c>
      <c r="AU35" s="61" t="s">
        <v>3169</v>
      </c>
      <c r="AV35" s="83" t="s">
        <v>3221</v>
      </c>
      <c r="AW35" s="61" t="str">
        <f>AW6&amp;AU35</f>
        <v>正压伺服B定位条件</v>
      </c>
      <c r="AX35" s="61" t="s">
        <v>3169</v>
      </c>
      <c r="AY35" s="83" t="s">
        <v>3215</v>
      </c>
      <c r="AZ35" s="61" t="str">
        <f>AZ6&amp;AX35</f>
        <v>压板平移伺服B定位条件</v>
      </c>
      <c r="BA35" s="61" t="s">
        <v>3169</v>
      </c>
      <c r="BB35" s="83" t="s">
        <v>3209</v>
      </c>
      <c r="BC35" s="61" t="str">
        <f>BC6&amp;BA35</f>
        <v>B1左伺服定位条件</v>
      </c>
      <c r="BD35" s="61" t="s">
        <v>3169</v>
      </c>
      <c r="BE35" s="83" t="s">
        <v>3203</v>
      </c>
      <c r="BF35" s="61" t="str">
        <f>BF6&amp;BD35</f>
        <v>B1右伺服定位条件</v>
      </c>
      <c r="BG35" s="61" t="s">
        <v>3169</v>
      </c>
      <c r="BH35" s="83" t="s">
        <v>3197</v>
      </c>
      <c r="BI35" s="61" t="str">
        <f>BI6&amp;BG35</f>
        <v>B2左伺服定位条件</v>
      </c>
      <c r="BJ35" s="61" t="s">
        <v>3169</v>
      </c>
      <c r="BK35" s="83" t="s">
        <v>3191</v>
      </c>
      <c r="BL35" s="61" t="str">
        <f>BL6&amp;BJ35</f>
        <v>B2右伺服定位条件</v>
      </c>
      <c r="BM35" s="61" t="s">
        <v>3169</v>
      </c>
      <c r="BN35" s="83" t="s">
        <v>3185</v>
      </c>
      <c r="BO35" s="61" t="str">
        <f>BO6&amp;BM35</f>
        <v>B3左伺服定位条件</v>
      </c>
      <c r="BP35" s="61" t="s">
        <v>3169</v>
      </c>
      <c r="BQ35" s="83" t="s">
        <v>3179</v>
      </c>
      <c r="BR35" s="61" t="str">
        <f>BR6&amp;BP35</f>
        <v>B3右伺服定位条件</v>
      </c>
      <c r="BS35" s="61" t="s">
        <v>3169</v>
      </c>
      <c r="BT35" s="83" t="s">
        <v>3173</v>
      </c>
      <c r="BU35" s="61" t="str">
        <f>BU6&amp;BS35</f>
        <v>B4左伺服定位条件</v>
      </c>
      <c r="BV35" s="61" t="s">
        <v>3169</v>
      </c>
      <c r="BW35" s="83" t="s">
        <v>12508</v>
      </c>
      <c r="BX35" s="61" t="str">
        <f>BX6&amp;BV35</f>
        <v>B4右伺服定位条件</v>
      </c>
      <c r="BY35" s="61" t="s">
        <v>3169</v>
      </c>
      <c r="BZ35" s="83" t="s">
        <v>12509</v>
      </c>
      <c r="CA35" s="61" t="str">
        <f>CA6&amp;BY35</f>
        <v>25#伺服定位条件</v>
      </c>
      <c r="CB35" s="61" t="s">
        <v>3169</v>
      </c>
      <c r="CC35" s="83" t="s">
        <v>12434</v>
      </c>
      <c r="CD35" s="61" t="str">
        <f>CD6&amp;CB35</f>
        <v>26#伺服定位条件</v>
      </c>
      <c r="CE35" s="61" t="s">
        <v>3169</v>
      </c>
      <c r="CF35" s="83" t="s">
        <v>12435</v>
      </c>
      <c r="CG35" s="61" t="str">
        <f>CG6&amp;CE35</f>
        <v>27#左伺服定位条件</v>
      </c>
      <c r="CH35" s="61" t="s">
        <v>3169</v>
      </c>
      <c r="CI35" s="83" t="s">
        <v>12436</v>
      </c>
      <c r="CJ35" s="61" t="str">
        <f>CJ6&amp;CH35</f>
        <v>接料伺服定位条件</v>
      </c>
    </row>
    <row r="36" spans="2:88">
      <c r="B36" s="68"/>
      <c r="C36" s="68"/>
      <c r="E36" s="61" t="s">
        <v>12067</v>
      </c>
      <c r="F36" s="61" t="s">
        <v>3306</v>
      </c>
      <c r="G36" s="61" t="str">
        <f>G6&amp;E36</f>
        <v>进出料横移伺服回原启动</v>
      </c>
      <c r="H36" s="61" t="s">
        <v>12067</v>
      </c>
      <c r="I36" s="61" t="s">
        <v>3300</v>
      </c>
      <c r="J36" s="61" t="str">
        <f>J6&amp;H36</f>
        <v>进出料伸缩伺服回原启动</v>
      </c>
      <c r="K36" s="61" t="s">
        <v>12067</v>
      </c>
      <c r="L36" s="61" t="s">
        <v>3294</v>
      </c>
      <c r="M36" s="61" t="str">
        <f>M6&amp;K36</f>
        <v>进出料横移伺服B回原启动</v>
      </c>
      <c r="N36" s="61" t="s">
        <v>12067</v>
      </c>
      <c r="O36" s="61" t="s">
        <v>3288</v>
      </c>
      <c r="P36" s="61" t="str">
        <f>P6&amp;N36</f>
        <v>进出料伸缩伺服B回原启动</v>
      </c>
      <c r="Q36" s="61" t="s">
        <v>12067</v>
      </c>
      <c r="R36" s="61" t="s">
        <v>3282</v>
      </c>
      <c r="S36" s="61" t="str">
        <f>S6&amp;Q36</f>
        <v>正压伺服A回原启动</v>
      </c>
      <c r="T36" s="61" t="s">
        <v>12067</v>
      </c>
      <c r="U36" s="83" t="s">
        <v>3276</v>
      </c>
      <c r="V36" s="61" t="str">
        <f>V6&amp;T36</f>
        <v>压板平移伺服A回原启动</v>
      </c>
      <c r="W36" s="61" t="s">
        <v>12067</v>
      </c>
      <c r="X36" s="83" t="s">
        <v>3270</v>
      </c>
      <c r="Y36" s="61" t="str">
        <f>Y6&amp;W36</f>
        <v>A1左伺服回原启动</v>
      </c>
      <c r="Z36" s="61" t="s">
        <v>12067</v>
      </c>
      <c r="AA36" s="83" t="s">
        <v>3264</v>
      </c>
      <c r="AB36" s="61" t="str">
        <f>AB6&amp;Z36</f>
        <v>A1右伺服回原启动</v>
      </c>
      <c r="AC36" s="61" t="s">
        <v>12067</v>
      </c>
      <c r="AD36" s="83" t="s">
        <v>3258</v>
      </c>
      <c r="AE36" s="61" t="str">
        <f>AE6&amp;AC36</f>
        <v>A2左伺服回原启动</v>
      </c>
      <c r="AF36" s="61" t="s">
        <v>12067</v>
      </c>
      <c r="AG36" s="83" t="s">
        <v>3252</v>
      </c>
      <c r="AH36" s="61" t="str">
        <f>AH6&amp;AF36</f>
        <v>A2右伺服回原启动</v>
      </c>
      <c r="AI36" s="61" t="s">
        <v>12067</v>
      </c>
      <c r="AJ36" s="83" t="s">
        <v>3246</v>
      </c>
      <c r="AK36" s="61" t="str">
        <f>AK6&amp;AI36</f>
        <v>A3左伺服回原启动</v>
      </c>
      <c r="AL36" s="61" t="s">
        <v>12067</v>
      </c>
      <c r="AM36" s="83" t="s">
        <v>3240</v>
      </c>
      <c r="AN36" s="61" t="str">
        <f>AN6&amp;AL36</f>
        <v>A3右伺服回原启动</v>
      </c>
      <c r="AO36" s="61" t="s">
        <v>12067</v>
      </c>
      <c r="AP36" s="83" t="s">
        <v>3234</v>
      </c>
      <c r="AQ36" s="61" t="str">
        <f>AQ6&amp;AO36</f>
        <v>A4左伺服回原启动</v>
      </c>
      <c r="AR36" s="61" t="s">
        <v>12067</v>
      </c>
      <c r="AS36" s="83" t="s">
        <v>3228</v>
      </c>
      <c r="AT36" s="61" t="str">
        <f>AT7&amp;AR36</f>
        <v>A4右伺服回原点手动(HMI)回原启动</v>
      </c>
      <c r="AU36" s="61" t="s">
        <v>12067</v>
      </c>
      <c r="AV36" s="83" t="s">
        <v>3222</v>
      </c>
      <c r="AW36" s="61" t="str">
        <f>AW7&amp;AU36</f>
        <v>正压伺服B回原点手动(HMI)回原启动</v>
      </c>
      <c r="AX36" s="61" t="s">
        <v>12067</v>
      </c>
      <c r="AY36" s="83" t="s">
        <v>3216</v>
      </c>
      <c r="AZ36" s="61" t="str">
        <f>AZ6&amp;AX36</f>
        <v>压板平移伺服B回原启动</v>
      </c>
      <c r="BA36" s="61" t="s">
        <v>12067</v>
      </c>
      <c r="BB36" s="83" t="s">
        <v>3210</v>
      </c>
      <c r="BC36" s="61" t="str">
        <f>BC6&amp;BA36</f>
        <v>B1左伺服回原启动</v>
      </c>
      <c r="BD36" s="61" t="s">
        <v>12067</v>
      </c>
      <c r="BE36" s="83" t="s">
        <v>3204</v>
      </c>
      <c r="BF36" s="61" t="str">
        <f>BF6&amp;BD36</f>
        <v>B1右伺服回原启动</v>
      </c>
      <c r="BG36" s="61" t="s">
        <v>12067</v>
      </c>
      <c r="BH36" s="83" t="s">
        <v>3198</v>
      </c>
      <c r="BI36" s="61" t="str">
        <f>BI6&amp;BG36</f>
        <v>B2左伺服回原启动</v>
      </c>
      <c r="BJ36" s="61" t="s">
        <v>12067</v>
      </c>
      <c r="BK36" s="83" t="s">
        <v>3192</v>
      </c>
      <c r="BL36" s="61" t="str">
        <f>BL6&amp;BJ36</f>
        <v>B2右伺服回原启动</v>
      </c>
      <c r="BM36" s="61" t="s">
        <v>12067</v>
      </c>
      <c r="BN36" s="83" t="s">
        <v>3186</v>
      </c>
      <c r="BO36" s="61" t="str">
        <f>BO6&amp;BM36</f>
        <v>B3左伺服回原启动</v>
      </c>
      <c r="BP36" s="61" t="s">
        <v>12067</v>
      </c>
      <c r="BQ36" s="83" t="s">
        <v>3180</v>
      </c>
      <c r="BR36" s="61" t="str">
        <f>BR6&amp;BP36</f>
        <v>B3右伺服回原启动</v>
      </c>
      <c r="BS36" s="61" t="s">
        <v>12067</v>
      </c>
      <c r="BT36" s="83" t="s">
        <v>3174</v>
      </c>
      <c r="BU36" s="61" t="str">
        <f>BU6&amp;BS36</f>
        <v>B4左伺服回原启动</v>
      </c>
      <c r="BV36" s="61" t="s">
        <v>12067</v>
      </c>
      <c r="BW36" s="83" t="s">
        <v>12510</v>
      </c>
      <c r="BX36" s="61" t="str">
        <f>BX6&amp;BV36</f>
        <v>B4右伺服回原启动</v>
      </c>
      <c r="BY36" s="61" t="s">
        <v>12067</v>
      </c>
      <c r="BZ36" s="83" t="s">
        <v>12511</v>
      </c>
      <c r="CA36" s="61" t="str">
        <f>CA6&amp;BY36</f>
        <v>25#伺服回原启动</v>
      </c>
      <c r="CB36" s="61" t="s">
        <v>12067</v>
      </c>
      <c r="CC36" s="83" t="s">
        <v>12437</v>
      </c>
      <c r="CD36" s="61" t="str">
        <f>CD6&amp;CB36</f>
        <v>26#伺服回原启动</v>
      </c>
      <c r="CE36" s="61" t="s">
        <v>12067</v>
      </c>
      <c r="CF36" s="83" t="s">
        <v>12438</v>
      </c>
      <c r="CG36" s="61" t="str">
        <f>CG6&amp;CE36</f>
        <v>27#左伺服回原启动</v>
      </c>
      <c r="CH36" s="61" t="s">
        <v>12067</v>
      </c>
      <c r="CI36" s="83" t="s">
        <v>12439</v>
      </c>
      <c r="CJ36" s="61" t="str">
        <f>CJ6&amp;CH36</f>
        <v>接料伺服回原启动</v>
      </c>
    </row>
    <row r="37" spans="2:88">
      <c r="B37" s="68"/>
      <c r="C37" s="68"/>
      <c r="E37" s="61" t="s">
        <v>12068</v>
      </c>
      <c r="F37" s="61" t="s">
        <v>3307</v>
      </c>
      <c r="G37" s="61" t="str">
        <f>G6&amp;E37</f>
        <v>进出料横移伺服回原完成</v>
      </c>
      <c r="H37" s="61" t="s">
        <v>12068</v>
      </c>
      <c r="I37" s="61" t="s">
        <v>3301</v>
      </c>
      <c r="J37" s="61" t="str">
        <f>J6&amp;H37</f>
        <v>进出料伸缩伺服回原完成</v>
      </c>
      <c r="K37" s="61" t="s">
        <v>12068</v>
      </c>
      <c r="L37" s="61" t="s">
        <v>3295</v>
      </c>
      <c r="M37" s="61" t="str">
        <f>M6&amp;K37</f>
        <v>进出料横移伺服B回原完成</v>
      </c>
      <c r="N37" s="61" t="s">
        <v>12068</v>
      </c>
      <c r="O37" s="61" t="s">
        <v>3289</v>
      </c>
      <c r="P37" s="61" t="str">
        <f>P6&amp;N37</f>
        <v>进出料伸缩伺服B回原完成</v>
      </c>
      <c r="Q37" s="61" t="s">
        <v>12068</v>
      </c>
      <c r="R37" s="61" t="s">
        <v>3283</v>
      </c>
      <c r="S37" s="61" t="str">
        <f>S6&amp;Q37</f>
        <v>正压伺服A回原完成</v>
      </c>
      <c r="T37" s="61" t="s">
        <v>12068</v>
      </c>
      <c r="U37" s="83" t="s">
        <v>3277</v>
      </c>
      <c r="V37" s="61" t="str">
        <f>V6&amp;T37</f>
        <v>压板平移伺服A回原完成</v>
      </c>
      <c r="W37" s="61" t="s">
        <v>12068</v>
      </c>
      <c r="X37" s="83" t="s">
        <v>3271</v>
      </c>
      <c r="Y37" s="61" t="str">
        <f>Y6&amp;W37</f>
        <v>A1左伺服回原完成</v>
      </c>
      <c r="Z37" s="61" t="s">
        <v>12068</v>
      </c>
      <c r="AA37" s="83" t="s">
        <v>3265</v>
      </c>
      <c r="AB37" s="61" t="str">
        <f>AB6&amp;Z37</f>
        <v>A1右伺服回原完成</v>
      </c>
      <c r="AC37" s="61" t="s">
        <v>12068</v>
      </c>
      <c r="AD37" s="83" t="s">
        <v>3259</v>
      </c>
      <c r="AE37" s="61" t="str">
        <f>AE6&amp;AC37</f>
        <v>A2左伺服回原完成</v>
      </c>
      <c r="AF37" s="61" t="s">
        <v>12068</v>
      </c>
      <c r="AG37" s="83" t="s">
        <v>3253</v>
      </c>
      <c r="AH37" s="61" t="str">
        <f>AH6&amp;AF37</f>
        <v>A2右伺服回原完成</v>
      </c>
      <c r="AI37" s="61" t="s">
        <v>12068</v>
      </c>
      <c r="AJ37" s="83" t="s">
        <v>3247</v>
      </c>
      <c r="AK37" s="61" t="str">
        <f>AK6&amp;AI37</f>
        <v>A3左伺服回原完成</v>
      </c>
      <c r="AL37" s="61" t="s">
        <v>12068</v>
      </c>
      <c r="AM37" s="83" t="s">
        <v>3241</v>
      </c>
      <c r="AN37" s="61" t="str">
        <f>AN6&amp;AL37</f>
        <v>A3右伺服回原完成</v>
      </c>
      <c r="AO37" s="61" t="s">
        <v>12068</v>
      </c>
      <c r="AP37" s="83" t="s">
        <v>3235</v>
      </c>
      <c r="AQ37" s="61" t="str">
        <f>AQ6&amp;AO37</f>
        <v>A4左伺服回原完成</v>
      </c>
      <c r="AR37" s="61" t="s">
        <v>12068</v>
      </c>
      <c r="AS37" s="83" t="s">
        <v>3229</v>
      </c>
      <c r="AT37" s="61" t="str">
        <f>AT8&amp;AR37</f>
        <v>A4右伺服错误清除(HMI)回原完成</v>
      </c>
      <c r="AU37" s="61" t="s">
        <v>12068</v>
      </c>
      <c r="AV37" s="83" t="s">
        <v>3223</v>
      </c>
      <c r="AW37" s="61" t="str">
        <f>AW8&amp;AU37</f>
        <v>正压伺服B错误清除(HMI)回原完成</v>
      </c>
      <c r="AX37" s="61" t="s">
        <v>12068</v>
      </c>
      <c r="AY37" s="83" t="s">
        <v>3217</v>
      </c>
      <c r="AZ37" s="61" t="str">
        <f>AZ6&amp;AX37</f>
        <v>压板平移伺服B回原完成</v>
      </c>
      <c r="BA37" s="61" t="s">
        <v>12068</v>
      </c>
      <c r="BB37" s="83" t="s">
        <v>3211</v>
      </c>
      <c r="BC37" s="61" t="str">
        <f>BC6&amp;BA37</f>
        <v>B1左伺服回原完成</v>
      </c>
      <c r="BD37" s="61" t="s">
        <v>12068</v>
      </c>
      <c r="BE37" s="83" t="s">
        <v>3205</v>
      </c>
      <c r="BF37" s="61" t="str">
        <f>BF6&amp;BD37</f>
        <v>B1右伺服回原完成</v>
      </c>
      <c r="BG37" s="61" t="s">
        <v>12068</v>
      </c>
      <c r="BH37" s="83" t="s">
        <v>3199</v>
      </c>
      <c r="BI37" s="61" t="str">
        <f>BI6&amp;BG37</f>
        <v>B2左伺服回原完成</v>
      </c>
      <c r="BJ37" s="61" t="s">
        <v>12068</v>
      </c>
      <c r="BK37" s="83" t="s">
        <v>3193</v>
      </c>
      <c r="BL37" s="61" t="str">
        <f>BL6&amp;BJ37</f>
        <v>B2右伺服回原完成</v>
      </c>
      <c r="BM37" s="61" t="s">
        <v>12068</v>
      </c>
      <c r="BN37" s="83" t="s">
        <v>3187</v>
      </c>
      <c r="BO37" s="61" t="str">
        <f>BO6&amp;BM37</f>
        <v>B3左伺服回原完成</v>
      </c>
      <c r="BP37" s="61" t="s">
        <v>12068</v>
      </c>
      <c r="BQ37" s="83" t="s">
        <v>3181</v>
      </c>
      <c r="BR37" s="61" t="str">
        <f>BR6&amp;BP37</f>
        <v>B3右伺服回原完成</v>
      </c>
      <c r="BS37" s="61" t="s">
        <v>12068</v>
      </c>
      <c r="BT37" s="83" t="s">
        <v>3175</v>
      </c>
      <c r="BU37" s="61" t="str">
        <f>BU6&amp;BS37</f>
        <v>B4左伺服回原完成</v>
      </c>
      <c r="BV37" s="61" t="s">
        <v>12068</v>
      </c>
      <c r="BW37" s="83" t="s">
        <v>12512</v>
      </c>
      <c r="BX37" s="61" t="str">
        <f>BX6&amp;BV37</f>
        <v>B4右伺服回原完成</v>
      </c>
      <c r="BY37" s="61" t="s">
        <v>12068</v>
      </c>
      <c r="BZ37" s="83" t="s">
        <v>12513</v>
      </c>
      <c r="CA37" s="61" t="str">
        <f>CA6&amp;BY37</f>
        <v>25#伺服回原完成</v>
      </c>
      <c r="CB37" s="61" t="s">
        <v>12068</v>
      </c>
      <c r="CC37" s="83" t="s">
        <v>12440</v>
      </c>
      <c r="CD37" s="61" t="str">
        <f>CD6&amp;CB37</f>
        <v>26#伺服回原完成</v>
      </c>
      <c r="CE37" s="61" t="s">
        <v>12068</v>
      </c>
      <c r="CF37" s="83" t="s">
        <v>12441</v>
      </c>
      <c r="CG37" s="61" t="str">
        <f>CG6&amp;CE37</f>
        <v>27#左伺服回原完成</v>
      </c>
      <c r="CH37" s="61" t="s">
        <v>12068</v>
      </c>
      <c r="CI37" s="83" t="s">
        <v>12442</v>
      </c>
      <c r="CJ37" s="61" t="str">
        <f>CJ6&amp;CH37</f>
        <v>接料伺服回原完成</v>
      </c>
    </row>
    <row r="38" spans="2:88">
      <c r="B38" s="68"/>
      <c r="C38" s="68"/>
      <c r="E38" s="61" t="s">
        <v>3170</v>
      </c>
      <c r="F38" s="61" t="s">
        <v>3308</v>
      </c>
      <c r="G38" s="61" t="str">
        <f>G6&amp;E38</f>
        <v>进出料横移伺服辅助3</v>
      </c>
      <c r="H38" s="61" t="s">
        <v>3170</v>
      </c>
      <c r="I38" s="61" t="s">
        <v>3302</v>
      </c>
      <c r="J38" s="61" t="str">
        <f>J6&amp;H38</f>
        <v>进出料伸缩伺服辅助3</v>
      </c>
      <c r="K38" s="61" t="s">
        <v>3170</v>
      </c>
      <c r="L38" s="61" t="s">
        <v>3296</v>
      </c>
      <c r="M38" s="61" t="str">
        <f>M6&amp;K38</f>
        <v>进出料横移伺服B辅助3</v>
      </c>
      <c r="N38" s="61" t="s">
        <v>3170</v>
      </c>
      <c r="O38" s="61" t="s">
        <v>3290</v>
      </c>
      <c r="P38" s="61" t="str">
        <f>P6&amp;N38</f>
        <v>进出料伸缩伺服B辅助3</v>
      </c>
      <c r="Q38" s="61" t="s">
        <v>3170</v>
      </c>
      <c r="R38" s="61" t="s">
        <v>3284</v>
      </c>
      <c r="S38" s="61" t="str">
        <f>S6&amp;Q38</f>
        <v>正压伺服A辅助3</v>
      </c>
      <c r="T38" s="61" t="s">
        <v>3170</v>
      </c>
      <c r="U38" s="83" t="s">
        <v>3278</v>
      </c>
      <c r="V38" s="61" t="str">
        <f>V6&amp;T38</f>
        <v>压板平移伺服A辅助3</v>
      </c>
      <c r="W38" s="61" t="s">
        <v>3170</v>
      </c>
      <c r="X38" s="83" t="s">
        <v>3272</v>
      </c>
      <c r="Y38" s="61" t="str">
        <f>Y6&amp;W38</f>
        <v>A1左伺服辅助3</v>
      </c>
      <c r="Z38" s="61" t="s">
        <v>3170</v>
      </c>
      <c r="AA38" s="83" t="s">
        <v>3266</v>
      </c>
      <c r="AB38" s="61" t="str">
        <f>AB6&amp;Z38</f>
        <v>A1右伺服辅助3</v>
      </c>
      <c r="AC38" s="61" t="s">
        <v>3170</v>
      </c>
      <c r="AD38" s="83" t="s">
        <v>3260</v>
      </c>
      <c r="AE38" s="61" t="str">
        <f>AE6&amp;AC38</f>
        <v>A2左伺服辅助3</v>
      </c>
      <c r="AF38" s="61" t="s">
        <v>3170</v>
      </c>
      <c r="AG38" s="83" t="s">
        <v>3254</v>
      </c>
      <c r="AH38" s="61" t="str">
        <f>AH6&amp;AF38</f>
        <v>A2右伺服辅助3</v>
      </c>
      <c r="AI38" s="61" t="s">
        <v>3170</v>
      </c>
      <c r="AJ38" s="83" t="s">
        <v>3248</v>
      </c>
      <c r="AK38" s="61" t="str">
        <f>AK6&amp;AI38</f>
        <v>A3左伺服辅助3</v>
      </c>
      <c r="AL38" s="61" t="s">
        <v>3170</v>
      </c>
      <c r="AM38" s="83" t="s">
        <v>3242</v>
      </c>
      <c r="AN38" s="61" t="str">
        <f>AN6&amp;AL38</f>
        <v>A3右伺服辅助3</v>
      </c>
      <c r="AO38" s="61" t="s">
        <v>3170</v>
      </c>
      <c r="AP38" s="83" t="s">
        <v>3236</v>
      </c>
      <c r="AQ38" s="61" t="str">
        <f>AQ6&amp;AO38</f>
        <v>A4左伺服辅助3</v>
      </c>
      <c r="AR38" s="61" t="s">
        <v>3170</v>
      </c>
      <c r="AS38" s="83" t="s">
        <v>3230</v>
      </c>
      <c r="AT38" s="61" t="str">
        <f>AT6&amp;AR38</f>
        <v>A4右伺服辅助3</v>
      </c>
      <c r="AU38" s="61" t="s">
        <v>3170</v>
      </c>
      <c r="AV38" s="83" t="s">
        <v>3224</v>
      </c>
      <c r="AW38" s="61" t="str">
        <f>AW6&amp;AU38</f>
        <v>正压伺服B辅助3</v>
      </c>
      <c r="AX38" s="61" t="s">
        <v>3170</v>
      </c>
      <c r="AY38" s="83" t="s">
        <v>3218</v>
      </c>
      <c r="AZ38" s="61" t="str">
        <f>AZ6&amp;AX38</f>
        <v>压板平移伺服B辅助3</v>
      </c>
      <c r="BA38" s="61" t="s">
        <v>3170</v>
      </c>
      <c r="BB38" s="83" t="s">
        <v>3212</v>
      </c>
      <c r="BC38" s="61" t="str">
        <f>BC6&amp;BA38</f>
        <v>B1左伺服辅助3</v>
      </c>
      <c r="BD38" s="61" t="s">
        <v>3170</v>
      </c>
      <c r="BE38" s="83" t="s">
        <v>3206</v>
      </c>
      <c r="BF38" s="61" t="str">
        <f>BF6&amp;BD38</f>
        <v>B1右伺服辅助3</v>
      </c>
      <c r="BG38" s="61" t="s">
        <v>3170</v>
      </c>
      <c r="BH38" s="83" t="s">
        <v>3200</v>
      </c>
      <c r="BI38" s="61" t="str">
        <f>BI6&amp;BG38</f>
        <v>B2左伺服辅助3</v>
      </c>
      <c r="BJ38" s="61" t="s">
        <v>3170</v>
      </c>
      <c r="BK38" s="83" t="s">
        <v>3194</v>
      </c>
      <c r="BL38" s="61" t="str">
        <f>BL6&amp;BJ38</f>
        <v>B2右伺服辅助3</v>
      </c>
      <c r="BM38" s="61" t="s">
        <v>3170</v>
      </c>
      <c r="BN38" s="83" t="s">
        <v>3188</v>
      </c>
      <c r="BO38" s="61" t="str">
        <f>BO6&amp;BM38</f>
        <v>B3左伺服辅助3</v>
      </c>
      <c r="BP38" s="61" t="s">
        <v>3170</v>
      </c>
      <c r="BQ38" s="83" t="s">
        <v>3182</v>
      </c>
      <c r="BR38" s="61" t="str">
        <f>BR6&amp;BP38</f>
        <v>B3右伺服辅助3</v>
      </c>
      <c r="BS38" s="61" t="s">
        <v>3170</v>
      </c>
      <c r="BT38" s="83" t="s">
        <v>3176</v>
      </c>
      <c r="BU38" s="61" t="str">
        <f>BU6&amp;BS38</f>
        <v>B4左伺服辅助3</v>
      </c>
      <c r="BV38" s="61" t="s">
        <v>3170</v>
      </c>
      <c r="BW38" s="83" t="s">
        <v>12514</v>
      </c>
      <c r="BX38" s="61" t="str">
        <f>BX6&amp;BV38</f>
        <v>B4右伺服辅助3</v>
      </c>
      <c r="BY38" s="61" t="s">
        <v>3170</v>
      </c>
      <c r="BZ38" s="83" t="s">
        <v>12515</v>
      </c>
      <c r="CA38" s="61" t="str">
        <f>CA6&amp;BY38</f>
        <v>25#伺服辅助3</v>
      </c>
      <c r="CB38" s="61" t="s">
        <v>3170</v>
      </c>
      <c r="CC38" s="83" t="s">
        <v>12443</v>
      </c>
      <c r="CD38" s="61" t="str">
        <f>CD6&amp;CB38</f>
        <v>26#伺服辅助3</v>
      </c>
      <c r="CE38" s="61" t="s">
        <v>3170</v>
      </c>
      <c r="CF38" s="83" t="s">
        <v>12444</v>
      </c>
      <c r="CG38" s="61" t="str">
        <f>CG6&amp;CE38</f>
        <v>27#左伺服辅助3</v>
      </c>
      <c r="CH38" s="61" t="s">
        <v>3170</v>
      </c>
      <c r="CI38" s="83" t="s">
        <v>12445</v>
      </c>
      <c r="CJ38" s="61" t="str">
        <f>CJ6&amp;CH38</f>
        <v>接料伺服辅助3</v>
      </c>
    </row>
    <row r="39" spans="2:88">
      <c r="B39" s="68" t="s">
        <v>286</v>
      </c>
      <c r="C39" s="68" t="s">
        <v>975</v>
      </c>
      <c r="D39" s="61" t="s">
        <v>12082</v>
      </c>
      <c r="E39" s="61" t="s">
        <v>2862</v>
      </c>
      <c r="F39" s="66" t="s">
        <v>12517</v>
      </c>
      <c r="G39" t="str">
        <f>G6&amp;E23&amp;"手动输出"</f>
        <v>进出料横移伺服平台进出料位手动输出</v>
      </c>
      <c r="H39" s="61" t="s">
        <v>2862</v>
      </c>
      <c r="I39" s="66" t="s">
        <v>12521</v>
      </c>
      <c r="J39" t="str">
        <f>J6&amp;H23&amp;"手动输出"</f>
        <v>进出料伸缩伺服初始位手动输出</v>
      </c>
      <c r="K39" s="61" t="s">
        <v>2862</v>
      </c>
      <c r="L39" s="66" t="s">
        <v>1067</v>
      </c>
      <c r="M39" t="str">
        <f>M6&amp;K23&amp;"手动输出"</f>
        <v>进出料横移伺服B进料位手动输出</v>
      </c>
      <c r="N39" s="61" t="s">
        <v>2862</v>
      </c>
      <c r="O39" s="66" t="s">
        <v>12524</v>
      </c>
      <c r="P39" t="str">
        <f>P6&amp;N23&amp;"手动输出"</f>
        <v>进出料伸缩伺服B初始位手动输出</v>
      </c>
      <c r="Q39" s="61" t="s">
        <v>2862</v>
      </c>
      <c r="R39" s="66" t="s">
        <v>1201</v>
      </c>
      <c r="S39" t="str">
        <f>S6&amp;Q23&amp;"手动输出"</f>
        <v>正压伺服A初始位手动输出</v>
      </c>
      <c r="T39" s="61" t="s">
        <v>2862</v>
      </c>
      <c r="U39" s="66" t="s">
        <v>12527</v>
      </c>
      <c r="V39" t="str">
        <f>V6&amp;T23&amp;"手动输出"</f>
        <v>压板平移伺服AA面取放位手动输出</v>
      </c>
      <c r="W39" s="61" t="s">
        <v>2862</v>
      </c>
      <c r="X39" s="66" t="s">
        <v>1428</v>
      </c>
      <c r="Y39" t="str">
        <f>Y6&amp;W23&amp;"手动输出"</f>
        <v>A1左伺服待机位手动输出</v>
      </c>
      <c r="Z39" s="61" t="s">
        <v>2862</v>
      </c>
      <c r="AA39" s="66" t="s">
        <v>1534</v>
      </c>
      <c r="AB39" t="str">
        <f>AB6&amp;Z23&amp;"手动输出"</f>
        <v>A1右伺服待机位手动输出</v>
      </c>
      <c r="AC39" s="61" t="s">
        <v>2862</v>
      </c>
      <c r="AD39" s="66" t="s">
        <v>1618</v>
      </c>
      <c r="AE39" t="str">
        <f>AE6&amp;AC23&amp;"手动输出"</f>
        <v>A2左伺服待机位手动输出</v>
      </c>
      <c r="AF39" s="61" t="s">
        <v>2862</v>
      </c>
      <c r="AG39" s="66" t="s">
        <v>1722</v>
      </c>
      <c r="AH39" t="str">
        <f>AH6&amp;AF23&amp;"手动输出"</f>
        <v>A2右伺服待机位手动输出</v>
      </c>
      <c r="AI39" s="61" t="s">
        <v>2862</v>
      </c>
      <c r="AJ39" s="66" t="s">
        <v>1806</v>
      </c>
      <c r="AK39" t="str">
        <f>AK6&amp;AI23&amp;"手动输出"</f>
        <v>A3左伺服待机位手动输出</v>
      </c>
      <c r="AL39" s="61" t="s">
        <v>2862</v>
      </c>
      <c r="AM39" s="66" t="s">
        <v>1890</v>
      </c>
      <c r="AN39" t="str">
        <f>AN6&amp;AL23&amp;"手动输出"</f>
        <v>A3右伺服待机位手动输出</v>
      </c>
      <c r="AO39" s="61" t="s">
        <v>2862</v>
      </c>
      <c r="AP39" s="66" t="s">
        <v>1964</v>
      </c>
      <c r="AQ39" t="str">
        <f>AQ6&amp;AO23&amp;"手动输出"</f>
        <v>A4左伺服待机位手动输出</v>
      </c>
      <c r="AR39" s="61" t="s">
        <v>2862</v>
      </c>
      <c r="AS39" s="66" t="s">
        <v>2048</v>
      </c>
      <c r="AT39" t="str">
        <f>AT6&amp;AR23&amp;"手动输出"</f>
        <v>A4右伺服待机位手动输出</v>
      </c>
      <c r="AU39" s="61" t="s">
        <v>2862</v>
      </c>
      <c r="AV39" s="66" t="s">
        <v>2132</v>
      </c>
      <c r="AW39" t="str">
        <f>AW6&amp;AU23&amp;"手动输出"</f>
        <v>正压伺服B初始位手动输出</v>
      </c>
      <c r="AX39" s="61" t="s">
        <v>2862</v>
      </c>
      <c r="AY39" s="66" t="s">
        <v>2206</v>
      </c>
      <c r="AZ39" t="str">
        <f>AZ6&amp;AX23&amp;"手动输出"</f>
        <v>压板平移伺服BA面取放位手动输出</v>
      </c>
      <c r="BA39" s="61" t="s">
        <v>2862</v>
      </c>
      <c r="BB39" s="66" t="s">
        <v>2290</v>
      </c>
      <c r="BC39" t="str">
        <f>BC6&amp;BA23&amp;"手动输出"</f>
        <v>B1左伺服待机位手动输出</v>
      </c>
      <c r="BD39" s="61" t="s">
        <v>2862</v>
      </c>
      <c r="BE39" s="66" t="s">
        <v>2374</v>
      </c>
      <c r="BF39" t="str">
        <f>BF6&amp;BD23&amp;"手动输出"</f>
        <v>B1右伺服待机位手动输出</v>
      </c>
      <c r="BG39" s="61" t="s">
        <v>2862</v>
      </c>
      <c r="BH39" s="66" t="s">
        <v>2458</v>
      </c>
      <c r="BI39" t="str">
        <f>BI6&amp;BG23&amp;"手动输出"</f>
        <v>B2左伺服待机位手动输出</v>
      </c>
      <c r="BJ39" s="61" t="s">
        <v>2862</v>
      </c>
      <c r="BK39" s="66" t="s">
        <v>2548</v>
      </c>
      <c r="BL39" t="str">
        <f>BL6&amp;BJ23&amp;"手动输出"</f>
        <v>B2右伺服待机位手动输出</v>
      </c>
      <c r="BM39" s="61" t="s">
        <v>2862</v>
      </c>
      <c r="BN39" s="66" t="s">
        <v>2632</v>
      </c>
      <c r="BO39" t="str">
        <f>BO6&amp;BM23&amp;"手动输出"</f>
        <v>B3左伺服待机位手动输出</v>
      </c>
      <c r="BP39" s="61" t="s">
        <v>2862</v>
      </c>
      <c r="BQ39" s="66" t="s">
        <v>2717</v>
      </c>
      <c r="BR39" t="str">
        <f>BR6&amp;BP23&amp;"手动输出"</f>
        <v>B3右伺服待机位手动输出</v>
      </c>
      <c r="BS39" s="61" t="s">
        <v>2862</v>
      </c>
      <c r="BT39" s="66" t="s">
        <v>2801</v>
      </c>
      <c r="BU39" t="str">
        <f>BU6&amp;BS23&amp;"手动输出"</f>
        <v>B4左伺服待机位手动输出</v>
      </c>
      <c r="BV39" s="61" t="s">
        <v>2862</v>
      </c>
      <c r="BW39" s="66" t="s">
        <v>12689</v>
      </c>
      <c r="BX39" t="str">
        <f>BX6&amp;BV23&amp;"手动输出"</f>
        <v>B4右伺服待机位手动输出</v>
      </c>
      <c r="BY39" s="61" t="s">
        <v>2862</v>
      </c>
      <c r="BZ39" s="66" t="s">
        <v>12731</v>
      </c>
      <c r="CA39" t="str">
        <f>CA6&amp;BY23&amp;"手动输出"</f>
        <v>25#伺服位置1手动输出</v>
      </c>
      <c r="CB39" s="61" t="s">
        <v>2862</v>
      </c>
      <c r="CC39" s="66" t="s">
        <v>12530</v>
      </c>
      <c r="CD39" t="str">
        <f>CD6&amp;CB23&amp;"手动输出"</f>
        <v>26#伺服位置1手动输出</v>
      </c>
      <c r="CE39" s="61" t="s">
        <v>2862</v>
      </c>
      <c r="CF39" s="66" t="s">
        <v>12572</v>
      </c>
      <c r="CG39" t="str">
        <f>CG6&amp;CE23&amp;"手动输出"</f>
        <v>27#左伺服位置1手动输出</v>
      </c>
      <c r="CH39" s="61" t="s">
        <v>2862</v>
      </c>
      <c r="CI39" s="66" t="s">
        <v>12614</v>
      </c>
      <c r="CJ39" t="str">
        <f>CJ6&amp;CH23&amp;"手动输出"</f>
        <v>接料伺服出料位手动输出</v>
      </c>
    </row>
    <row r="40" spans="2:88">
      <c r="B40" s="68" t="s">
        <v>287</v>
      </c>
      <c r="C40" s="68" t="s">
        <v>268</v>
      </c>
      <c r="F40" s="66" t="s">
        <v>936</v>
      </c>
      <c r="G40" t="str">
        <f>G6&amp;E24&amp;"手动输出"</f>
        <v>进出料横移伺服热压A放料位手动输出</v>
      </c>
      <c r="I40" s="66" t="s">
        <v>1002</v>
      </c>
      <c r="J40" t="str">
        <f>J6&amp;H24&amp;"手动输出"</f>
        <v>进出料伸缩伺服平台取料位手动输出</v>
      </c>
      <c r="L40" s="66" t="s">
        <v>1068</v>
      </c>
      <c r="M40" t="str">
        <f>M6&amp;K24&amp;"手动输出"</f>
        <v>进出料横移伺服B进料等待位手动输出</v>
      </c>
      <c r="O40" s="66" t="s">
        <v>1137</v>
      </c>
      <c r="P40" t="str">
        <f>P6&amp;N24&amp;"手动输出"</f>
        <v>进出料伸缩伺服B平台取料位手动输出</v>
      </c>
      <c r="R40" s="66" t="s">
        <v>1202</v>
      </c>
      <c r="S40" t="str">
        <f>S6&amp;Q24&amp;"手动输出"</f>
        <v>正压伺服A减速位手动输出</v>
      </c>
      <c r="U40" s="66" t="s">
        <v>1268</v>
      </c>
      <c r="V40" t="str">
        <f>V6&amp;T24&amp;"手动输出"</f>
        <v>压板平移伺服AB面取放位手动输出</v>
      </c>
      <c r="X40" s="66" t="s">
        <v>1429</v>
      </c>
      <c r="Y40" s="84" t="str">
        <f>Y6&amp;W24&amp;"手动输出"</f>
        <v>A1左伺服拨料退回位手动输出</v>
      </c>
      <c r="AA40" s="66" t="s">
        <v>1535</v>
      </c>
      <c r="AB40" t="str">
        <f>AB6&amp;Z24&amp;"手动输出"</f>
        <v>A1右伺服拨料退回位手动输出</v>
      </c>
      <c r="AD40" s="66" t="s">
        <v>1619</v>
      </c>
      <c r="AE40" t="str">
        <f>AE6&amp;AC24&amp;"手动输出"</f>
        <v>A2左伺服拨料退回位手动输出</v>
      </c>
      <c r="AG40" s="66" t="s">
        <v>1723</v>
      </c>
      <c r="AH40" t="str">
        <f>AH6&amp;AF24&amp;"手动输出"</f>
        <v>A2右伺服拨料退回位手动输出</v>
      </c>
      <c r="AJ40" s="66" t="s">
        <v>1807</v>
      </c>
      <c r="AK40" t="str">
        <f>AK6&amp;AI24&amp;"手动输出"</f>
        <v>A3左伺服拨料退回位手动输出</v>
      </c>
      <c r="AM40" s="66" t="s">
        <v>1891</v>
      </c>
      <c r="AN40" t="str">
        <f>AN6&amp;AL24&amp;"手动输出"</f>
        <v>A3右伺服拨料退回位手动输出</v>
      </c>
      <c r="AP40" s="66" t="s">
        <v>1965</v>
      </c>
      <c r="AQ40" t="str">
        <f>AQ6&amp;AO24&amp;"手动输出"</f>
        <v>A4左伺服拨料退回位手动输出</v>
      </c>
      <c r="AS40" s="66" t="s">
        <v>2049</v>
      </c>
      <c r="AT40" t="str">
        <f>AT6&amp;AR24&amp;"手动输出"</f>
        <v>A4右伺服拨料退回位手动输出</v>
      </c>
      <c r="AV40" s="66" t="s">
        <v>2133</v>
      </c>
      <c r="AW40" t="str">
        <f>AW6&amp;AU24&amp;"手动输出"</f>
        <v>正压伺服B减速位手动输出</v>
      </c>
      <c r="AY40" s="66" t="s">
        <v>2207</v>
      </c>
      <c r="AZ40" t="str">
        <f>AZ6&amp;AX24&amp;"手动输出"</f>
        <v>压板平移伺服BB面取放位手动输出</v>
      </c>
      <c r="BB40" s="66" t="s">
        <v>2291</v>
      </c>
      <c r="BC40" t="str">
        <f>BC6&amp;BA24&amp;"手动输出"</f>
        <v>B1左伺服拨料退回位手动输出</v>
      </c>
      <c r="BE40" s="66" t="s">
        <v>2375</v>
      </c>
      <c r="BF40" t="str">
        <f>BF6&amp;BD24&amp;"手动输出"</f>
        <v>B1右伺服拨料退回位手动输出</v>
      </c>
      <c r="BH40" s="66" t="s">
        <v>2459</v>
      </c>
      <c r="BI40" t="str">
        <f>BI6&amp;BG24&amp;"手动输出"</f>
        <v>B2左伺服拨料退回位手动输出</v>
      </c>
      <c r="BK40" s="66" t="s">
        <v>2549</v>
      </c>
      <c r="BL40" t="str">
        <f>BL6&amp;BJ24&amp;"手动输出"</f>
        <v>B2右伺服拨料退回位手动输出</v>
      </c>
      <c r="BN40" s="66" t="s">
        <v>2633</v>
      </c>
      <c r="BO40" t="str">
        <f>BO6&amp;BM24&amp;"手动输出"</f>
        <v>B3左伺服拨料退回位手动输出</v>
      </c>
      <c r="BQ40" s="66" t="s">
        <v>2718</v>
      </c>
      <c r="BR40" t="str">
        <f>BR6&amp;BP24&amp;"手动输出"</f>
        <v>B3右伺服拨料退回位手动输出</v>
      </c>
      <c r="BT40" s="66" t="s">
        <v>2802</v>
      </c>
      <c r="BU40" t="str">
        <f>BU6&amp;BS24&amp;"手动输出"</f>
        <v>B4左伺服拨料退回位手动输出</v>
      </c>
      <c r="BW40" s="66" t="s">
        <v>12690</v>
      </c>
      <c r="BX40" t="str">
        <f>BX6&amp;BV24&amp;"手动输出"</f>
        <v>B4右伺服拨料退回位手动输出</v>
      </c>
      <c r="BZ40" s="66" t="s">
        <v>12732</v>
      </c>
      <c r="CA40" t="str">
        <f>CA6&amp;BY24&amp;"手动输出"</f>
        <v>25#伺服位置2手动输出</v>
      </c>
      <c r="CC40" s="66" t="s">
        <v>12531</v>
      </c>
      <c r="CD40" t="str">
        <f>CD6&amp;CB24&amp;"手动输出"</f>
        <v>26#伺服位置2手动输出</v>
      </c>
      <c r="CF40" s="66" t="s">
        <v>12573</v>
      </c>
      <c r="CG40" t="str">
        <f>CG6&amp;CE24&amp;"手动输出"</f>
        <v>27#左伺服位置2手动输出</v>
      </c>
      <c r="CI40" s="66" t="s">
        <v>12615</v>
      </c>
      <c r="CJ40" t="str">
        <f>CJ6&amp;CH24&amp;"手动输出"</f>
        <v>接料伺服接料位手动输出</v>
      </c>
    </row>
    <row r="41" spans="2:88">
      <c r="B41" s="68" t="s">
        <v>288</v>
      </c>
      <c r="C41" s="68" t="s">
        <v>269</v>
      </c>
      <c r="F41" s="66" t="s">
        <v>937</v>
      </c>
      <c r="G41" t="str">
        <f>G6&amp;E25&amp;"手动输出"</f>
        <v>进出料横移伺服热压A取料位手动输出</v>
      </c>
      <c r="I41" s="66" t="s">
        <v>1003</v>
      </c>
      <c r="J41" t="str">
        <f>J6&amp;H25&amp;"手动输出"</f>
        <v>进出料伸缩伺服热压取放位手动输出</v>
      </c>
      <c r="L41" s="66" t="s">
        <v>1069</v>
      </c>
      <c r="M41" t="str">
        <f>M6&amp;K25&amp;"手动输出"</f>
        <v>进出料横移伺服B上料位A手动输出</v>
      </c>
      <c r="O41" s="66" t="s">
        <v>1138</v>
      </c>
      <c r="P41" t="str">
        <f>P6&amp;N25&amp;"手动输出"</f>
        <v>进出料伸缩伺服B热压取放位手动输出</v>
      </c>
      <c r="R41" s="66" t="s">
        <v>1203</v>
      </c>
      <c r="S41" t="str">
        <f>S6&amp;Q25&amp;"手动输出"</f>
        <v>正压伺服A等距热压位手动输出</v>
      </c>
      <c r="U41" s="66" t="s">
        <v>1269</v>
      </c>
      <c r="V41" t="str">
        <f>V6&amp;T25&amp;"手动输出"</f>
        <v>压板平移伺服A位置3手动输出</v>
      </c>
      <c r="X41" s="66" t="s">
        <v>1430</v>
      </c>
      <c r="Y41" s="84" t="str">
        <f>Y6&amp;W25&amp;"手动输出"</f>
        <v>A1左伺服拨料位手动输出</v>
      </c>
      <c r="AA41" s="66" t="s">
        <v>1536</v>
      </c>
      <c r="AB41" t="str">
        <f>AB6&amp;Z25&amp;"手动输出"</f>
        <v>A1右伺服拨料位手动输出</v>
      </c>
      <c r="AD41" s="66" t="s">
        <v>1620</v>
      </c>
      <c r="AE41" t="str">
        <f>AE6&amp;AC25&amp;"手动输出"</f>
        <v>A2左伺服拨料位手动输出</v>
      </c>
      <c r="AG41" s="66" t="s">
        <v>1724</v>
      </c>
      <c r="AH41" t="str">
        <f>AH6&amp;AF25&amp;"手动输出"</f>
        <v>A2右伺服拨料位手动输出</v>
      </c>
      <c r="AJ41" s="66" t="s">
        <v>1808</v>
      </c>
      <c r="AK41" t="str">
        <f>AK6&amp;AI25&amp;"手动输出"</f>
        <v>A3左伺服拨料位手动输出</v>
      </c>
      <c r="AM41" s="66" t="s">
        <v>1892</v>
      </c>
      <c r="AN41" t="str">
        <f>AN6&amp;AL25&amp;"手动输出"</f>
        <v>A3右伺服拨料位手动输出</v>
      </c>
      <c r="AP41" s="66" t="s">
        <v>1966</v>
      </c>
      <c r="AQ41" t="str">
        <f>AQ6&amp;AO25&amp;"手动输出"</f>
        <v>A4左伺服拨料位手动输出</v>
      </c>
      <c r="AS41" s="66" t="s">
        <v>2050</v>
      </c>
      <c r="AT41" t="str">
        <f>AT6&amp;AR25&amp;"手动输出"</f>
        <v>A4右伺服拨料位手动输出</v>
      </c>
      <c r="AV41" s="66" t="s">
        <v>2134</v>
      </c>
      <c r="AW41" t="str">
        <f>AW6&amp;AU25&amp;"手动输出"</f>
        <v>正压伺服B等距热压位手动输出</v>
      </c>
      <c r="AY41" s="66" t="s">
        <v>2208</v>
      </c>
      <c r="AZ41" t="str">
        <f>AZ6&amp;AX25&amp;"手动输出"</f>
        <v>压板平移伺服B位置3手动输出</v>
      </c>
      <c r="BB41" s="66" t="s">
        <v>2292</v>
      </c>
      <c r="BC41" t="str">
        <f>BC6&amp;BA25&amp;"手动输出"</f>
        <v>B1左伺服拨料位手动输出</v>
      </c>
      <c r="BE41" s="66" t="s">
        <v>2376</v>
      </c>
      <c r="BF41" t="str">
        <f>BF6&amp;BD25&amp;"手动输出"</f>
        <v>B1右伺服拨料位手动输出</v>
      </c>
      <c r="BH41" s="66" t="s">
        <v>2460</v>
      </c>
      <c r="BI41" t="str">
        <f>BI6&amp;BG25&amp;"手动输出"</f>
        <v>B2左伺服拨料位手动输出</v>
      </c>
      <c r="BK41" s="66" t="s">
        <v>2550</v>
      </c>
      <c r="BL41" t="str">
        <f>BL6&amp;BJ25&amp;"手动输出"</f>
        <v>B2右伺服拨料位手动输出</v>
      </c>
      <c r="BN41" s="66" t="s">
        <v>2634</v>
      </c>
      <c r="BO41" t="str">
        <f>BO6&amp;BM25&amp;"手动输出"</f>
        <v>B3左伺服拨料位手动输出</v>
      </c>
      <c r="BQ41" s="66" t="s">
        <v>2719</v>
      </c>
      <c r="BR41" t="str">
        <f>BR6&amp;BP25&amp;"手动输出"</f>
        <v>B3右伺服拨料位手动输出</v>
      </c>
      <c r="BT41" s="66" t="s">
        <v>2803</v>
      </c>
      <c r="BU41" t="str">
        <f>BU6&amp;BS25&amp;"手动输出"</f>
        <v>B4左伺服拨料位手动输出</v>
      </c>
      <c r="BW41" s="66" t="s">
        <v>12691</v>
      </c>
      <c r="BX41" t="str">
        <f>BX6&amp;BV25&amp;"手动输出"</f>
        <v>B4右伺服拨料位手动输出</v>
      </c>
      <c r="BZ41" s="66" t="s">
        <v>12733</v>
      </c>
      <c r="CA41" t="str">
        <f>CA6&amp;BY25&amp;"手动输出"</f>
        <v>25#伺服位置3手动输出</v>
      </c>
      <c r="CC41" s="66" t="s">
        <v>12532</v>
      </c>
      <c r="CD41" t="str">
        <f>CD6&amp;CB25&amp;"手动输出"</f>
        <v>26#伺服位置3手动输出</v>
      </c>
      <c r="CF41" s="66" t="s">
        <v>12574</v>
      </c>
      <c r="CG41" t="str">
        <f>CG6&amp;CE25&amp;"手动输出"</f>
        <v>27#左伺服位置3手动输出</v>
      </c>
      <c r="CI41" s="66" t="s">
        <v>12616</v>
      </c>
      <c r="CJ41" t="str">
        <f>CJ6&amp;CH25&amp;"手动输出"</f>
        <v>接料伺服位置3手动输出</v>
      </c>
    </row>
    <row r="42" spans="2:88">
      <c r="B42" s="68" t="s">
        <v>289</v>
      </c>
      <c r="C42" s="68" t="s">
        <v>270</v>
      </c>
      <c r="F42" s="66" t="s">
        <v>938</v>
      </c>
      <c r="G42" t="str">
        <f>G6&amp;E26&amp;"手动输出"</f>
        <v>进出料横移伺服热压B放料位手动输出</v>
      </c>
      <c r="I42" s="66" t="s">
        <v>1004</v>
      </c>
      <c r="J42" t="str">
        <f>J6&amp;H26&amp;"手动输出"</f>
        <v>进出料伸缩伺服位置4手动输出</v>
      </c>
      <c r="L42" s="66" t="s">
        <v>1070</v>
      </c>
      <c r="M42" t="str">
        <f>M6&amp;K26&amp;"手动输出"</f>
        <v>进出料横移伺服B上料位B手动输出</v>
      </c>
      <c r="O42" s="66" t="s">
        <v>1139</v>
      </c>
      <c r="P42" t="str">
        <f>P6&amp;N26&amp;"手动输出"</f>
        <v>进出料伸缩伺服B平台放料位手动输出</v>
      </c>
      <c r="R42" s="66" t="s">
        <v>1204</v>
      </c>
      <c r="S42" t="str">
        <f>S6&amp;Q26&amp;"手动输出"</f>
        <v>正压伺服A预压退回位手动输出</v>
      </c>
      <c r="U42" s="66" t="s">
        <v>1270</v>
      </c>
      <c r="V42" t="str">
        <f>V6&amp;T26&amp;"手动输出"</f>
        <v>压板平移伺服A位置4手动输出</v>
      </c>
      <c r="X42" s="66" t="s">
        <v>1431</v>
      </c>
      <c r="Y42" t="str">
        <f>Y6&amp;W26&amp;"手动输出"</f>
        <v>A1左伺服减速位手动输出</v>
      </c>
      <c r="AA42" s="66" t="s">
        <v>1537</v>
      </c>
      <c r="AB42" t="str">
        <f>AB6&amp;Z26&amp;"手动输出"</f>
        <v>A1右伺服减速位手动输出</v>
      </c>
      <c r="AD42" s="66" t="s">
        <v>1621</v>
      </c>
      <c r="AE42" t="str">
        <f>AE6&amp;AC26&amp;"手动输出"</f>
        <v>A2左伺服减速位手动输出</v>
      </c>
      <c r="AG42" s="66" t="s">
        <v>1725</v>
      </c>
      <c r="AH42" t="str">
        <f>AH6&amp;AF26&amp;"手动输出"</f>
        <v>A2右伺服减速位手动输出</v>
      </c>
      <c r="AJ42" s="66" t="s">
        <v>1809</v>
      </c>
      <c r="AK42" t="str">
        <f>AK6&amp;AI26&amp;"手动输出"</f>
        <v>A3左伺服减速位手动输出</v>
      </c>
      <c r="AM42" s="66" t="s">
        <v>1893</v>
      </c>
      <c r="AN42" t="str">
        <f>AN6&amp;AL26&amp;"手动输出"</f>
        <v>A3右伺服减速位手动输出</v>
      </c>
      <c r="AP42" s="66" t="s">
        <v>1967</v>
      </c>
      <c r="AQ42" t="str">
        <f>AQ6&amp;AO26&amp;"手动输出"</f>
        <v>A4左伺服减速位手动输出</v>
      </c>
      <c r="AS42" s="66" t="s">
        <v>2051</v>
      </c>
      <c r="AT42" t="str">
        <f>AT6&amp;AR26&amp;"手动输出"</f>
        <v>A4右伺服减速位手动输出</v>
      </c>
      <c r="AV42" s="66" t="s">
        <v>2135</v>
      </c>
      <c r="AW42" t="str">
        <f>AW6&amp;AU26&amp;"手动输出"</f>
        <v>正压伺服B预压退回位手动输出</v>
      </c>
      <c r="AY42" s="66" t="s">
        <v>2209</v>
      </c>
      <c r="AZ42" t="str">
        <f>AZ6&amp;AX26&amp;"手动输出"</f>
        <v>压板平移伺服B位置4手动输出</v>
      </c>
      <c r="BB42" s="66" t="s">
        <v>2293</v>
      </c>
      <c r="BC42" t="str">
        <f>BC6&amp;BA26&amp;"手动输出"</f>
        <v>B1左伺服减速位手动输出</v>
      </c>
      <c r="BE42" s="66" t="s">
        <v>2377</v>
      </c>
      <c r="BF42" t="str">
        <f>BF6&amp;BD26&amp;"手动输出"</f>
        <v>B1右伺服减速位手动输出</v>
      </c>
      <c r="BH42" s="66" t="s">
        <v>2461</v>
      </c>
      <c r="BI42" t="str">
        <f>BI6&amp;BG26&amp;"手动输出"</f>
        <v>B2左伺服减速位手动输出</v>
      </c>
      <c r="BK42" s="66" t="s">
        <v>2551</v>
      </c>
      <c r="BL42" t="str">
        <f>BL6&amp;BJ26&amp;"手动输出"</f>
        <v>B2右伺服减速位手动输出</v>
      </c>
      <c r="BN42" s="66" t="s">
        <v>2635</v>
      </c>
      <c r="BO42" t="str">
        <f>BO6&amp;BM26&amp;"手动输出"</f>
        <v>B3左伺服减速位手动输出</v>
      </c>
      <c r="BQ42" s="66" t="s">
        <v>2720</v>
      </c>
      <c r="BR42" t="str">
        <f>BR6&amp;BP26&amp;"手动输出"</f>
        <v>B3右伺服减速位手动输出</v>
      </c>
      <c r="BT42" s="66" t="s">
        <v>2804</v>
      </c>
      <c r="BU42" t="str">
        <f>BU6&amp;BS26&amp;"手动输出"</f>
        <v>B4左伺服减速位手动输出</v>
      </c>
      <c r="BW42" s="66" t="s">
        <v>12692</v>
      </c>
      <c r="BX42" t="str">
        <f>BX6&amp;BV26&amp;"手动输出"</f>
        <v>B4右伺服减速位手动输出</v>
      </c>
      <c r="BZ42" s="66" t="s">
        <v>12734</v>
      </c>
      <c r="CA42" t="str">
        <f>CA6&amp;BY26&amp;"手动输出"</f>
        <v>25#伺服位置4手动输出</v>
      </c>
      <c r="CC42" s="66" t="s">
        <v>12533</v>
      </c>
      <c r="CD42" t="str">
        <f>CD6&amp;CB26&amp;"手动输出"</f>
        <v>26#伺服位置4手动输出</v>
      </c>
      <c r="CF42" s="66" t="s">
        <v>12575</v>
      </c>
      <c r="CG42" t="str">
        <f>CG6&amp;CE26&amp;"手动输出"</f>
        <v>27#左伺服位置4手动输出</v>
      </c>
      <c r="CI42" s="66" t="s">
        <v>12617</v>
      </c>
      <c r="CJ42" t="str">
        <f>CJ6&amp;CH26&amp;"手动输出"</f>
        <v>接料伺服位置4手动输出</v>
      </c>
    </row>
    <row r="43" spans="2:88">
      <c r="B43" s="68" t="s">
        <v>290</v>
      </c>
      <c r="C43" s="68" t="s">
        <v>271</v>
      </c>
      <c r="F43" s="66" t="s">
        <v>939</v>
      </c>
      <c r="G43" t="str">
        <f>G6&amp;E27&amp;"手动输出"</f>
        <v>进出料横移伺服热压B取料位手动输出</v>
      </c>
      <c r="I43" s="66" t="s">
        <v>1005</v>
      </c>
      <c r="J43" t="str">
        <f>J6&amp;H27&amp;"手动输出"</f>
        <v>进出料伸缩伺服位置5手动输出</v>
      </c>
      <c r="L43" s="66" t="s">
        <v>1071</v>
      </c>
      <c r="M43" t="str">
        <f>M6&amp;K27&amp;"手动输出"</f>
        <v>进出料横移伺服B下料位A手动输出</v>
      </c>
      <c r="O43" s="66" t="s">
        <v>1140</v>
      </c>
      <c r="P43" t="str">
        <f>P6&amp;N27&amp;"手动输出"</f>
        <v>进出料伸缩伺服B位置5手动输出</v>
      </c>
      <c r="R43" s="66" t="s">
        <v>1205</v>
      </c>
      <c r="S43" t="str">
        <f>S6&amp;Q27&amp;"手动输出"</f>
        <v>正压伺服AMASK测试位手动输出</v>
      </c>
      <c r="U43" s="66" t="s">
        <v>1271</v>
      </c>
      <c r="V43" t="str">
        <f>V6&amp;T27&amp;"手动输出"</f>
        <v>压板平移伺服A位置5手动输出</v>
      </c>
      <c r="X43" s="66" t="s">
        <v>1432</v>
      </c>
      <c r="Y43" t="str">
        <f>Y6&amp;W27&amp;"手动输出"</f>
        <v>A1左伺服等距热压位手动输出</v>
      </c>
      <c r="AA43" s="66" t="s">
        <v>1538</v>
      </c>
      <c r="AB43" t="str">
        <f>AB6&amp;Z27&amp;"手动输出"</f>
        <v>A1右伺服等距热压位手动输出</v>
      </c>
      <c r="AD43" s="66" t="s">
        <v>1622</v>
      </c>
      <c r="AE43" t="str">
        <f>AE6&amp;AC27&amp;"手动输出"</f>
        <v>A2左伺服等距热压位手动输出</v>
      </c>
      <c r="AG43" s="66" t="s">
        <v>1726</v>
      </c>
      <c r="AH43" t="str">
        <f>AH6&amp;AF27&amp;"手动输出"</f>
        <v>A2右伺服等距热压位手动输出</v>
      </c>
      <c r="AJ43" s="66" t="s">
        <v>1810</v>
      </c>
      <c r="AK43" t="str">
        <f>AK6&amp;AI27&amp;"手动输出"</f>
        <v>A3左伺服等距热压位手动输出</v>
      </c>
      <c r="AM43" s="66" t="s">
        <v>1894</v>
      </c>
      <c r="AN43" t="str">
        <f>AN6&amp;AL27&amp;"手动输出"</f>
        <v>A3右伺服等距热压位手动输出</v>
      </c>
      <c r="AP43" s="66" t="s">
        <v>1968</v>
      </c>
      <c r="AQ43" t="str">
        <f>AQ6&amp;AO27&amp;"手动输出"</f>
        <v>A4左伺服等距热压位手动输出</v>
      </c>
      <c r="AS43" s="66" t="s">
        <v>2052</v>
      </c>
      <c r="AT43" t="str">
        <f>AT6&amp;AR27&amp;"手动输出"</f>
        <v>A4右伺服等距热压位手动输出</v>
      </c>
      <c r="AV43" s="66" t="s">
        <v>2136</v>
      </c>
      <c r="AW43" t="str">
        <f>AW6&amp;AU27&amp;"手动输出"</f>
        <v>正压伺服BMASK测试位手动输出</v>
      </c>
      <c r="AY43" s="66" t="s">
        <v>2210</v>
      </c>
      <c r="AZ43" t="str">
        <f>AZ6&amp;AX27&amp;"手动输出"</f>
        <v>压板平移伺服B位置5手动输出</v>
      </c>
      <c r="BB43" s="66" t="s">
        <v>2294</v>
      </c>
      <c r="BC43" t="str">
        <f>BC6&amp;BA27&amp;"手动输出"</f>
        <v>B1左伺服等距热压位手动输出</v>
      </c>
      <c r="BE43" s="66" t="s">
        <v>2378</v>
      </c>
      <c r="BF43" t="str">
        <f>BF6&amp;BD27&amp;"手动输出"</f>
        <v>B1右伺服等距热压位手动输出</v>
      </c>
      <c r="BH43" s="66" t="s">
        <v>2462</v>
      </c>
      <c r="BI43" t="str">
        <f>BI6&amp;BG27&amp;"手动输出"</f>
        <v>B2左伺服等距热压位手动输出</v>
      </c>
      <c r="BK43" s="66" t="s">
        <v>2552</v>
      </c>
      <c r="BL43" t="str">
        <f>BL6&amp;BJ27&amp;"手动输出"</f>
        <v>B2右伺服等距热压位手动输出</v>
      </c>
      <c r="BN43" s="66" t="s">
        <v>2636</v>
      </c>
      <c r="BO43" t="str">
        <f>BO6&amp;BM27&amp;"手动输出"</f>
        <v>B3左伺服等距热压位手动输出</v>
      </c>
      <c r="BQ43" s="66" t="s">
        <v>2721</v>
      </c>
      <c r="BR43" t="str">
        <f>BR6&amp;BP27&amp;"手动输出"</f>
        <v>B3右伺服等距热压位手动输出</v>
      </c>
      <c r="BT43" s="66" t="s">
        <v>2805</v>
      </c>
      <c r="BU43" t="str">
        <f>BU6&amp;BS27&amp;"手动输出"</f>
        <v>B4左伺服等距热压位手动输出</v>
      </c>
      <c r="BW43" s="66" t="s">
        <v>12693</v>
      </c>
      <c r="BX43" t="str">
        <f>BX6&amp;BV27&amp;"手动输出"</f>
        <v>B4右伺服等距热压位手动输出</v>
      </c>
      <c r="BZ43" s="66" t="s">
        <v>12735</v>
      </c>
      <c r="CA43" t="str">
        <f>CA6&amp;BY27&amp;"手动输出"</f>
        <v>25#伺服位置5手动输出</v>
      </c>
      <c r="CC43" s="66" t="s">
        <v>12534</v>
      </c>
      <c r="CD43" t="str">
        <f>CD6&amp;CB27&amp;"手动输出"</f>
        <v>26#伺服位置5手动输出</v>
      </c>
      <c r="CF43" s="66" t="s">
        <v>12576</v>
      </c>
      <c r="CG43" t="str">
        <f>CG6&amp;CE27&amp;"手动输出"</f>
        <v>27#左伺服位置5手动输出</v>
      </c>
      <c r="CI43" s="66" t="s">
        <v>12618</v>
      </c>
      <c r="CJ43" t="str">
        <f>CJ6&amp;CH27&amp;"手动输出"</f>
        <v>接料伺服位置5手动输出</v>
      </c>
    </row>
    <row r="44" spans="2:88">
      <c r="B44" s="68" t="s">
        <v>291</v>
      </c>
      <c r="C44" s="68" t="s">
        <v>272</v>
      </c>
      <c r="F44" s="66" t="s">
        <v>940</v>
      </c>
      <c r="G44" t="str">
        <f>G6&amp;E28&amp;"手动输出"</f>
        <v>进出料横移伺服热压C放料位手动输出</v>
      </c>
      <c r="I44" s="66" t="s">
        <v>1006</v>
      </c>
      <c r="J44" t="str">
        <f>J6&amp;H28&amp;"手动输出"</f>
        <v>进出料伸缩伺服位置6手动输出</v>
      </c>
      <c r="L44" s="66" t="s">
        <v>1072</v>
      </c>
      <c r="M44" t="str">
        <f>M6&amp;K28&amp;"手动输出"</f>
        <v>进出料横移伺服B下料位B手动输出</v>
      </c>
      <c r="O44" s="66" t="s">
        <v>1141</v>
      </c>
      <c r="P44" t="str">
        <f>P6&amp;N28&amp;"手动输出"</f>
        <v>进出料伸缩伺服B位置6手动输出</v>
      </c>
      <c r="R44" s="66" t="s">
        <v>1206</v>
      </c>
      <c r="S44" t="str">
        <f>S6&amp;Q28&amp;"手动输出"</f>
        <v>正压伺服A位置6手动输出</v>
      </c>
      <c r="U44" s="66" t="s">
        <v>1272</v>
      </c>
      <c r="V44" t="str">
        <f>V6&amp;T28&amp;"手动输出"</f>
        <v>压板平移伺服A位置6手动输出</v>
      </c>
      <c r="X44" s="66" t="s">
        <v>1433</v>
      </c>
      <c r="Y44" t="str">
        <f>Y6&amp;W28&amp;"手动输出"</f>
        <v>A1左伺服位置6手动输出</v>
      </c>
      <c r="AA44" s="66" t="s">
        <v>1539</v>
      </c>
      <c r="AB44" t="str">
        <f>AB6&amp;Z28&amp;"手动输出"</f>
        <v>A1右伺服位置6手动输出</v>
      </c>
      <c r="AD44" s="66" t="s">
        <v>1623</v>
      </c>
      <c r="AE44" t="str">
        <f>AE6&amp;AC28&amp;"手动输出"</f>
        <v>A2左伺服位置6手动输出</v>
      </c>
      <c r="AG44" s="66" t="s">
        <v>1727</v>
      </c>
      <c r="AH44" t="str">
        <f>AH6&amp;AF28&amp;"手动输出"</f>
        <v>A2右伺服位置6手动输出</v>
      </c>
      <c r="AJ44" s="66" t="s">
        <v>1811</v>
      </c>
      <c r="AK44" t="str">
        <f>AK6&amp;AI28&amp;"手动输出"</f>
        <v>A3左伺服位置6手动输出</v>
      </c>
      <c r="AM44" s="66" t="s">
        <v>1895</v>
      </c>
      <c r="AN44" t="str">
        <f>AN6&amp;AL28&amp;"手动输出"</f>
        <v>A3右伺服位置6手动输出</v>
      </c>
      <c r="AP44" s="66" t="s">
        <v>1969</v>
      </c>
      <c r="AQ44" t="str">
        <f>AQ6&amp;AO28&amp;"手动输出"</f>
        <v>A4左伺服位置6手动输出</v>
      </c>
      <c r="AS44" s="66" t="s">
        <v>2053</v>
      </c>
      <c r="AT44" t="str">
        <f>AT6&amp;AR28&amp;"手动输出"</f>
        <v>A4右伺服位置6手动输出</v>
      </c>
      <c r="AV44" s="66" t="s">
        <v>2137</v>
      </c>
      <c r="AW44" t="str">
        <f>AW6&amp;AU28&amp;"手动输出"</f>
        <v>正压伺服B位置6手动输出</v>
      </c>
      <c r="AY44" s="66" t="s">
        <v>2211</v>
      </c>
      <c r="AZ44" t="str">
        <f>AZ6&amp;AX28&amp;"手动输出"</f>
        <v>压板平移伺服B位置6手动输出</v>
      </c>
      <c r="BB44" s="66" t="s">
        <v>2295</v>
      </c>
      <c r="BC44" t="str">
        <f>BC6&amp;BA28&amp;"手动输出"</f>
        <v>B1左伺服位置6手动输出</v>
      </c>
      <c r="BE44" s="66" t="s">
        <v>2379</v>
      </c>
      <c r="BF44" t="str">
        <f>BF6&amp;BD28&amp;"手动输出"</f>
        <v>B1右伺服位置6手动输出</v>
      </c>
      <c r="BH44" s="66" t="s">
        <v>2463</v>
      </c>
      <c r="BI44" t="str">
        <f>BI6&amp;BG28&amp;"手动输出"</f>
        <v>B2左伺服位置6手动输出</v>
      </c>
      <c r="BK44" s="66" t="s">
        <v>2553</v>
      </c>
      <c r="BL44" t="str">
        <f>BL6&amp;BJ28&amp;"手动输出"</f>
        <v>B2右伺服位置6手动输出</v>
      </c>
      <c r="BN44" s="66" t="s">
        <v>2637</v>
      </c>
      <c r="BO44" t="str">
        <f>BO6&amp;BM28&amp;"手动输出"</f>
        <v>B3左伺服位置6手动输出</v>
      </c>
      <c r="BQ44" s="66" t="s">
        <v>2722</v>
      </c>
      <c r="BR44" t="str">
        <f>BR6&amp;BP28&amp;"手动输出"</f>
        <v>B3右伺服位置6手动输出</v>
      </c>
      <c r="BT44" s="66" t="s">
        <v>2806</v>
      </c>
      <c r="BU44" t="str">
        <f>BU6&amp;BS28&amp;"手动输出"</f>
        <v>B4左伺服位置6手动输出</v>
      </c>
      <c r="BW44" s="66" t="s">
        <v>12694</v>
      </c>
      <c r="BX44" t="str">
        <f>BX6&amp;BV28&amp;"手动输出"</f>
        <v>B4右伺服位置6手动输出</v>
      </c>
      <c r="BZ44" s="66" t="s">
        <v>12736</v>
      </c>
      <c r="CA44" t="str">
        <f>CA6&amp;BY28&amp;"手动输出"</f>
        <v>25#伺服位置6手动输出</v>
      </c>
      <c r="CC44" s="66" t="s">
        <v>12535</v>
      </c>
      <c r="CD44" t="str">
        <f>CD6&amp;CB28&amp;"手动输出"</f>
        <v>26#伺服位置6手动输出</v>
      </c>
      <c r="CF44" s="66" t="s">
        <v>12577</v>
      </c>
      <c r="CG44" t="str">
        <f>CG6&amp;CE28&amp;"手动输出"</f>
        <v>27#左伺服位置6手动输出</v>
      </c>
      <c r="CI44" s="66" t="s">
        <v>12619</v>
      </c>
      <c r="CJ44" t="str">
        <f>CJ6&amp;CH28&amp;"手动输出"</f>
        <v>接料伺服位置6手动输出</v>
      </c>
    </row>
    <row r="45" spans="2:88">
      <c r="B45" s="68" t="s">
        <v>292</v>
      </c>
      <c r="C45" s="68" t="s">
        <v>273</v>
      </c>
      <c r="F45" s="66" t="s">
        <v>941</v>
      </c>
      <c r="G45" t="str">
        <f>G6&amp;E29&amp;"手动输出"</f>
        <v>进出料横移伺服热压C取料位手动输出</v>
      </c>
      <c r="I45" s="66" t="s">
        <v>1007</v>
      </c>
      <c r="J45" t="str">
        <f>J6&amp;H29&amp;"手动输出"</f>
        <v>进出料伸缩伺服位置7手动输出</v>
      </c>
      <c r="L45" s="66" t="s">
        <v>1073</v>
      </c>
      <c r="M45" t="str">
        <f>M6&amp;K29&amp;"手动输出"</f>
        <v>进出料横移伺服B出料等待位手动输出</v>
      </c>
      <c r="O45" s="66" t="s">
        <v>1142</v>
      </c>
      <c r="P45" t="str">
        <f>P6&amp;N29&amp;"手动输出"</f>
        <v>进出料伸缩伺服B位置7手动输出</v>
      </c>
      <c r="R45" s="66" t="s">
        <v>1207</v>
      </c>
      <c r="S45" t="str">
        <f>S6&amp;Q29&amp;"手动输出"</f>
        <v>正压伺服A位置7手动输出</v>
      </c>
      <c r="U45" s="66" t="s">
        <v>1273</v>
      </c>
      <c r="V45" t="str">
        <f>V6&amp;T29&amp;"手动输出"</f>
        <v>压板平移伺服A位置7手动输出</v>
      </c>
      <c r="X45" s="66" t="s">
        <v>1434</v>
      </c>
      <c r="Y45" t="str">
        <f>Y6&amp;W29&amp;"手动输出"</f>
        <v>A1左伺服位置7手动输出</v>
      </c>
      <c r="AA45" s="66" t="s">
        <v>1540</v>
      </c>
      <c r="AB45" t="str">
        <f>AB6&amp;Z29&amp;"手动输出"</f>
        <v>A1右伺服位置7手动输出</v>
      </c>
      <c r="AD45" s="66" t="s">
        <v>1624</v>
      </c>
      <c r="AE45" t="str">
        <f>AE6&amp;AC29&amp;"手动输出"</f>
        <v>A2左伺服位置7手动输出</v>
      </c>
      <c r="AG45" s="66" t="s">
        <v>1728</v>
      </c>
      <c r="AH45" t="str">
        <f>AH6&amp;AF29&amp;"手动输出"</f>
        <v>A2右伺服位置7手动输出</v>
      </c>
      <c r="AJ45" s="66" t="s">
        <v>1812</v>
      </c>
      <c r="AK45" t="str">
        <f>AK6&amp;AI29&amp;"手动输出"</f>
        <v>A3左伺服位置7手动输出</v>
      </c>
      <c r="AM45" s="66" t="s">
        <v>1896</v>
      </c>
      <c r="AN45" t="str">
        <f>AN6&amp;AL29&amp;"手动输出"</f>
        <v>A3右伺服位置7手动输出</v>
      </c>
      <c r="AP45" s="66" t="s">
        <v>1970</v>
      </c>
      <c r="AQ45" t="str">
        <f>AQ6&amp;AO29&amp;"手动输出"</f>
        <v>A4左伺服位置7手动输出</v>
      </c>
      <c r="AS45" s="66" t="s">
        <v>2054</v>
      </c>
      <c r="AT45" t="str">
        <f>AT6&amp;AR29&amp;"手动输出"</f>
        <v>A4右伺服位置7手动输出</v>
      </c>
      <c r="AV45" s="66" t="s">
        <v>2138</v>
      </c>
      <c r="AW45" t="str">
        <f>AW6&amp;AU29&amp;"手动输出"</f>
        <v>正压伺服B位置7手动输出</v>
      </c>
      <c r="AY45" s="66" t="s">
        <v>2212</v>
      </c>
      <c r="AZ45" t="str">
        <f>AZ6&amp;AX29&amp;"手动输出"</f>
        <v>压板平移伺服B位置7手动输出</v>
      </c>
      <c r="BB45" s="66" t="s">
        <v>2296</v>
      </c>
      <c r="BC45" t="str">
        <f>BC6&amp;BA29&amp;"手动输出"</f>
        <v>B1左伺服位置7手动输出</v>
      </c>
      <c r="BE45" s="66" t="s">
        <v>2380</v>
      </c>
      <c r="BF45" t="str">
        <f>BF6&amp;BD29&amp;"手动输出"</f>
        <v>B1右伺服位置7手动输出</v>
      </c>
      <c r="BH45" s="66" t="s">
        <v>2464</v>
      </c>
      <c r="BI45" t="str">
        <f>BI6&amp;BG29&amp;"手动输出"</f>
        <v>B2左伺服位置7手动输出</v>
      </c>
      <c r="BK45" s="66" t="s">
        <v>2554</v>
      </c>
      <c r="BL45" t="str">
        <f>BL6&amp;BJ29&amp;"手动输出"</f>
        <v>B2右伺服位置7手动输出</v>
      </c>
      <c r="BN45" s="66" t="s">
        <v>2638</v>
      </c>
      <c r="BO45" t="str">
        <f>BO6&amp;BM29&amp;"手动输出"</f>
        <v>B3左伺服位置7手动输出</v>
      </c>
      <c r="BQ45" s="66" t="s">
        <v>2723</v>
      </c>
      <c r="BR45" t="str">
        <f>BR6&amp;BP29&amp;"手动输出"</f>
        <v>B3右伺服位置7手动输出</v>
      </c>
      <c r="BT45" s="66" t="s">
        <v>2807</v>
      </c>
      <c r="BU45" t="str">
        <f>BU6&amp;BS29&amp;"手动输出"</f>
        <v>B4左伺服位置7手动输出</v>
      </c>
      <c r="BW45" s="66" t="s">
        <v>12695</v>
      </c>
      <c r="BX45" t="str">
        <f>BX6&amp;BV29&amp;"手动输出"</f>
        <v>B4右伺服位置7手动输出</v>
      </c>
      <c r="BZ45" s="66" t="s">
        <v>12737</v>
      </c>
      <c r="CA45" t="str">
        <f>CA6&amp;BY29&amp;"手动输出"</f>
        <v>25#伺服位置7手动输出</v>
      </c>
      <c r="CC45" s="66" t="s">
        <v>12536</v>
      </c>
      <c r="CD45" t="str">
        <f>CD6&amp;CB29&amp;"手动输出"</f>
        <v>26#伺服位置7手动输出</v>
      </c>
      <c r="CF45" s="66" t="s">
        <v>12578</v>
      </c>
      <c r="CG45" t="str">
        <f>CG6&amp;CE29&amp;"手动输出"</f>
        <v>27#左伺服位置7手动输出</v>
      </c>
      <c r="CI45" s="66" t="s">
        <v>12620</v>
      </c>
      <c r="CJ45" t="str">
        <f>CJ6&amp;CH29&amp;"手动输出"</f>
        <v>接料伺服位置7手动输出</v>
      </c>
    </row>
    <row r="46" spans="2:88">
      <c r="B46" s="68" t="s">
        <v>293</v>
      </c>
      <c r="C46" s="68" t="s">
        <v>274</v>
      </c>
      <c r="F46" s="66" t="s">
        <v>942</v>
      </c>
      <c r="G46" t="str">
        <f>G6&amp;E30&amp;"手动输出"</f>
        <v>进出料横移伺服出料位手动输出</v>
      </c>
      <c r="I46" s="66" t="s">
        <v>1008</v>
      </c>
      <c r="J46" t="str">
        <f>J6&amp;H30&amp;"手动输出"</f>
        <v>进出料伸缩伺服位置8手动输出</v>
      </c>
      <c r="L46" s="66" t="s">
        <v>1074</v>
      </c>
      <c r="M46" t="str">
        <f>M6&amp;K30&amp;"手动输出"</f>
        <v>进出料横移伺服B出料位手动输出</v>
      </c>
      <c r="O46" s="66" t="s">
        <v>1143</v>
      </c>
      <c r="P46" t="str">
        <f>P6&amp;N30&amp;"手动输出"</f>
        <v>进出料伸缩伺服B位置8手动输出</v>
      </c>
      <c r="R46" s="66" t="s">
        <v>1208</v>
      </c>
      <c r="S46" t="str">
        <f>S6&amp;Q30&amp;"手动输出"</f>
        <v>正压伺服A位置8手动输出</v>
      </c>
      <c r="U46" s="66" t="s">
        <v>1274</v>
      </c>
      <c r="V46" t="str">
        <f>V6&amp;T30&amp;"手动输出"</f>
        <v>压板平移伺服A位置8手动输出</v>
      </c>
      <c r="X46" s="66" t="s">
        <v>1435</v>
      </c>
      <c r="Y46" t="str">
        <f>Y6&amp;W30&amp;"手动输出"</f>
        <v>A1左伺服位置8手动输出</v>
      </c>
      <c r="AA46" s="66" t="s">
        <v>1541</v>
      </c>
      <c r="AB46" t="str">
        <f>AB6&amp;Z30&amp;"手动输出"</f>
        <v>A1右伺服位置8手动输出</v>
      </c>
      <c r="AD46" s="66" t="s">
        <v>1625</v>
      </c>
      <c r="AE46" t="str">
        <f>AE6&amp;AC30&amp;"手动输出"</f>
        <v>A2左伺服位置8手动输出</v>
      </c>
      <c r="AG46" s="66" t="s">
        <v>1729</v>
      </c>
      <c r="AH46" t="str">
        <f>AH6&amp;AF30&amp;"手动输出"</f>
        <v>A2右伺服位置8手动输出</v>
      </c>
      <c r="AJ46" s="66" t="s">
        <v>1813</v>
      </c>
      <c r="AK46" t="str">
        <f>AK6&amp;AI30&amp;"手动输出"</f>
        <v>A3左伺服位置8手动输出</v>
      </c>
      <c r="AM46" s="66" t="s">
        <v>1897</v>
      </c>
      <c r="AN46" t="str">
        <f>AN6&amp;AL30&amp;"手动输出"</f>
        <v>A3右伺服位置8手动输出</v>
      </c>
      <c r="AP46" s="66" t="s">
        <v>1971</v>
      </c>
      <c r="AQ46" t="str">
        <f>AQ6&amp;AO30&amp;"手动输出"</f>
        <v>A4左伺服位置8手动输出</v>
      </c>
      <c r="AS46" s="66" t="s">
        <v>2055</v>
      </c>
      <c r="AT46" t="str">
        <f>AT6&amp;AR30&amp;"手动输出"</f>
        <v>A4右伺服位置8手动输出</v>
      </c>
      <c r="AV46" s="66" t="s">
        <v>2139</v>
      </c>
      <c r="AW46" t="str">
        <f>AW6&amp;AU30&amp;"手动输出"</f>
        <v>正压伺服B位置8手动输出</v>
      </c>
      <c r="AY46" s="66" t="s">
        <v>2213</v>
      </c>
      <c r="AZ46" t="str">
        <f>AZ6&amp;AX30&amp;"手动输出"</f>
        <v>压板平移伺服B位置8手动输出</v>
      </c>
      <c r="BB46" s="66" t="s">
        <v>2297</v>
      </c>
      <c r="BC46" t="str">
        <f>BC6&amp;BA30&amp;"手动输出"</f>
        <v>B1左伺服位置8手动输出</v>
      </c>
      <c r="BE46" s="66" t="s">
        <v>2381</v>
      </c>
      <c r="BF46" t="str">
        <f>BF6&amp;BD30&amp;"手动输出"</f>
        <v>B1右伺服位置8手动输出</v>
      </c>
      <c r="BH46" s="66" t="s">
        <v>2465</v>
      </c>
      <c r="BI46" t="str">
        <f>BI6&amp;BG30&amp;"手动输出"</f>
        <v>B2左伺服位置8手动输出</v>
      </c>
      <c r="BK46" s="66" t="s">
        <v>2555</v>
      </c>
      <c r="BL46" t="str">
        <f>BL6&amp;BJ30&amp;"手动输出"</f>
        <v>B2右伺服位置8手动输出</v>
      </c>
      <c r="BN46" s="66" t="s">
        <v>2639</v>
      </c>
      <c r="BO46" t="str">
        <f>BO6&amp;BM30&amp;"手动输出"</f>
        <v>B3左伺服位置8手动输出</v>
      </c>
      <c r="BQ46" s="66" t="s">
        <v>2724</v>
      </c>
      <c r="BR46" t="str">
        <f>BR6&amp;BP30&amp;"手动输出"</f>
        <v>B3右伺服位置8手动输出</v>
      </c>
      <c r="BT46" s="66" t="s">
        <v>2808</v>
      </c>
      <c r="BU46" t="str">
        <f>BU6&amp;BS30&amp;"手动输出"</f>
        <v>B4左伺服位置8手动输出</v>
      </c>
      <c r="BW46" s="66" t="s">
        <v>12696</v>
      </c>
      <c r="BX46" t="str">
        <f>BX6&amp;BV30&amp;"手动输出"</f>
        <v>B4右伺服位置8手动输出</v>
      </c>
      <c r="BZ46" s="66" t="s">
        <v>12738</v>
      </c>
      <c r="CA46" t="str">
        <f>CA6&amp;BY30&amp;"手动输出"</f>
        <v>25#伺服位置8手动输出</v>
      </c>
      <c r="CC46" s="66" t="s">
        <v>12537</v>
      </c>
      <c r="CD46" t="str">
        <f>CD6&amp;CB30&amp;"手动输出"</f>
        <v>26#伺服位置8手动输出</v>
      </c>
      <c r="CF46" s="66" t="s">
        <v>12579</v>
      </c>
      <c r="CG46" t="str">
        <f>CG6&amp;CE30&amp;"手动输出"</f>
        <v>27#左伺服位置8手动输出</v>
      </c>
      <c r="CI46" s="66" t="s">
        <v>12621</v>
      </c>
      <c r="CJ46" t="str">
        <f>CJ6&amp;CH30&amp;"手动输出"</f>
        <v>接料伺服位置8手动输出</v>
      </c>
    </row>
    <row r="47" spans="2:88">
      <c r="B47" s="68" t="s">
        <v>294</v>
      </c>
      <c r="C47" s="68" t="s">
        <v>275</v>
      </c>
      <c r="F47" s="66" t="s">
        <v>943</v>
      </c>
      <c r="G47" t="str">
        <f>G6&amp;E31&amp;"手动输出"</f>
        <v>进出料横移伺服位置9手动输出</v>
      </c>
      <c r="I47" s="66" t="s">
        <v>1009</v>
      </c>
      <c r="J47" t="str">
        <f>J6&amp;H31&amp;"手动输出"</f>
        <v>进出料伸缩伺服位置9手动输出</v>
      </c>
      <c r="L47" s="66" t="s">
        <v>1075</v>
      </c>
      <c r="M47" t="str">
        <f>M6&amp;K31&amp;"手动输出"</f>
        <v>进出料横移伺服B位置9手动输出</v>
      </c>
      <c r="O47" s="66" t="s">
        <v>1144</v>
      </c>
      <c r="P47" t="str">
        <f>P6&amp;N31&amp;"手动输出"</f>
        <v>进出料伸缩伺服B位置9手动输出</v>
      </c>
      <c r="R47" s="66" t="s">
        <v>1209</v>
      </c>
      <c r="S47" t="str">
        <f>S6&amp;Q31&amp;"手动输出"</f>
        <v>正压伺服A位置9手动输出</v>
      </c>
      <c r="U47" s="66" t="s">
        <v>1275</v>
      </c>
      <c r="V47" t="str">
        <f>V6&amp;T31&amp;"手动输出"</f>
        <v>压板平移伺服A位置9手动输出</v>
      </c>
      <c r="X47" s="66" t="s">
        <v>1436</v>
      </c>
      <c r="Y47" t="str">
        <f>Y6&amp;W31&amp;"手动输出"</f>
        <v>A1左伺服位置9手动输出</v>
      </c>
      <c r="AA47" s="66" t="s">
        <v>1542</v>
      </c>
      <c r="AB47" t="str">
        <f>AB6&amp;Z31&amp;"手动输出"</f>
        <v>A1右伺服位置9手动输出</v>
      </c>
      <c r="AD47" s="66" t="s">
        <v>1626</v>
      </c>
      <c r="AE47" t="str">
        <f>AE6&amp;AC31&amp;"手动输出"</f>
        <v>A2左伺服位置9手动输出</v>
      </c>
      <c r="AG47" s="66" t="s">
        <v>1730</v>
      </c>
      <c r="AH47" t="str">
        <f>AH6&amp;AF31&amp;"手动输出"</f>
        <v>A2右伺服位置9手动输出</v>
      </c>
      <c r="AJ47" s="66" t="s">
        <v>1814</v>
      </c>
      <c r="AK47" t="str">
        <f>AK6&amp;AI31&amp;"手动输出"</f>
        <v>A3左伺服位置9手动输出</v>
      </c>
      <c r="AM47" s="66" t="s">
        <v>1898</v>
      </c>
      <c r="AN47" t="str">
        <f>AN6&amp;AL31&amp;"手动输出"</f>
        <v>A3右伺服位置9手动输出</v>
      </c>
      <c r="AP47" s="66" t="s">
        <v>1972</v>
      </c>
      <c r="AQ47" t="str">
        <f>AQ6&amp;AO31&amp;"手动输出"</f>
        <v>A4左伺服位置9手动输出</v>
      </c>
      <c r="AS47" s="66" t="s">
        <v>2056</v>
      </c>
      <c r="AT47" t="str">
        <f>AT6&amp;AR31&amp;"手动输出"</f>
        <v>A4右伺服位置9手动输出</v>
      </c>
      <c r="AV47" s="66" t="s">
        <v>2140</v>
      </c>
      <c r="AW47" t="str">
        <f>AW6&amp;AU31&amp;"手动输出"</f>
        <v>正压伺服B位置9手动输出</v>
      </c>
      <c r="AY47" s="66" t="s">
        <v>2214</v>
      </c>
      <c r="AZ47" t="str">
        <f>AZ6&amp;AX31&amp;"手动输出"</f>
        <v>压板平移伺服B位置9手动输出</v>
      </c>
      <c r="BB47" s="66" t="s">
        <v>2298</v>
      </c>
      <c r="BC47" t="str">
        <f>BC6&amp;BA31&amp;"手动输出"</f>
        <v>B1左伺服位置9手动输出</v>
      </c>
      <c r="BE47" s="66" t="s">
        <v>2382</v>
      </c>
      <c r="BF47" t="str">
        <f>BF6&amp;BD31&amp;"手动输出"</f>
        <v>B1右伺服位置9手动输出</v>
      </c>
      <c r="BH47" s="66" t="s">
        <v>2466</v>
      </c>
      <c r="BI47" t="str">
        <f>BI6&amp;BG31&amp;"手动输出"</f>
        <v>B2左伺服位置9手动输出</v>
      </c>
      <c r="BK47" s="66" t="s">
        <v>2556</v>
      </c>
      <c r="BL47" t="str">
        <f>BL6&amp;BJ31&amp;"手动输出"</f>
        <v>B2右伺服位置9手动输出</v>
      </c>
      <c r="BN47" s="66" t="s">
        <v>2640</v>
      </c>
      <c r="BO47" t="str">
        <f>BO6&amp;BM31&amp;"手动输出"</f>
        <v>B3左伺服位置9手动输出</v>
      </c>
      <c r="BQ47" s="66" t="s">
        <v>2725</v>
      </c>
      <c r="BR47" t="str">
        <f>BR6&amp;BP31&amp;"手动输出"</f>
        <v>B3右伺服位置9手动输出</v>
      </c>
      <c r="BT47" s="66" t="s">
        <v>2809</v>
      </c>
      <c r="BU47" t="str">
        <f>BU6&amp;BS31&amp;"手动输出"</f>
        <v>B4左伺服位置9手动输出</v>
      </c>
      <c r="BW47" s="66" t="s">
        <v>12697</v>
      </c>
      <c r="BX47" t="str">
        <f>BX6&amp;BV31&amp;"手动输出"</f>
        <v>B4右伺服位置9手动输出</v>
      </c>
      <c r="BZ47" s="66" t="s">
        <v>12739</v>
      </c>
      <c r="CA47" t="str">
        <f>CA6&amp;BY31&amp;"手动输出"</f>
        <v>25#伺服位置9手动输出</v>
      </c>
      <c r="CC47" s="66" t="s">
        <v>12538</v>
      </c>
      <c r="CD47" t="str">
        <f>CD6&amp;CB31&amp;"手动输出"</f>
        <v>26#伺服位置9手动输出</v>
      </c>
      <c r="CF47" s="66" t="s">
        <v>12580</v>
      </c>
      <c r="CG47" t="str">
        <f>CG6&amp;CE31&amp;"手动输出"</f>
        <v>27#左伺服位置9手动输出</v>
      </c>
      <c r="CI47" s="66" t="s">
        <v>12622</v>
      </c>
      <c r="CJ47" t="str">
        <f>CJ6&amp;CH31&amp;"手动输出"</f>
        <v>接料伺服位置9手动输出</v>
      </c>
    </row>
    <row r="48" spans="2:88">
      <c r="B48" s="68" t="s">
        <v>295</v>
      </c>
      <c r="C48" s="68" t="s">
        <v>303</v>
      </c>
      <c r="F48" s="66" t="s">
        <v>944</v>
      </c>
      <c r="G48" t="str">
        <f>G6&amp;E32&amp;"手动输出"</f>
        <v>进出料横移伺服位置10手动输出</v>
      </c>
      <c r="I48" s="66" t="s">
        <v>1010</v>
      </c>
      <c r="J48" t="str">
        <f>J6&amp;H32&amp;"手动输出"</f>
        <v>进出料伸缩伺服位置10手动输出</v>
      </c>
      <c r="L48" s="66" t="s">
        <v>1076</v>
      </c>
      <c r="M48" t="str">
        <f>M6&amp;K32&amp;"手动输出"</f>
        <v>进出料横移伺服B位置10手动输出</v>
      </c>
      <c r="O48" s="66" t="s">
        <v>1145</v>
      </c>
      <c r="P48" t="str">
        <f>P6&amp;N32&amp;"手动输出"</f>
        <v>进出料伸缩伺服B位置10手动输出</v>
      </c>
      <c r="R48" s="66" t="s">
        <v>1210</v>
      </c>
      <c r="S48" t="str">
        <f>S6&amp;Q32&amp;"手动输出"</f>
        <v>正压伺服A位置10手动输出</v>
      </c>
      <c r="U48" s="66" t="s">
        <v>1276</v>
      </c>
      <c r="V48" t="str">
        <f>V6&amp;T32&amp;"手动输出"</f>
        <v>压板平移伺服A位置10手动输出</v>
      </c>
      <c r="X48" s="66" t="s">
        <v>1437</v>
      </c>
      <c r="Y48" t="str">
        <f>Y6&amp;W32&amp;"手动输出"</f>
        <v>A1左伺服位置10手动输出</v>
      </c>
      <c r="AA48" s="66" t="s">
        <v>1543</v>
      </c>
      <c r="AB48" t="str">
        <f>AB6&amp;Z32&amp;"手动输出"</f>
        <v>A1右伺服位置10手动输出</v>
      </c>
      <c r="AD48" s="66" t="s">
        <v>1627</v>
      </c>
      <c r="AE48" t="str">
        <f>AE6&amp;AC32&amp;"手动输出"</f>
        <v>A2左伺服位置10手动输出</v>
      </c>
      <c r="AG48" s="66" t="s">
        <v>1731</v>
      </c>
      <c r="AH48" t="str">
        <f>AH6&amp;AF32&amp;"手动输出"</f>
        <v>A2右伺服位置10手动输出</v>
      </c>
      <c r="AJ48" s="66" t="s">
        <v>1815</v>
      </c>
      <c r="AK48" t="str">
        <f>AK6&amp;AI32&amp;"手动输出"</f>
        <v>A3左伺服位置10手动输出</v>
      </c>
      <c r="AM48" s="66" t="s">
        <v>1899</v>
      </c>
      <c r="AN48" t="str">
        <f>AN6&amp;AL32&amp;"手动输出"</f>
        <v>A3右伺服位置10手动输出</v>
      </c>
      <c r="AP48" s="66" t="s">
        <v>1973</v>
      </c>
      <c r="AQ48" t="str">
        <f>AQ6&amp;AO32&amp;"手动输出"</f>
        <v>A4左伺服位置10手动输出</v>
      </c>
      <c r="AS48" s="66" t="s">
        <v>2057</v>
      </c>
      <c r="AT48" t="str">
        <f>AT6&amp;AR32&amp;"手动输出"</f>
        <v>A4右伺服位置10手动输出</v>
      </c>
      <c r="AV48" s="66" t="s">
        <v>2141</v>
      </c>
      <c r="AW48" t="str">
        <f>AW6&amp;AU32&amp;"手动输出"</f>
        <v>正压伺服B位置10手动输出</v>
      </c>
      <c r="AY48" s="66" t="s">
        <v>2215</v>
      </c>
      <c r="AZ48" t="str">
        <f>AZ6&amp;AX32&amp;"手动输出"</f>
        <v>压板平移伺服B位置10手动输出</v>
      </c>
      <c r="BB48" s="66" t="s">
        <v>2299</v>
      </c>
      <c r="BC48" t="str">
        <f>BC6&amp;BA32&amp;"手动输出"</f>
        <v>B1左伺服位置10手动输出</v>
      </c>
      <c r="BE48" s="66" t="s">
        <v>2383</v>
      </c>
      <c r="BF48" t="str">
        <f>BF6&amp;BD32&amp;"手动输出"</f>
        <v>B1右伺服位置10手动输出</v>
      </c>
      <c r="BH48" s="66" t="s">
        <v>2467</v>
      </c>
      <c r="BI48" t="str">
        <f>BI6&amp;BG32&amp;"手动输出"</f>
        <v>B2左伺服位置10手动输出</v>
      </c>
      <c r="BK48" s="66" t="s">
        <v>2557</v>
      </c>
      <c r="BL48" t="str">
        <f>BL6&amp;BJ32&amp;"手动输出"</f>
        <v>B2右伺服位置10手动输出</v>
      </c>
      <c r="BN48" s="66" t="s">
        <v>2641</v>
      </c>
      <c r="BO48" t="str">
        <f>BO6&amp;BM32&amp;"手动输出"</f>
        <v>B3左伺服位置10手动输出</v>
      </c>
      <c r="BQ48" s="66" t="s">
        <v>2726</v>
      </c>
      <c r="BR48" t="str">
        <f>BR6&amp;BP32&amp;"手动输出"</f>
        <v>B3右伺服位置10手动输出</v>
      </c>
      <c r="BT48" s="66" t="s">
        <v>2810</v>
      </c>
      <c r="BU48" t="str">
        <f>BU6&amp;BS32&amp;"手动输出"</f>
        <v>B4左伺服位置10手动输出</v>
      </c>
      <c r="BW48" s="66" t="s">
        <v>12698</v>
      </c>
      <c r="BX48" t="str">
        <f>BX6&amp;BV32&amp;"手动输出"</f>
        <v>B4右伺服位置10手动输出</v>
      </c>
      <c r="BZ48" s="66" t="s">
        <v>12740</v>
      </c>
      <c r="CA48" t="str">
        <f>CA6&amp;BY32&amp;"手动输出"</f>
        <v>25#伺服位置10手动输出</v>
      </c>
      <c r="CC48" s="66" t="s">
        <v>12539</v>
      </c>
      <c r="CD48" t="str">
        <f>CD6&amp;CB32&amp;"手动输出"</f>
        <v>26#伺服位置10手动输出</v>
      </c>
      <c r="CF48" s="66" t="s">
        <v>12581</v>
      </c>
      <c r="CG48" t="str">
        <f>CG6&amp;CE32&amp;"手动输出"</f>
        <v>27#左伺服位置10手动输出</v>
      </c>
      <c r="CI48" s="66" t="s">
        <v>12623</v>
      </c>
      <c r="CJ48" t="str">
        <f>CJ6&amp;CH32&amp;"手动输出"</f>
        <v>接料伺服位置10手动输出</v>
      </c>
    </row>
    <row r="49" spans="2:88">
      <c r="B49" s="68" t="s">
        <v>296</v>
      </c>
      <c r="C49" s="68" t="s">
        <v>276</v>
      </c>
      <c r="F49" s="66" t="s">
        <v>12518</v>
      </c>
      <c r="G49" t="str">
        <f>G6&amp;E23&amp;"自动输出"</f>
        <v>进出料横移伺服平台进出料位自动输出</v>
      </c>
      <c r="I49" s="66" t="s">
        <v>1316</v>
      </c>
      <c r="J49" t="str">
        <f>J6&amp;H23&amp;"自动输出"</f>
        <v>进出料伸缩伺服初始位自动输出</v>
      </c>
      <c r="L49" s="66" t="s">
        <v>1335</v>
      </c>
      <c r="M49" t="str">
        <f>M6&amp;K23&amp;"自动输出"</f>
        <v>进出料横移伺服B进料位自动输出</v>
      </c>
      <c r="O49" s="66" t="s">
        <v>1365</v>
      </c>
      <c r="P49" t="str">
        <f>P6&amp;N23&amp;"自动输出"</f>
        <v>进出料伸缩伺服B初始位自动输出</v>
      </c>
      <c r="R49" s="66" t="s">
        <v>1375</v>
      </c>
      <c r="S49" t="str">
        <f>S6&amp;Q23&amp;"自动输出"</f>
        <v>正压伺服A初始位自动输出</v>
      </c>
      <c r="U49" s="66" t="s">
        <v>12528</v>
      </c>
      <c r="V49" t="str">
        <f>V6&amp;T23&amp;"自动输出"</f>
        <v>压板平移伺服AA面取放位自动输出</v>
      </c>
      <c r="X49" s="66" t="s">
        <v>12686</v>
      </c>
      <c r="Y49" t="str">
        <f>Y6&amp;W23&amp;"自动输出"</f>
        <v>A1左伺服待机位自动输出</v>
      </c>
      <c r="AA49" s="66" t="s">
        <v>1544</v>
      </c>
      <c r="AB49" t="str">
        <f>AB6&amp;Z23&amp;"自动输出"</f>
        <v>A1右伺服待机位自动输出</v>
      </c>
      <c r="AD49" s="66" t="s">
        <v>1629</v>
      </c>
      <c r="AE49" t="str">
        <f>AE6&amp;AC23&amp;"自动输出"</f>
        <v>A2左伺服待机位自动输出</v>
      </c>
      <c r="AG49" s="66" t="s">
        <v>1733</v>
      </c>
      <c r="AH49" t="str">
        <f>AH6&amp;AF23&amp;"自动输出"</f>
        <v>A2右伺服待机位自动输出</v>
      </c>
      <c r="AJ49" s="66" t="s">
        <v>1816</v>
      </c>
      <c r="AK49" t="str">
        <f>AK6&amp;AI23&amp;"自动输出"</f>
        <v>A3左伺服待机位自动输出</v>
      </c>
      <c r="AM49" s="66" t="s">
        <v>12688</v>
      </c>
      <c r="AN49" t="str">
        <f>AN6&amp;AL23&amp;"自动输出"</f>
        <v>A3右伺服待机位自动输出</v>
      </c>
      <c r="AP49" s="66" t="s">
        <v>1974</v>
      </c>
      <c r="AQ49" t="str">
        <f>AQ6&amp;AO23&amp;"自动输出"</f>
        <v>A4左伺服待机位自动输出</v>
      </c>
      <c r="AS49" s="66" t="s">
        <v>2058</v>
      </c>
      <c r="AT49" t="str">
        <f>AT6&amp;AR23&amp;"自动输出"</f>
        <v>A4右伺服待机位自动输出</v>
      </c>
      <c r="AV49" s="66" t="s">
        <v>1733</v>
      </c>
      <c r="AW49" t="str">
        <f>AW6&amp;AU23&amp;"自动输出"</f>
        <v>正压伺服B初始位自动输出</v>
      </c>
      <c r="AY49" s="66" t="s">
        <v>2216</v>
      </c>
      <c r="AZ49" t="str">
        <f>AZ6&amp;AX23&amp;"自动输出"</f>
        <v>压板平移伺服BA面取放位自动输出</v>
      </c>
      <c r="BB49" s="66" t="s">
        <v>2301</v>
      </c>
      <c r="BC49" t="str">
        <f>BC6&amp;BA23&amp;"自动输出"</f>
        <v>B1左伺服待机位自动输出</v>
      </c>
      <c r="BE49" s="66" t="s">
        <v>2384</v>
      </c>
      <c r="BF49" t="str">
        <f>BF6&amp;BD23&amp;"自动输出"</f>
        <v>B1右伺服待机位自动输出</v>
      </c>
      <c r="BH49" s="66" t="s">
        <v>2468</v>
      </c>
      <c r="BI49" t="str">
        <f>BI6&amp;BG23&amp;"自动输出"</f>
        <v>B2左伺服待机位自动输出</v>
      </c>
      <c r="BK49" s="66" t="s">
        <v>2558</v>
      </c>
      <c r="BL49" t="str">
        <f>BL6&amp;BJ23&amp;"自动输出"</f>
        <v>B2右伺服待机位自动输出</v>
      </c>
      <c r="BN49" s="66" t="s">
        <v>2642</v>
      </c>
      <c r="BO49" t="str">
        <f>BO6&amp;BM23&amp;"自动输出"</f>
        <v>B3左伺服待机位自动输出</v>
      </c>
      <c r="BQ49" s="66" t="s">
        <v>2727</v>
      </c>
      <c r="BR49" t="str">
        <f>BR6&amp;BP23&amp;"自动输出"</f>
        <v>B3右伺服待机位自动输出</v>
      </c>
      <c r="BT49" s="66" t="s">
        <v>2811</v>
      </c>
      <c r="BU49" t="str">
        <f>BU6&amp;BS23&amp;"自动输出"</f>
        <v>B4左伺服待机位自动输出</v>
      </c>
      <c r="BW49" s="66" t="s">
        <v>12699</v>
      </c>
      <c r="BX49" t="str">
        <f>BX6&amp;BV23&amp;"自动输出"</f>
        <v>B4右伺服待机位自动输出</v>
      </c>
      <c r="BZ49" s="66" t="s">
        <v>12741</v>
      </c>
      <c r="CA49" t="str">
        <f>CA6&amp;BY23&amp;"自动输出"</f>
        <v>25#伺服位置1自动输出</v>
      </c>
      <c r="CC49" s="66" t="s">
        <v>12540</v>
      </c>
      <c r="CD49" t="str">
        <f>CD6&amp;CB23&amp;"自动输出"</f>
        <v>26#伺服位置1自动输出</v>
      </c>
      <c r="CF49" s="66" t="s">
        <v>12582</v>
      </c>
      <c r="CG49" t="str">
        <f>CG6&amp;CE23&amp;"自动输出"</f>
        <v>27#左伺服位置1自动输出</v>
      </c>
      <c r="CI49" s="66" t="s">
        <v>12625</v>
      </c>
      <c r="CJ49" t="str">
        <f>CJ6&amp;CH23&amp;"自动输出"</f>
        <v>接料伺服出料位自动输出</v>
      </c>
    </row>
    <row r="50" spans="2:88">
      <c r="B50" s="68" t="s">
        <v>297</v>
      </c>
      <c r="C50" s="68" t="s">
        <v>277</v>
      </c>
      <c r="F50" s="66" t="s">
        <v>1296</v>
      </c>
      <c r="G50" t="str">
        <f>G6&amp;E24&amp;"自动输出"</f>
        <v>进出料横移伺服热压A放料位自动输出</v>
      </c>
      <c r="I50" s="66" t="s">
        <v>1317</v>
      </c>
      <c r="J50" t="str">
        <f>J6&amp;H24&amp;"自动输出"</f>
        <v>进出料伸缩伺服平台取料位自动输出</v>
      </c>
      <c r="L50" s="66" t="s">
        <v>1336</v>
      </c>
      <c r="M50" t="str">
        <f>M6&amp;K24&amp;"自动输出"</f>
        <v>进出料横移伺服B进料等待位自动输出</v>
      </c>
      <c r="O50" s="66" t="s">
        <v>1366</v>
      </c>
      <c r="P50" t="str">
        <f>P6&amp;N24&amp;"自动输出"</f>
        <v>进出料伸缩伺服B平台取料位自动输出</v>
      </c>
      <c r="R50" s="66" t="s">
        <v>1376</v>
      </c>
      <c r="S50" t="str">
        <f>S6&amp;Q24&amp;"自动输出"</f>
        <v>正压伺服A减速位自动输出</v>
      </c>
      <c r="U50" s="66" t="s">
        <v>1395</v>
      </c>
      <c r="V50" t="str">
        <f>V6&amp;T24&amp;"自动输出"</f>
        <v>压板平移伺服AB面取放位自动输出</v>
      </c>
      <c r="X50" s="66" t="s">
        <v>12687</v>
      </c>
      <c r="Y50" s="84" t="str">
        <f>Y6&amp;W25&amp;"自动输出"</f>
        <v>A1左伺服拨料位自动输出</v>
      </c>
      <c r="AA50" s="66" t="s">
        <v>1545</v>
      </c>
      <c r="AB50" t="str">
        <f>AB6&amp;Z24&amp;"自动输出"</f>
        <v>A1右伺服拨料退回位自动输出</v>
      </c>
      <c r="AD50" s="66" t="s">
        <v>1628</v>
      </c>
      <c r="AE50" t="str">
        <f>AE6&amp;AC24&amp;"自动输出"</f>
        <v>A2左伺服拨料退回位自动输出</v>
      </c>
      <c r="AG50" s="66" t="s">
        <v>1732</v>
      </c>
      <c r="AH50" t="str">
        <f>AH6&amp;AF24&amp;"自动输出"</f>
        <v>A2右伺服拨料退回位自动输出</v>
      </c>
      <c r="AJ50" s="66" t="s">
        <v>1817</v>
      </c>
      <c r="AK50" t="str">
        <f>AK6&amp;AI24&amp;"自动输出"</f>
        <v>A3左伺服拨料退回位自动输出</v>
      </c>
      <c r="AM50" s="66" t="s">
        <v>1891</v>
      </c>
      <c r="AN50" t="str">
        <f>AN6&amp;AL24&amp;"自动输出"</f>
        <v>A3右伺服拨料退回位自动输出</v>
      </c>
      <c r="AP50" s="66" t="s">
        <v>1975</v>
      </c>
      <c r="AQ50" t="str">
        <f>AQ6&amp;AO24&amp;"自动输出"</f>
        <v>A4左伺服拨料退回位自动输出</v>
      </c>
      <c r="AS50" s="66" t="s">
        <v>2059</v>
      </c>
      <c r="AT50" t="str">
        <f>AT6&amp;AR24&amp;"自动输出"</f>
        <v>A4右伺服拨料退回位自动输出</v>
      </c>
      <c r="AV50" s="66" t="s">
        <v>1732</v>
      </c>
      <c r="AW50" t="str">
        <f>AW6&amp;AU24&amp;"自动输出"</f>
        <v>正压伺服B减速位自动输出</v>
      </c>
      <c r="AY50" s="66" t="s">
        <v>2217</v>
      </c>
      <c r="AZ50" t="str">
        <f>AZ6&amp;AX24&amp;"自动输出"</f>
        <v>压板平移伺服BB面取放位自动输出</v>
      </c>
      <c r="BB50" s="66" t="s">
        <v>2300</v>
      </c>
      <c r="BC50" t="str">
        <f>BC6&amp;BA24&amp;"自动输出"</f>
        <v>B1左伺服拨料退回位自动输出</v>
      </c>
      <c r="BE50" s="66" t="s">
        <v>2385</v>
      </c>
      <c r="BF50" t="str">
        <f>BF6&amp;BD24&amp;"自动输出"</f>
        <v>B1右伺服拨料退回位自动输出</v>
      </c>
      <c r="BH50" s="66" t="s">
        <v>2469</v>
      </c>
      <c r="BI50" t="str">
        <f>BI6&amp;BG24&amp;"自动输出"</f>
        <v>B2左伺服拨料退回位自动输出</v>
      </c>
      <c r="BK50" s="66" t="s">
        <v>2559</v>
      </c>
      <c r="BL50" t="str">
        <f>BL6&amp;BJ24&amp;"自动输出"</f>
        <v>B2右伺服拨料退回位自动输出</v>
      </c>
      <c r="BN50" s="66" t="s">
        <v>2643</v>
      </c>
      <c r="BO50" t="str">
        <f>BO6&amp;BM24&amp;"自动输出"</f>
        <v>B3左伺服拨料退回位自动输出</v>
      </c>
      <c r="BQ50" s="66" t="s">
        <v>2728</v>
      </c>
      <c r="BR50" t="str">
        <f>BR6&amp;BP24&amp;"自动输出"</f>
        <v>B3右伺服拨料退回位自动输出</v>
      </c>
      <c r="BT50" s="66" t="s">
        <v>2812</v>
      </c>
      <c r="BU50" t="str">
        <f>BU6&amp;BS24&amp;"自动输出"</f>
        <v>B4左伺服拨料退回位自动输出</v>
      </c>
      <c r="BW50" s="66" t="s">
        <v>12700</v>
      </c>
      <c r="BX50" t="str">
        <f>BX6&amp;BV24&amp;"自动输出"</f>
        <v>B4右伺服拨料退回位自动输出</v>
      </c>
      <c r="BZ50" s="66" t="s">
        <v>12742</v>
      </c>
      <c r="CA50" t="str">
        <f>CA6&amp;BY24&amp;"自动输出"</f>
        <v>25#伺服位置2自动输出</v>
      </c>
      <c r="CC50" s="66" t="s">
        <v>12541</v>
      </c>
      <c r="CD50" t="str">
        <f>CD6&amp;CB24&amp;"自动输出"</f>
        <v>26#伺服位置2自动输出</v>
      </c>
      <c r="CF50" s="66" t="s">
        <v>12583</v>
      </c>
      <c r="CG50" t="str">
        <f>CG6&amp;CE24&amp;"自动输出"</f>
        <v>27#左伺服位置2自动输出</v>
      </c>
      <c r="CI50" s="66" t="s">
        <v>12624</v>
      </c>
      <c r="CJ50" t="str">
        <f>CJ6&amp;CH24&amp;"自动输出"</f>
        <v>接料伺服接料位自动输出</v>
      </c>
    </row>
    <row r="51" spans="2:88">
      <c r="B51" s="68" t="s">
        <v>298</v>
      </c>
      <c r="C51" s="68" t="s">
        <v>278</v>
      </c>
      <c r="F51" s="66" t="s">
        <v>1297</v>
      </c>
      <c r="G51" t="str">
        <f>G6&amp;E25&amp;"自动输出"</f>
        <v>进出料横移伺服热压A取料位自动输出</v>
      </c>
      <c r="I51" s="66" t="s">
        <v>1318</v>
      </c>
      <c r="J51" t="str">
        <f>J6&amp;H25&amp;"自动输出"</f>
        <v>进出料伸缩伺服热压取放位自动输出</v>
      </c>
      <c r="L51" s="66" t="s">
        <v>1337</v>
      </c>
      <c r="M51" t="str">
        <f>M6&amp;K25&amp;"自动输出"</f>
        <v>进出料横移伺服B上料位A自动输出</v>
      </c>
      <c r="O51" s="66" t="s">
        <v>1367</v>
      </c>
      <c r="P51" t="str">
        <f>P6&amp;N25&amp;"自动输出"</f>
        <v>进出料伸缩伺服B热压取放位自动输出</v>
      </c>
      <c r="R51" s="66" t="s">
        <v>1377</v>
      </c>
      <c r="S51" t="str">
        <f>S6&amp;Q25&amp;"自动输出"</f>
        <v>正压伺服A等距热压位自动输出</v>
      </c>
      <c r="U51" s="66" t="s">
        <v>1396</v>
      </c>
      <c r="V51" t="str">
        <f>V6&amp;T25&amp;"自动输出"</f>
        <v>压板平移伺服A位置3自动输出</v>
      </c>
      <c r="X51" s="66" t="s">
        <v>1438</v>
      </c>
      <c r="Y51" s="84" t="str">
        <f>Y6&amp;W26&amp;"自动输出"</f>
        <v>A1左伺服减速位自动输出</v>
      </c>
      <c r="AA51" s="66" t="s">
        <v>1546</v>
      </c>
      <c r="AB51" t="str">
        <f>AB6&amp;Z25&amp;"自动输出"</f>
        <v>A1右伺服拨料位自动输出</v>
      </c>
      <c r="AD51" s="66" t="s">
        <v>1630</v>
      </c>
      <c r="AE51" t="str">
        <f>AE6&amp;AC25&amp;"自动输出"</f>
        <v>A2左伺服拨料位自动输出</v>
      </c>
      <c r="AG51" s="66" t="s">
        <v>1734</v>
      </c>
      <c r="AH51" t="str">
        <f>AH6&amp;AF25&amp;"自动输出"</f>
        <v>A2右伺服拨料位自动输出</v>
      </c>
      <c r="AJ51" s="66" t="s">
        <v>1818</v>
      </c>
      <c r="AK51" t="str">
        <f>AK6&amp;AI25&amp;"自动输出"</f>
        <v>A3左伺服拨料位自动输出</v>
      </c>
      <c r="AM51" s="66" t="s">
        <v>1892</v>
      </c>
      <c r="AN51" t="str">
        <f>AN6&amp;AL25&amp;"自动输出"</f>
        <v>A3右伺服拨料位自动输出</v>
      </c>
      <c r="AP51" s="66" t="s">
        <v>1976</v>
      </c>
      <c r="AQ51" t="str">
        <f>AQ6&amp;AO25&amp;"自动输出"</f>
        <v>A4左伺服拨料位自动输出</v>
      </c>
      <c r="AS51" s="66" t="s">
        <v>2060</v>
      </c>
      <c r="AT51" t="str">
        <f>AT6&amp;AR25&amp;"自动输出"</f>
        <v>A4右伺服拨料位自动输出</v>
      </c>
      <c r="AV51" s="66" t="s">
        <v>1734</v>
      </c>
      <c r="AW51" t="str">
        <f>AW6&amp;AU25&amp;"自动输出"</f>
        <v>正压伺服B等距热压位自动输出</v>
      </c>
      <c r="AY51" s="66" t="s">
        <v>2218</v>
      </c>
      <c r="AZ51" t="str">
        <f>AZ6&amp;AX25&amp;"自动输出"</f>
        <v>压板平移伺服B位置3自动输出</v>
      </c>
      <c r="BB51" s="66" t="s">
        <v>2302</v>
      </c>
      <c r="BC51" t="str">
        <f>BC6&amp;BA25&amp;"自动输出"</f>
        <v>B1左伺服拨料位自动输出</v>
      </c>
      <c r="BE51" s="66" t="s">
        <v>2386</v>
      </c>
      <c r="BF51" t="str">
        <f>BF6&amp;BD25&amp;"自动输出"</f>
        <v>B1右伺服拨料位自动输出</v>
      </c>
      <c r="BH51" s="66" t="s">
        <v>2470</v>
      </c>
      <c r="BI51" t="str">
        <f>BI6&amp;BG25&amp;"自动输出"</f>
        <v>B2左伺服拨料位自动输出</v>
      </c>
      <c r="BK51" s="66" t="s">
        <v>2560</v>
      </c>
      <c r="BL51" t="str">
        <f>BL6&amp;BJ25&amp;"自动输出"</f>
        <v>B2右伺服拨料位自动输出</v>
      </c>
      <c r="BN51" s="66" t="s">
        <v>2644</v>
      </c>
      <c r="BO51" t="str">
        <f>BO6&amp;BM25&amp;"自动输出"</f>
        <v>B3左伺服拨料位自动输出</v>
      </c>
      <c r="BQ51" s="66" t="s">
        <v>2729</v>
      </c>
      <c r="BR51" t="str">
        <f>BR6&amp;BP25&amp;"自动输出"</f>
        <v>B3右伺服拨料位自动输出</v>
      </c>
      <c r="BT51" s="66" t="s">
        <v>2813</v>
      </c>
      <c r="BU51" t="str">
        <f>BU6&amp;BS25&amp;"自动输出"</f>
        <v>B4左伺服拨料位自动输出</v>
      </c>
      <c r="BW51" s="66" t="s">
        <v>12701</v>
      </c>
      <c r="BX51" t="str">
        <f>BX6&amp;BV25&amp;"自动输出"</f>
        <v>B4右伺服拨料位自动输出</v>
      </c>
      <c r="BZ51" s="66" t="s">
        <v>12743</v>
      </c>
      <c r="CA51" t="str">
        <f>CA6&amp;BY25&amp;"自动输出"</f>
        <v>25#伺服位置3自动输出</v>
      </c>
      <c r="CC51" s="66" t="s">
        <v>12542</v>
      </c>
      <c r="CD51" t="str">
        <f>CD6&amp;CB25&amp;"自动输出"</f>
        <v>26#伺服位置3自动输出</v>
      </c>
      <c r="CF51" s="66" t="s">
        <v>12584</v>
      </c>
      <c r="CG51" t="str">
        <f>CG6&amp;CE25&amp;"自动输出"</f>
        <v>27#左伺服位置3自动输出</v>
      </c>
      <c r="CI51" s="66" t="s">
        <v>12626</v>
      </c>
      <c r="CJ51" t="str">
        <f>CJ6&amp;CH25&amp;"自动输出"</f>
        <v>接料伺服位置3自动输出</v>
      </c>
    </row>
    <row r="52" spans="2:88">
      <c r="B52" s="68" t="s">
        <v>299</v>
      </c>
      <c r="C52" s="68" t="s">
        <v>279</v>
      </c>
      <c r="F52" s="66" t="s">
        <v>1298</v>
      </c>
      <c r="G52" t="str">
        <f>G6&amp;E26&amp;"自动输出"</f>
        <v>进出料横移伺服热压B放料位自动输出</v>
      </c>
      <c r="I52" s="66" t="s">
        <v>1319</v>
      </c>
      <c r="J52" t="str">
        <f>J6&amp;H26&amp;"自动输出"</f>
        <v>进出料伸缩伺服位置4自动输出</v>
      </c>
      <c r="L52" s="66" t="s">
        <v>1338</v>
      </c>
      <c r="M52" t="str">
        <f>M6&amp;K26&amp;"自动输出"</f>
        <v>进出料横移伺服B上料位B自动输出</v>
      </c>
      <c r="O52" s="66" t="s">
        <v>1368</v>
      </c>
      <c r="P52" t="str">
        <f>P6&amp;N26&amp;"自动输出"</f>
        <v>进出料伸缩伺服B平台放料位自动输出</v>
      </c>
      <c r="R52" s="66" t="s">
        <v>1378</v>
      </c>
      <c r="S52" t="str">
        <f>S6&amp;Q26&amp;"自动输出"</f>
        <v>正压伺服A预压退回位自动输出</v>
      </c>
      <c r="U52" s="66" t="s">
        <v>1397</v>
      </c>
      <c r="V52" t="str">
        <f>V6&amp;T26&amp;"自动输出"</f>
        <v>压板平移伺服A位置4自动输出</v>
      </c>
      <c r="X52" s="66" t="s">
        <v>1439</v>
      </c>
      <c r="Y52" t="str">
        <f>Y6&amp;W26&amp;"自动输出"</f>
        <v>A1左伺服减速位自动输出</v>
      </c>
      <c r="AA52" s="66" t="s">
        <v>1547</v>
      </c>
      <c r="AB52" t="str">
        <f>AB6&amp;Z26&amp;"自动输出"</f>
        <v>A1右伺服减速位自动输出</v>
      </c>
      <c r="AD52" s="66" t="s">
        <v>1631</v>
      </c>
      <c r="AE52" t="str">
        <f>AE6&amp;AC26&amp;"自动输出"</f>
        <v>A2左伺服减速位自动输出</v>
      </c>
      <c r="AG52" s="66" t="s">
        <v>1735</v>
      </c>
      <c r="AH52" t="str">
        <f>AH6&amp;AF26&amp;"自动输出"</f>
        <v>A2右伺服减速位自动输出</v>
      </c>
      <c r="AJ52" s="66" t="s">
        <v>1819</v>
      </c>
      <c r="AK52" t="str">
        <f>AK6&amp;AI26&amp;"自动输出"</f>
        <v>A3左伺服减速位自动输出</v>
      </c>
      <c r="AM52" s="66" t="s">
        <v>1893</v>
      </c>
      <c r="AN52" t="str">
        <f>AN6&amp;AL26&amp;"自动输出"</f>
        <v>A3右伺服减速位自动输出</v>
      </c>
      <c r="AP52" s="66" t="s">
        <v>1977</v>
      </c>
      <c r="AQ52" t="str">
        <f>AQ6&amp;AO26&amp;"自动输出"</f>
        <v>A4左伺服减速位自动输出</v>
      </c>
      <c r="AS52" s="66" t="s">
        <v>2061</v>
      </c>
      <c r="AT52" t="str">
        <f>AT6&amp;AR26&amp;"自动输出"</f>
        <v>A4右伺服减速位自动输出</v>
      </c>
      <c r="AV52" s="66" t="s">
        <v>1735</v>
      </c>
      <c r="AW52" t="str">
        <f>AW6&amp;AU26&amp;"自动输出"</f>
        <v>正压伺服B预压退回位自动输出</v>
      </c>
      <c r="AY52" s="66" t="s">
        <v>2219</v>
      </c>
      <c r="AZ52" t="str">
        <f>AZ6&amp;AX26&amp;"自动输出"</f>
        <v>压板平移伺服B位置4自动输出</v>
      </c>
      <c r="BB52" s="66" t="s">
        <v>2303</v>
      </c>
      <c r="BC52" t="str">
        <f>BC6&amp;BA26&amp;"自动输出"</f>
        <v>B1左伺服减速位自动输出</v>
      </c>
      <c r="BE52" s="66" t="s">
        <v>2387</v>
      </c>
      <c r="BF52" t="str">
        <f>BF6&amp;BD26&amp;"自动输出"</f>
        <v>B1右伺服减速位自动输出</v>
      </c>
      <c r="BH52" s="66" t="s">
        <v>2471</v>
      </c>
      <c r="BI52" t="str">
        <f>BI6&amp;BG26&amp;"自动输出"</f>
        <v>B2左伺服减速位自动输出</v>
      </c>
      <c r="BK52" s="66" t="s">
        <v>2561</v>
      </c>
      <c r="BL52" t="str">
        <f>BL6&amp;BJ26&amp;"自动输出"</f>
        <v>B2右伺服减速位自动输出</v>
      </c>
      <c r="BN52" s="66" t="s">
        <v>2645</v>
      </c>
      <c r="BO52" t="str">
        <f>BO6&amp;BM26&amp;"自动输出"</f>
        <v>B3左伺服减速位自动输出</v>
      </c>
      <c r="BQ52" s="66" t="s">
        <v>2730</v>
      </c>
      <c r="BR52" t="str">
        <f>BR6&amp;BP26&amp;"自动输出"</f>
        <v>B3右伺服减速位自动输出</v>
      </c>
      <c r="BT52" s="66" t="s">
        <v>2814</v>
      </c>
      <c r="BU52" t="str">
        <f>BU6&amp;BS26&amp;"自动输出"</f>
        <v>B4左伺服减速位自动输出</v>
      </c>
      <c r="BW52" s="66" t="s">
        <v>12702</v>
      </c>
      <c r="BX52" t="str">
        <f>BX6&amp;BV26&amp;"自动输出"</f>
        <v>B4右伺服减速位自动输出</v>
      </c>
      <c r="BZ52" s="66" t="s">
        <v>12744</v>
      </c>
      <c r="CA52" t="str">
        <f>CA6&amp;BY26&amp;"自动输出"</f>
        <v>25#伺服位置4自动输出</v>
      </c>
      <c r="CC52" s="66" t="s">
        <v>12543</v>
      </c>
      <c r="CD52" t="str">
        <f>CD6&amp;CB26&amp;"自动输出"</f>
        <v>26#伺服位置4自动输出</v>
      </c>
      <c r="CF52" s="66" t="s">
        <v>12585</v>
      </c>
      <c r="CG52" t="str">
        <f>CG6&amp;CE26&amp;"自动输出"</f>
        <v>27#左伺服位置4自动输出</v>
      </c>
      <c r="CI52" s="66" t="s">
        <v>12627</v>
      </c>
      <c r="CJ52" t="str">
        <f>CJ6&amp;CH26&amp;"自动输出"</f>
        <v>接料伺服位置4自动输出</v>
      </c>
    </row>
    <row r="53" spans="2:88">
      <c r="B53" s="68" t="s">
        <v>300</v>
      </c>
      <c r="C53" s="68" t="s">
        <v>280</v>
      </c>
      <c r="F53" s="66" t="s">
        <v>1299</v>
      </c>
      <c r="G53" t="str">
        <f>G6&amp;E27&amp;"自动输出"</f>
        <v>进出料横移伺服热压B取料位自动输出</v>
      </c>
      <c r="I53" s="66" t="s">
        <v>1320</v>
      </c>
      <c r="J53" t="str">
        <f>J6&amp;H27&amp;"自动输出"</f>
        <v>进出料伸缩伺服位置5自动输出</v>
      </c>
      <c r="L53" s="66" t="s">
        <v>1339</v>
      </c>
      <c r="M53" t="str">
        <f>M6&amp;K27&amp;"自动输出"</f>
        <v>进出料横移伺服B下料位A自动输出</v>
      </c>
      <c r="O53" s="66" t="s">
        <v>1369</v>
      </c>
      <c r="P53" t="str">
        <f>P6&amp;N27&amp;"自动输出"</f>
        <v>进出料伸缩伺服B位置5自动输出</v>
      </c>
      <c r="R53" s="66" t="s">
        <v>1379</v>
      </c>
      <c r="S53" t="str">
        <f>S6&amp;Q27&amp;"自动输出"</f>
        <v>正压伺服AMASK测试位自动输出</v>
      </c>
      <c r="U53" s="66" t="s">
        <v>1398</v>
      </c>
      <c r="V53" t="str">
        <f>V6&amp;T27&amp;"自动输出"</f>
        <v>压板平移伺服A位置5自动输出</v>
      </c>
      <c r="X53" s="66" t="s">
        <v>1440</v>
      </c>
      <c r="Y53" t="str">
        <f>Y6&amp;W27&amp;"自动输出"</f>
        <v>A1左伺服等距热压位自动输出</v>
      </c>
      <c r="AA53" s="66" t="s">
        <v>1548</v>
      </c>
      <c r="AB53" t="str">
        <f>AB6&amp;Z27&amp;"自动输出"</f>
        <v>A1右伺服等距热压位自动输出</v>
      </c>
      <c r="AD53" s="66" t="s">
        <v>1632</v>
      </c>
      <c r="AE53" t="str">
        <f>AE6&amp;AC27&amp;"自动输出"</f>
        <v>A2左伺服等距热压位自动输出</v>
      </c>
      <c r="AG53" s="66" t="s">
        <v>1736</v>
      </c>
      <c r="AH53" t="str">
        <f>AH6&amp;AF27&amp;"自动输出"</f>
        <v>A2右伺服等距热压位自动输出</v>
      </c>
      <c r="AJ53" s="66" t="s">
        <v>1820</v>
      </c>
      <c r="AK53" t="str">
        <f>AK6&amp;AI27&amp;"自动输出"</f>
        <v>A3左伺服等距热压位自动输出</v>
      </c>
      <c r="AM53" s="66" t="s">
        <v>1894</v>
      </c>
      <c r="AN53" t="str">
        <f>AN6&amp;AL27&amp;"自动输出"</f>
        <v>A3右伺服等距热压位自动输出</v>
      </c>
      <c r="AP53" s="66" t="s">
        <v>1978</v>
      </c>
      <c r="AQ53" t="str">
        <f>AQ6&amp;AO27&amp;"自动输出"</f>
        <v>A4左伺服等距热压位自动输出</v>
      </c>
      <c r="AS53" s="66" t="s">
        <v>2062</v>
      </c>
      <c r="AT53" t="str">
        <f>AT6&amp;AR27&amp;"自动输出"</f>
        <v>A4右伺服等距热压位自动输出</v>
      </c>
      <c r="AV53" s="66" t="s">
        <v>1736</v>
      </c>
      <c r="AW53" t="str">
        <f>AW6&amp;AU27&amp;"自动输出"</f>
        <v>正压伺服BMASK测试位自动输出</v>
      </c>
      <c r="AY53" s="66" t="s">
        <v>2220</v>
      </c>
      <c r="AZ53" t="str">
        <f>AZ6&amp;AX27&amp;"自动输出"</f>
        <v>压板平移伺服B位置5自动输出</v>
      </c>
      <c r="BB53" s="66" t="s">
        <v>2304</v>
      </c>
      <c r="BC53" t="str">
        <f>BC6&amp;BA27&amp;"自动输出"</f>
        <v>B1左伺服等距热压位自动输出</v>
      </c>
      <c r="BE53" s="66" t="s">
        <v>2388</v>
      </c>
      <c r="BF53" t="str">
        <f>BF6&amp;BD27&amp;"自动输出"</f>
        <v>B1右伺服等距热压位自动输出</v>
      </c>
      <c r="BH53" s="66" t="s">
        <v>2472</v>
      </c>
      <c r="BI53" t="str">
        <f>BI6&amp;BG27&amp;"自动输出"</f>
        <v>B2左伺服等距热压位自动输出</v>
      </c>
      <c r="BK53" s="66" t="s">
        <v>2562</v>
      </c>
      <c r="BL53" t="str">
        <f>BL6&amp;BJ27&amp;"自动输出"</f>
        <v>B2右伺服等距热压位自动输出</v>
      </c>
      <c r="BN53" s="66" t="s">
        <v>2646</v>
      </c>
      <c r="BO53" t="str">
        <f>BO6&amp;BM27&amp;"自动输出"</f>
        <v>B3左伺服等距热压位自动输出</v>
      </c>
      <c r="BQ53" s="66" t="s">
        <v>2731</v>
      </c>
      <c r="BR53" t="str">
        <f>BR6&amp;BP27&amp;"自动输出"</f>
        <v>B3右伺服等距热压位自动输出</v>
      </c>
      <c r="BT53" s="66" t="s">
        <v>2815</v>
      </c>
      <c r="BU53" t="str">
        <f>BU6&amp;BS27&amp;"自动输出"</f>
        <v>B4左伺服等距热压位自动输出</v>
      </c>
      <c r="BW53" s="66" t="s">
        <v>12703</v>
      </c>
      <c r="BX53" t="str">
        <f>BX6&amp;BV27&amp;"自动输出"</f>
        <v>B4右伺服等距热压位自动输出</v>
      </c>
      <c r="BZ53" s="66" t="s">
        <v>12745</v>
      </c>
      <c r="CA53" t="str">
        <f>CA6&amp;BY27&amp;"自动输出"</f>
        <v>25#伺服位置5自动输出</v>
      </c>
      <c r="CC53" s="66" t="s">
        <v>12544</v>
      </c>
      <c r="CD53" t="str">
        <f>CD6&amp;CB27&amp;"自动输出"</f>
        <v>26#伺服位置5自动输出</v>
      </c>
      <c r="CF53" s="66" t="s">
        <v>12586</v>
      </c>
      <c r="CG53" t="str">
        <f>CG6&amp;CE27&amp;"自动输出"</f>
        <v>27#左伺服位置5自动输出</v>
      </c>
      <c r="CI53" s="66" t="s">
        <v>12628</v>
      </c>
      <c r="CJ53" t="str">
        <f>CJ6&amp;CH27&amp;"自动输出"</f>
        <v>接料伺服位置5自动输出</v>
      </c>
    </row>
    <row r="54" spans="2:88">
      <c r="B54" s="68" t="s">
        <v>301</v>
      </c>
      <c r="C54" s="68" t="s">
        <v>281</v>
      </c>
      <c r="F54" s="66" t="s">
        <v>1300</v>
      </c>
      <c r="G54" t="str">
        <f>G6&amp;E28&amp;"自动输出"</f>
        <v>进出料横移伺服热压C放料位自动输出</v>
      </c>
      <c r="I54" s="66" t="s">
        <v>1321</v>
      </c>
      <c r="J54" t="str">
        <f>J6&amp;H28&amp;"自动输出"</f>
        <v>进出料伸缩伺服位置6自动输出</v>
      </c>
      <c r="L54" s="66" t="s">
        <v>1340</v>
      </c>
      <c r="M54" t="str">
        <f>M6&amp;K28&amp;"自动输出"</f>
        <v>进出料横移伺服B下料位B自动输出</v>
      </c>
      <c r="O54" s="66" t="s">
        <v>1370</v>
      </c>
      <c r="P54" t="str">
        <f>P6&amp;N28&amp;"自动输出"</f>
        <v>进出料伸缩伺服B位置6自动输出</v>
      </c>
      <c r="R54" s="66" t="s">
        <v>1380</v>
      </c>
      <c r="S54" t="str">
        <f>S6&amp;Q28&amp;"自动输出"</f>
        <v>正压伺服A位置6自动输出</v>
      </c>
      <c r="U54" s="66" t="s">
        <v>1399</v>
      </c>
      <c r="V54" t="str">
        <f>V6&amp;T28&amp;"自动输出"</f>
        <v>压板平移伺服A位置6自动输出</v>
      </c>
      <c r="X54" s="66" t="s">
        <v>1441</v>
      </c>
      <c r="Y54" t="str">
        <f>Y6&amp;W28&amp;"自动输出"</f>
        <v>A1左伺服位置6自动输出</v>
      </c>
      <c r="AA54" s="66" t="s">
        <v>1549</v>
      </c>
      <c r="AB54" t="str">
        <f>AB6&amp;Z28&amp;"自动输出"</f>
        <v>A1右伺服位置6自动输出</v>
      </c>
      <c r="AD54" s="66" t="s">
        <v>1633</v>
      </c>
      <c r="AE54" t="str">
        <f>AE6&amp;AC28&amp;"自动输出"</f>
        <v>A2左伺服位置6自动输出</v>
      </c>
      <c r="AG54" s="66" t="s">
        <v>1737</v>
      </c>
      <c r="AH54" t="str">
        <f>AH6&amp;AF28&amp;"自动输出"</f>
        <v>A2右伺服位置6自动输出</v>
      </c>
      <c r="AJ54" s="66" t="s">
        <v>1821</v>
      </c>
      <c r="AK54" t="str">
        <f>AK6&amp;AI28&amp;"自动输出"</f>
        <v>A3左伺服位置6自动输出</v>
      </c>
      <c r="AM54" s="66" t="s">
        <v>1895</v>
      </c>
      <c r="AN54" t="str">
        <f>AN6&amp;AL28&amp;"自动输出"</f>
        <v>A3右伺服位置6自动输出</v>
      </c>
      <c r="AP54" s="66" t="s">
        <v>1979</v>
      </c>
      <c r="AQ54" t="str">
        <f>AQ6&amp;AO28&amp;"自动输出"</f>
        <v>A4左伺服位置6自动输出</v>
      </c>
      <c r="AS54" s="66" t="s">
        <v>2063</v>
      </c>
      <c r="AT54" t="str">
        <f>AT6&amp;AR28&amp;"自动输出"</f>
        <v>A4右伺服位置6自动输出</v>
      </c>
      <c r="AV54" s="66" t="s">
        <v>1737</v>
      </c>
      <c r="AW54" t="str">
        <f>AW6&amp;AU28&amp;"自动输出"</f>
        <v>正压伺服B位置6自动输出</v>
      </c>
      <c r="AY54" s="66" t="s">
        <v>2221</v>
      </c>
      <c r="AZ54" t="str">
        <f>AZ6&amp;AX28&amp;"自动输出"</f>
        <v>压板平移伺服B位置6自动输出</v>
      </c>
      <c r="BB54" s="66" t="s">
        <v>2305</v>
      </c>
      <c r="BC54" t="str">
        <f>BC6&amp;BA28&amp;"自动输出"</f>
        <v>B1左伺服位置6自动输出</v>
      </c>
      <c r="BE54" s="66" t="s">
        <v>2389</v>
      </c>
      <c r="BF54" t="str">
        <f>BF6&amp;BD28&amp;"自动输出"</f>
        <v>B1右伺服位置6自动输出</v>
      </c>
      <c r="BH54" s="66" t="s">
        <v>2473</v>
      </c>
      <c r="BI54" t="str">
        <f>BI6&amp;BG28&amp;"自动输出"</f>
        <v>B2左伺服位置6自动输出</v>
      </c>
      <c r="BK54" s="66" t="s">
        <v>2563</v>
      </c>
      <c r="BL54" t="str">
        <f>BL6&amp;BJ28&amp;"自动输出"</f>
        <v>B2右伺服位置6自动输出</v>
      </c>
      <c r="BN54" s="66" t="s">
        <v>2647</v>
      </c>
      <c r="BO54" t="str">
        <f>BO6&amp;BM28&amp;"自动输出"</f>
        <v>B3左伺服位置6自动输出</v>
      </c>
      <c r="BQ54" s="66" t="s">
        <v>2732</v>
      </c>
      <c r="BR54" t="str">
        <f>BR6&amp;BP28&amp;"自动输出"</f>
        <v>B3右伺服位置6自动输出</v>
      </c>
      <c r="BT54" s="66" t="s">
        <v>2816</v>
      </c>
      <c r="BU54" t="str">
        <f>BU6&amp;BS28&amp;"自动输出"</f>
        <v>B4左伺服位置6自动输出</v>
      </c>
      <c r="BW54" s="66" t="s">
        <v>12704</v>
      </c>
      <c r="BX54" t="str">
        <f>BX6&amp;BV28&amp;"自动输出"</f>
        <v>B4右伺服位置6自动输出</v>
      </c>
      <c r="BZ54" s="66" t="s">
        <v>12746</v>
      </c>
      <c r="CA54" t="str">
        <f>CA6&amp;BY28&amp;"自动输出"</f>
        <v>25#伺服位置6自动输出</v>
      </c>
      <c r="CC54" s="66" t="s">
        <v>12545</v>
      </c>
      <c r="CD54" t="str">
        <f>CD6&amp;CB28&amp;"自动输出"</f>
        <v>26#伺服位置6自动输出</v>
      </c>
      <c r="CF54" s="66" t="s">
        <v>12587</v>
      </c>
      <c r="CG54" t="str">
        <f>CG6&amp;CE28&amp;"自动输出"</f>
        <v>27#左伺服位置6自动输出</v>
      </c>
      <c r="CI54" s="66" t="s">
        <v>12629</v>
      </c>
      <c r="CJ54" t="str">
        <f>CJ6&amp;CH28&amp;"自动输出"</f>
        <v>接料伺服位置6自动输出</v>
      </c>
    </row>
    <row r="55" spans="2:88">
      <c r="B55" s="68" t="s">
        <v>304</v>
      </c>
      <c r="C55" s="68" t="s">
        <v>282</v>
      </c>
      <c r="F55" s="66" t="s">
        <v>1301</v>
      </c>
      <c r="G55" t="str">
        <f>G6&amp;E29&amp;"自动输出"</f>
        <v>进出料横移伺服热压C取料位自动输出</v>
      </c>
      <c r="I55" s="66" t="s">
        <v>1322</v>
      </c>
      <c r="J55" t="str">
        <f>J6&amp;H29&amp;"自动输出"</f>
        <v>进出料伸缩伺服位置7自动输出</v>
      </c>
      <c r="L55" s="66" t="s">
        <v>1341</v>
      </c>
      <c r="M55" t="str">
        <f>M6&amp;K29&amp;"自动输出"</f>
        <v>进出料横移伺服B出料等待位自动输出</v>
      </c>
      <c r="O55" s="66" t="s">
        <v>1371</v>
      </c>
      <c r="P55" t="str">
        <f>P6&amp;N29&amp;"自动输出"</f>
        <v>进出料伸缩伺服B位置7自动输出</v>
      </c>
      <c r="R55" s="66" t="s">
        <v>1381</v>
      </c>
      <c r="S55" t="str">
        <f>S6&amp;Q29&amp;"自动输出"</f>
        <v>正压伺服A位置7自动输出</v>
      </c>
      <c r="U55" s="66" t="s">
        <v>1400</v>
      </c>
      <c r="V55" t="str">
        <f>V6&amp;T29&amp;"自动输出"</f>
        <v>压板平移伺服A位置7自动输出</v>
      </c>
      <c r="X55" s="66" t="s">
        <v>1442</v>
      </c>
      <c r="Y55" t="str">
        <f>Y6&amp;W29&amp;"自动输出"</f>
        <v>A1左伺服位置7自动输出</v>
      </c>
      <c r="AA55" s="66" t="s">
        <v>1550</v>
      </c>
      <c r="AB55" t="str">
        <f>AB6&amp;Z29&amp;"自动输出"</f>
        <v>A1右伺服位置7自动输出</v>
      </c>
      <c r="AD55" s="66" t="s">
        <v>1634</v>
      </c>
      <c r="AE55" t="str">
        <f>AE6&amp;AC29&amp;"自动输出"</f>
        <v>A2左伺服位置7自动输出</v>
      </c>
      <c r="AG55" s="66" t="s">
        <v>1738</v>
      </c>
      <c r="AH55" t="str">
        <f>AH6&amp;AF29&amp;"自动输出"</f>
        <v>A2右伺服位置7自动输出</v>
      </c>
      <c r="AJ55" s="66" t="s">
        <v>1822</v>
      </c>
      <c r="AK55" t="str">
        <f>AK6&amp;AI29&amp;"自动输出"</f>
        <v>A3左伺服位置7自动输出</v>
      </c>
      <c r="AM55" s="66" t="s">
        <v>1896</v>
      </c>
      <c r="AN55" t="str">
        <f>AN6&amp;AL29&amp;"自动输出"</f>
        <v>A3右伺服位置7自动输出</v>
      </c>
      <c r="AP55" s="66" t="s">
        <v>1980</v>
      </c>
      <c r="AQ55" t="str">
        <f>AQ6&amp;AO29&amp;"自动输出"</f>
        <v>A4左伺服位置7自动输出</v>
      </c>
      <c r="AS55" s="66" t="s">
        <v>2064</v>
      </c>
      <c r="AT55" t="str">
        <f>AT6&amp;AR29&amp;"自动输出"</f>
        <v>A4右伺服位置7自动输出</v>
      </c>
      <c r="AV55" s="66" t="s">
        <v>1738</v>
      </c>
      <c r="AW55" t="str">
        <f>AW6&amp;AU29&amp;"自动输出"</f>
        <v>正压伺服B位置7自动输出</v>
      </c>
      <c r="AY55" s="66" t="s">
        <v>2222</v>
      </c>
      <c r="AZ55" t="str">
        <f>AZ6&amp;AX29&amp;"自动输出"</f>
        <v>压板平移伺服B位置7自动输出</v>
      </c>
      <c r="BB55" s="66" t="s">
        <v>2306</v>
      </c>
      <c r="BC55" t="str">
        <f>BC6&amp;BA29&amp;"自动输出"</f>
        <v>B1左伺服位置7自动输出</v>
      </c>
      <c r="BE55" s="66" t="s">
        <v>2390</v>
      </c>
      <c r="BF55" t="str">
        <f>BF6&amp;BD29&amp;"自动输出"</f>
        <v>B1右伺服位置7自动输出</v>
      </c>
      <c r="BH55" s="66" t="s">
        <v>2474</v>
      </c>
      <c r="BI55" t="str">
        <f>BI6&amp;BG29&amp;"自动输出"</f>
        <v>B2左伺服位置7自动输出</v>
      </c>
      <c r="BK55" s="66" t="s">
        <v>2564</v>
      </c>
      <c r="BL55" t="str">
        <f>BL6&amp;BJ29&amp;"自动输出"</f>
        <v>B2右伺服位置7自动输出</v>
      </c>
      <c r="BN55" s="66" t="s">
        <v>2648</v>
      </c>
      <c r="BO55" t="str">
        <f>BO6&amp;BM29&amp;"自动输出"</f>
        <v>B3左伺服位置7自动输出</v>
      </c>
      <c r="BQ55" s="66" t="s">
        <v>2733</v>
      </c>
      <c r="BR55" t="str">
        <f>BR6&amp;BP29&amp;"自动输出"</f>
        <v>B3右伺服位置7自动输出</v>
      </c>
      <c r="BT55" s="66" t="s">
        <v>2817</v>
      </c>
      <c r="BU55" t="str">
        <f>BU6&amp;BS29&amp;"自动输出"</f>
        <v>B4左伺服位置7自动输出</v>
      </c>
      <c r="BW55" s="66" t="s">
        <v>12705</v>
      </c>
      <c r="BX55" t="str">
        <f>BX6&amp;BV29&amp;"自动输出"</f>
        <v>B4右伺服位置7自动输出</v>
      </c>
      <c r="BZ55" s="66" t="s">
        <v>12747</v>
      </c>
      <c r="CA55" t="str">
        <f>CA6&amp;BY29&amp;"自动输出"</f>
        <v>25#伺服位置7自动输出</v>
      </c>
      <c r="CC55" s="66" t="s">
        <v>12546</v>
      </c>
      <c r="CD55" t="str">
        <f>CD6&amp;CB29&amp;"自动输出"</f>
        <v>26#伺服位置7自动输出</v>
      </c>
      <c r="CF55" s="66" t="s">
        <v>12588</v>
      </c>
      <c r="CG55" t="str">
        <f>CG6&amp;CE29&amp;"自动输出"</f>
        <v>27#左伺服位置7自动输出</v>
      </c>
      <c r="CI55" s="66" t="s">
        <v>12630</v>
      </c>
      <c r="CJ55" t="str">
        <f>CJ6&amp;CH29&amp;"自动输出"</f>
        <v>接料伺服位置7自动输出</v>
      </c>
    </row>
    <row r="56" spans="2:88">
      <c r="B56" s="68" t="s">
        <v>305</v>
      </c>
      <c r="C56" s="68" t="s">
        <v>283</v>
      </c>
      <c r="D56" s="61"/>
      <c r="F56" s="66" t="s">
        <v>1302</v>
      </c>
      <c r="G56" t="str">
        <f>G6&amp;E30&amp;"自动输出"</f>
        <v>进出料横移伺服出料位自动输出</v>
      </c>
      <c r="I56" s="66" t="s">
        <v>1315</v>
      </c>
      <c r="J56" t="str">
        <f>J6&amp;H30&amp;"自动输出"</f>
        <v>进出料伸缩伺服位置8自动输出</v>
      </c>
      <c r="L56" s="66" t="s">
        <v>1342</v>
      </c>
      <c r="M56" t="str">
        <f>M6&amp;K30&amp;"自动输出"</f>
        <v>进出料横移伺服B出料位自动输出</v>
      </c>
      <c r="O56" s="66" t="s">
        <v>1372</v>
      </c>
      <c r="P56" t="str">
        <f>P6&amp;N30&amp;"自动输出"</f>
        <v>进出料伸缩伺服B位置8自动输出</v>
      </c>
      <c r="R56" s="66" t="s">
        <v>1382</v>
      </c>
      <c r="S56" t="str">
        <f>S6&amp;Q30&amp;"自动输出"</f>
        <v>正压伺服A位置8自动输出</v>
      </c>
      <c r="U56" s="66" t="s">
        <v>1401</v>
      </c>
      <c r="V56" t="str">
        <f>V6&amp;T30&amp;"自动输出"</f>
        <v>压板平移伺服A位置8自动输出</v>
      </c>
      <c r="X56" s="66" t="s">
        <v>1443</v>
      </c>
      <c r="Y56" t="str">
        <f>Y6&amp;W30&amp;"自动输出"</f>
        <v>A1左伺服位置8自动输出</v>
      </c>
      <c r="AA56" s="66" t="s">
        <v>1551</v>
      </c>
      <c r="AB56" t="str">
        <f>AB6&amp;Z30&amp;"自动输出"</f>
        <v>A1右伺服位置8自动输出</v>
      </c>
      <c r="AD56" s="66" t="s">
        <v>1635</v>
      </c>
      <c r="AE56" t="str">
        <f>AE6&amp;AC30&amp;"自动输出"</f>
        <v>A2左伺服位置8自动输出</v>
      </c>
      <c r="AG56" s="66" t="s">
        <v>1739</v>
      </c>
      <c r="AH56" t="str">
        <f>AH6&amp;AF30&amp;"自动输出"</f>
        <v>A2右伺服位置8自动输出</v>
      </c>
      <c r="AJ56" s="66" t="s">
        <v>1823</v>
      </c>
      <c r="AK56" t="str">
        <f>AK6&amp;AI30&amp;"自动输出"</f>
        <v>A3左伺服位置8自动输出</v>
      </c>
      <c r="AM56" s="66" t="s">
        <v>1897</v>
      </c>
      <c r="AN56" t="str">
        <f>AN6&amp;AL30&amp;"自动输出"</f>
        <v>A3右伺服位置8自动输出</v>
      </c>
      <c r="AP56" s="66" t="s">
        <v>1981</v>
      </c>
      <c r="AQ56" t="str">
        <f>AQ6&amp;AO30&amp;"自动输出"</f>
        <v>A4左伺服位置8自动输出</v>
      </c>
      <c r="AS56" s="66" t="s">
        <v>2065</v>
      </c>
      <c r="AT56" t="str">
        <f>AT6&amp;AR30&amp;"自动输出"</f>
        <v>A4右伺服位置8自动输出</v>
      </c>
      <c r="AV56" s="66" t="s">
        <v>1739</v>
      </c>
      <c r="AW56" t="str">
        <f>AW6&amp;AU30&amp;"自动输出"</f>
        <v>正压伺服B位置8自动输出</v>
      </c>
      <c r="AY56" s="66" t="s">
        <v>2223</v>
      </c>
      <c r="AZ56" t="str">
        <f>AZ6&amp;AX30&amp;"自动输出"</f>
        <v>压板平移伺服B位置8自动输出</v>
      </c>
      <c r="BB56" s="66" t="s">
        <v>2307</v>
      </c>
      <c r="BC56" t="str">
        <f>BC6&amp;BA30&amp;"自动输出"</f>
        <v>B1左伺服位置8自动输出</v>
      </c>
      <c r="BE56" s="66" t="s">
        <v>2391</v>
      </c>
      <c r="BF56" t="str">
        <f>BF6&amp;BD30&amp;"自动输出"</f>
        <v>B1右伺服位置8自动输出</v>
      </c>
      <c r="BH56" s="66" t="s">
        <v>2475</v>
      </c>
      <c r="BI56" t="str">
        <f>BI6&amp;BG30&amp;"自动输出"</f>
        <v>B2左伺服位置8自动输出</v>
      </c>
      <c r="BK56" s="66" t="s">
        <v>2565</v>
      </c>
      <c r="BL56" t="str">
        <f>BL6&amp;BJ30&amp;"自动输出"</f>
        <v>B2右伺服位置8自动输出</v>
      </c>
      <c r="BN56" s="66" t="s">
        <v>2649</v>
      </c>
      <c r="BO56" t="str">
        <f>BO6&amp;BM30&amp;"自动输出"</f>
        <v>B3左伺服位置8自动输出</v>
      </c>
      <c r="BQ56" s="66" t="s">
        <v>2734</v>
      </c>
      <c r="BR56" t="str">
        <f>BR6&amp;BP30&amp;"自动输出"</f>
        <v>B3右伺服位置8自动输出</v>
      </c>
      <c r="BT56" s="66" t="s">
        <v>2818</v>
      </c>
      <c r="BU56" t="str">
        <f>BU6&amp;BS30&amp;"自动输出"</f>
        <v>B4左伺服位置8自动输出</v>
      </c>
      <c r="BW56" s="66" t="s">
        <v>12706</v>
      </c>
      <c r="BX56" t="str">
        <f>BX6&amp;BV30&amp;"自动输出"</f>
        <v>B4右伺服位置8自动输出</v>
      </c>
      <c r="BZ56" s="66" t="s">
        <v>12748</v>
      </c>
      <c r="CA56" t="str">
        <f>CA6&amp;BY30&amp;"自动输出"</f>
        <v>25#伺服位置8自动输出</v>
      </c>
      <c r="CC56" s="66" t="s">
        <v>12547</v>
      </c>
      <c r="CD56" t="str">
        <f>CD6&amp;CB30&amp;"自动输出"</f>
        <v>26#伺服位置8自动输出</v>
      </c>
      <c r="CF56" s="66" t="s">
        <v>12589</v>
      </c>
      <c r="CG56" t="str">
        <f>CG6&amp;CE30&amp;"自动输出"</f>
        <v>27#左伺服位置8自动输出</v>
      </c>
      <c r="CI56" s="66" t="s">
        <v>12631</v>
      </c>
      <c r="CJ56" t="str">
        <f>CJ6&amp;CH30&amp;"自动输出"</f>
        <v>接料伺服位置8自动输出</v>
      </c>
    </row>
    <row r="57" spans="2:88">
      <c r="B57" s="68" t="s">
        <v>306</v>
      </c>
      <c r="C57" s="70"/>
      <c r="D57" s="68"/>
      <c r="F57" s="66" t="s">
        <v>1303</v>
      </c>
      <c r="G57" t="str">
        <f>G6&amp;E31&amp;"自动输出"</f>
        <v>进出料横移伺服位置9自动输出</v>
      </c>
      <c r="I57" s="66" t="s">
        <v>1323</v>
      </c>
      <c r="J57" t="str">
        <f>J6&amp;H31&amp;"自动输出"</f>
        <v>进出料伸缩伺服位置9自动输出</v>
      </c>
      <c r="L57" s="66" t="s">
        <v>1343</v>
      </c>
      <c r="M57" t="str">
        <f>M6&amp;K31&amp;"自动输出"</f>
        <v>进出料横移伺服B位置9自动输出</v>
      </c>
      <c r="O57" s="66" t="s">
        <v>1373</v>
      </c>
      <c r="P57" t="str">
        <f>P6&amp;N31&amp;"自动输出"</f>
        <v>进出料伸缩伺服B位置9自动输出</v>
      </c>
      <c r="R57" s="66" t="s">
        <v>1383</v>
      </c>
      <c r="S57" t="str">
        <f>S6&amp;Q31&amp;"自动输出"</f>
        <v>正压伺服A位置9自动输出</v>
      </c>
      <c r="U57" s="66" t="s">
        <v>1402</v>
      </c>
      <c r="V57" t="str">
        <f>V6&amp;T31&amp;"自动输出"</f>
        <v>压板平移伺服A位置9自动输出</v>
      </c>
      <c r="X57" s="66" t="s">
        <v>1444</v>
      </c>
      <c r="Y57" t="str">
        <f>Y6&amp;W31&amp;"自动输出"</f>
        <v>A1左伺服位置9自动输出</v>
      </c>
      <c r="AA57" s="66" t="s">
        <v>1552</v>
      </c>
      <c r="AB57" t="str">
        <f>AB6&amp;Z31&amp;"自动输出"</f>
        <v>A1右伺服位置9自动输出</v>
      </c>
      <c r="AD57" s="66" t="s">
        <v>1636</v>
      </c>
      <c r="AE57" t="str">
        <f>AE6&amp;AC31&amp;"自动输出"</f>
        <v>A2左伺服位置9自动输出</v>
      </c>
      <c r="AG57" s="66" t="s">
        <v>1740</v>
      </c>
      <c r="AH57" t="str">
        <f>AH6&amp;AF31&amp;"自动输出"</f>
        <v>A2右伺服位置9自动输出</v>
      </c>
      <c r="AJ57" s="66" t="s">
        <v>1824</v>
      </c>
      <c r="AK57" t="str">
        <f>AK6&amp;AI31&amp;"自动输出"</f>
        <v>A3左伺服位置9自动输出</v>
      </c>
      <c r="AM57" s="66" t="s">
        <v>1898</v>
      </c>
      <c r="AN57" t="str">
        <f>AN6&amp;AL31&amp;"自动输出"</f>
        <v>A3右伺服位置9自动输出</v>
      </c>
      <c r="AP57" s="66" t="s">
        <v>1982</v>
      </c>
      <c r="AQ57" t="str">
        <f>AQ6&amp;AO31&amp;"自动输出"</f>
        <v>A4左伺服位置9自动输出</v>
      </c>
      <c r="AS57" s="66" t="s">
        <v>2066</v>
      </c>
      <c r="AT57" t="str">
        <f>AT6&amp;AR31&amp;"自动输出"</f>
        <v>A4右伺服位置9自动输出</v>
      </c>
      <c r="AV57" s="66" t="s">
        <v>1740</v>
      </c>
      <c r="AW57" t="str">
        <f>AW6&amp;AU31&amp;"自动输出"</f>
        <v>正压伺服B位置9自动输出</v>
      </c>
      <c r="AY57" s="66" t="s">
        <v>2224</v>
      </c>
      <c r="AZ57" t="str">
        <f>AZ6&amp;AX31&amp;"自动输出"</f>
        <v>压板平移伺服B位置9自动输出</v>
      </c>
      <c r="BB57" s="66" t="s">
        <v>2308</v>
      </c>
      <c r="BC57" t="str">
        <f>BC6&amp;BA31&amp;"自动输出"</f>
        <v>B1左伺服位置9自动输出</v>
      </c>
      <c r="BE57" s="66" t="s">
        <v>2392</v>
      </c>
      <c r="BF57" t="str">
        <f>BF6&amp;BD31&amp;"自动输出"</f>
        <v>B1右伺服位置9自动输出</v>
      </c>
      <c r="BH57" s="66" t="s">
        <v>2476</v>
      </c>
      <c r="BI57" t="str">
        <f>BI6&amp;BG31&amp;"自动输出"</f>
        <v>B2左伺服位置9自动输出</v>
      </c>
      <c r="BK57" s="66" t="s">
        <v>2566</v>
      </c>
      <c r="BL57" t="str">
        <f>BL6&amp;BJ31&amp;"自动输出"</f>
        <v>B2右伺服位置9自动输出</v>
      </c>
      <c r="BN57" s="66" t="s">
        <v>2650</v>
      </c>
      <c r="BO57" t="str">
        <f>BO6&amp;BM31&amp;"自动输出"</f>
        <v>B3左伺服位置9自动输出</v>
      </c>
      <c r="BQ57" s="66" t="s">
        <v>2735</v>
      </c>
      <c r="BR57" t="str">
        <f>BR6&amp;BP31&amp;"自动输出"</f>
        <v>B3右伺服位置9自动输出</v>
      </c>
      <c r="BT57" s="66" t="s">
        <v>2819</v>
      </c>
      <c r="BU57" t="str">
        <f>BU6&amp;BS31&amp;"自动输出"</f>
        <v>B4左伺服位置9自动输出</v>
      </c>
      <c r="BW57" s="66" t="s">
        <v>12707</v>
      </c>
      <c r="BX57" t="str">
        <f>BX6&amp;BV31&amp;"自动输出"</f>
        <v>B4右伺服位置9自动输出</v>
      </c>
      <c r="BZ57" s="66" t="s">
        <v>12749</v>
      </c>
      <c r="CA57" t="str">
        <f>CA6&amp;BY31&amp;"自动输出"</f>
        <v>25#伺服位置9自动输出</v>
      </c>
      <c r="CC57" s="66" t="s">
        <v>12548</v>
      </c>
      <c r="CD57" t="str">
        <f>CD6&amp;CB31&amp;"自动输出"</f>
        <v>26#伺服位置9自动输出</v>
      </c>
      <c r="CF57" s="66" t="s">
        <v>12590</v>
      </c>
      <c r="CG57" t="str">
        <f>CG6&amp;CE31&amp;"自动输出"</f>
        <v>27#左伺服位置9自动输出</v>
      </c>
      <c r="CI57" s="66" t="s">
        <v>12632</v>
      </c>
      <c r="CJ57" t="str">
        <f>CJ6&amp;CH31&amp;"自动输出"</f>
        <v>接料伺服位置9自动输出</v>
      </c>
    </row>
    <row r="58" spans="2:88">
      <c r="B58" s="68" t="s">
        <v>307</v>
      </c>
      <c r="C58" s="70"/>
      <c r="D58" s="68"/>
      <c r="F58" s="66" t="s">
        <v>1304</v>
      </c>
      <c r="G58" t="str">
        <f>G6&amp;E32&amp;"自动输出"</f>
        <v>进出料横移伺服位置10自动输出</v>
      </c>
      <c r="I58" s="66" t="s">
        <v>1324</v>
      </c>
      <c r="J58" t="str">
        <f>J6&amp;H32&amp;"自动输出"</f>
        <v>进出料伸缩伺服位置10自动输出</v>
      </c>
      <c r="L58" s="66" t="s">
        <v>1344</v>
      </c>
      <c r="M58" t="str">
        <f>M6&amp;K32&amp;"自动输出"</f>
        <v>进出料横移伺服B位置10自动输出</v>
      </c>
      <c r="O58" s="66" t="s">
        <v>1374</v>
      </c>
      <c r="P58" t="str">
        <f>P6&amp;N32&amp;"自动输出"</f>
        <v>进出料伸缩伺服B位置10自动输出</v>
      </c>
      <c r="R58" s="66" t="s">
        <v>1384</v>
      </c>
      <c r="S58" t="str">
        <f>S6&amp;Q32&amp;"自动输出"</f>
        <v>正压伺服A位置10自动输出</v>
      </c>
      <c r="U58" s="66" t="s">
        <v>1403</v>
      </c>
      <c r="V58" t="str">
        <f>V6&amp;T32&amp;"自动输出"</f>
        <v>压板平移伺服A位置10自动输出</v>
      </c>
      <c r="X58" s="66" t="s">
        <v>1445</v>
      </c>
      <c r="Y58" t="str">
        <f>Y6&amp;W32&amp;"自动输出"</f>
        <v>A1左伺服位置10自动输出</v>
      </c>
      <c r="AA58" s="66" t="s">
        <v>1553</v>
      </c>
      <c r="AB58" t="str">
        <f>AB6&amp;Z32&amp;"自动输出"</f>
        <v>A1右伺服位置10自动输出</v>
      </c>
      <c r="AD58" s="66" t="s">
        <v>1637</v>
      </c>
      <c r="AE58" t="str">
        <f>AE6&amp;AC32&amp;"自动输出"</f>
        <v>A2左伺服位置10自动输出</v>
      </c>
      <c r="AG58" s="66" t="s">
        <v>1741</v>
      </c>
      <c r="AH58" t="str">
        <f>AH6&amp;AF32&amp;"自动输出"</f>
        <v>A2右伺服位置10自动输出</v>
      </c>
      <c r="AJ58" s="66" t="s">
        <v>1825</v>
      </c>
      <c r="AK58" t="str">
        <f>AK6&amp;AI32&amp;"自动输出"</f>
        <v>A3左伺服位置10自动输出</v>
      </c>
      <c r="AM58" s="66" t="s">
        <v>1899</v>
      </c>
      <c r="AN58" t="str">
        <f>AN6&amp;AL32&amp;"自动输出"</f>
        <v>A3右伺服位置10自动输出</v>
      </c>
      <c r="AP58" s="66" t="s">
        <v>1983</v>
      </c>
      <c r="AQ58" t="str">
        <f>AQ6&amp;AO32&amp;"自动输出"</f>
        <v>A4左伺服位置10自动输出</v>
      </c>
      <c r="AS58" s="66" t="s">
        <v>2067</v>
      </c>
      <c r="AT58" t="str">
        <f>AT6&amp;AR32&amp;"自动输出"</f>
        <v>A4右伺服位置10自动输出</v>
      </c>
      <c r="AV58" s="66" t="s">
        <v>1741</v>
      </c>
      <c r="AW58" t="str">
        <f>AW6&amp;AU32&amp;"自动输出"</f>
        <v>正压伺服B位置10自动输出</v>
      </c>
      <c r="AY58" s="66" t="s">
        <v>2225</v>
      </c>
      <c r="AZ58" t="str">
        <f>AZ6&amp;AX32&amp;"自动输出"</f>
        <v>压板平移伺服B位置10自动输出</v>
      </c>
      <c r="BB58" s="66" t="s">
        <v>2309</v>
      </c>
      <c r="BC58" t="str">
        <f>BC6&amp;BA32&amp;"自动输出"</f>
        <v>B1左伺服位置10自动输出</v>
      </c>
      <c r="BE58" s="66" t="s">
        <v>2393</v>
      </c>
      <c r="BF58" t="str">
        <f>BF6&amp;BD32&amp;"自动输出"</f>
        <v>B1右伺服位置10自动输出</v>
      </c>
      <c r="BH58" s="66" t="s">
        <v>2477</v>
      </c>
      <c r="BI58" t="str">
        <f>BI6&amp;BG32&amp;"自动输出"</f>
        <v>B2左伺服位置10自动输出</v>
      </c>
      <c r="BK58" s="66" t="s">
        <v>2567</v>
      </c>
      <c r="BL58" t="str">
        <f>BL6&amp;BJ32&amp;"自动输出"</f>
        <v>B2右伺服位置10自动输出</v>
      </c>
      <c r="BN58" s="66" t="s">
        <v>2651</v>
      </c>
      <c r="BO58" t="str">
        <f>BO6&amp;BM32&amp;"自动输出"</f>
        <v>B3左伺服位置10自动输出</v>
      </c>
      <c r="BQ58" s="66" t="s">
        <v>2736</v>
      </c>
      <c r="BR58" t="str">
        <f>BR6&amp;BP32&amp;"自动输出"</f>
        <v>B3右伺服位置10自动输出</v>
      </c>
      <c r="BT58" s="66" t="s">
        <v>2820</v>
      </c>
      <c r="BU58" t="str">
        <f>BU6&amp;BS32&amp;"自动输出"</f>
        <v>B4左伺服位置10自动输出</v>
      </c>
      <c r="BW58" s="66" t="s">
        <v>12708</v>
      </c>
      <c r="BX58" t="str">
        <f>BX6&amp;BV32&amp;"自动输出"</f>
        <v>B4右伺服位置10自动输出</v>
      </c>
      <c r="BZ58" s="66" t="s">
        <v>12750</v>
      </c>
      <c r="CA58" t="str">
        <f>CA6&amp;BY32&amp;"自动输出"</f>
        <v>25#伺服位置10自动输出</v>
      </c>
      <c r="CC58" s="66" t="s">
        <v>12549</v>
      </c>
      <c r="CD58" t="str">
        <f>CD6&amp;CB32&amp;"自动输出"</f>
        <v>26#伺服位置10自动输出</v>
      </c>
      <c r="CF58" s="66" t="s">
        <v>12591</v>
      </c>
      <c r="CG58" t="str">
        <f>CG6&amp;CE32&amp;"自动输出"</f>
        <v>27#左伺服位置10自动输出</v>
      </c>
      <c r="CI58" s="66" t="s">
        <v>12633</v>
      </c>
      <c r="CJ58" t="str">
        <f>CJ6&amp;CH32&amp;"自动输出"</f>
        <v>接料伺服位置10自动输出</v>
      </c>
    </row>
    <row r="59" spans="2:88">
      <c r="B59" s="68" t="s">
        <v>308</v>
      </c>
      <c r="C59" s="70"/>
      <c r="D59" s="68"/>
      <c r="F59" s="66" t="s">
        <v>945</v>
      </c>
      <c r="G59" t="str">
        <f>G6&amp;E23&amp;"定位启动"</f>
        <v>进出料横移伺服平台进出料位定位启动</v>
      </c>
      <c r="I59" s="66" t="s">
        <v>12522</v>
      </c>
      <c r="J59" t="str">
        <f>J6&amp;H23&amp;"定位启动"</f>
        <v>进出料伸缩伺服初始位定位启动</v>
      </c>
      <c r="L59" s="66" t="s">
        <v>1077</v>
      </c>
      <c r="M59" t="str">
        <f>M6&amp;K23&amp;"定位启动"</f>
        <v>进出料横移伺服B进料位定位启动</v>
      </c>
      <c r="O59" s="66" t="s">
        <v>12525</v>
      </c>
      <c r="P59" t="str">
        <f>P6&amp;N23&amp;"定位启动"</f>
        <v>进出料伸缩伺服B初始位定位启动</v>
      </c>
      <c r="R59" s="66" t="s">
        <v>12526</v>
      </c>
      <c r="S59" t="str">
        <f>S6&amp;Q23&amp;"定位启动"</f>
        <v>正压伺服A初始位定位启动</v>
      </c>
      <c r="U59" s="66" t="s">
        <v>12529</v>
      </c>
      <c r="V59" t="str">
        <f>V6&amp;T23&amp;"定位启动"</f>
        <v>压板平移伺服AA面取放位定位启动</v>
      </c>
      <c r="X59" s="66" t="s">
        <v>1286</v>
      </c>
      <c r="Y59" t="str">
        <f>Y6&amp;W23&amp;"定位启动"</f>
        <v>A1左伺服待机位定位启动</v>
      </c>
      <c r="AA59" s="66" t="s">
        <v>1554</v>
      </c>
      <c r="AB59" t="str">
        <f>AB6&amp;Z23&amp;"定位启动"</f>
        <v>A1右伺服待机位定位启动</v>
      </c>
      <c r="AD59" s="66" t="s">
        <v>1638</v>
      </c>
      <c r="AE59" t="str">
        <f>AE6&amp;AC23&amp;"定位启动"</f>
        <v>A2左伺服待机位定位启动</v>
      </c>
      <c r="AG59" s="66" t="s">
        <v>1742</v>
      </c>
      <c r="AH59" t="str">
        <f>AH6&amp;AF23&amp;"定位启动"</f>
        <v>A2右伺服待机位定位启动</v>
      </c>
      <c r="AJ59" s="66" t="s">
        <v>1826</v>
      </c>
      <c r="AK59" t="str">
        <f>AK6&amp;AI23&amp;"定位启动"</f>
        <v>A3左伺服待机位定位启动</v>
      </c>
      <c r="AM59" s="66" t="s">
        <v>1900</v>
      </c>
      <c r="AN59" t="str">
        <f>AN6&amp;AL23&amp;"定位启动"</f>
        <v>A3右伺服待机位定位启动</v>
      </c>
      <c r="AP59" s="66" t="s">
        <v>1984</v>
      </c>
      <c r="AQ59" t="str">
        <f>AQ6&amp;AO23&amp;"定位启动"</f>
        <v>A4左伺服待机位定位启动</v>
      </c>
      <c r="AS59" s="66" t="s">
        <v>2068</v>
      </c>
      <c r="AT59" t="str">
        <f>AT6&amp;AR23&amp;"定位启动"</f>
        <v>A4右伺服待机位定位启动</v>
      </c>
      <c r="AV59" s="66" t="s">
        <v>2142</v>
      </c>
      <c r="AW59" t="str">
        <f>AW6&amp;AU23&amp;"定位启动"</f>
        <v>正压伺服B初始位定位启动</v>
      </c>
      <c r="AY59" s="66" t="s">
        <v>2226</v>
      </c>
      <c r="AZ59" t="str">
        <f>AZ6&amp;AX23&amp;"定位启动"</f>
        <v>压板平移伺服BA面取放位定位启动</v>
      </c>
      <c r="BB59" s="66" t="s">
        <v>2310</v>
      </c>
      <c r="BC59" t="str">
        <f>BC6&amp;BA23&amp;"定位启动"</f>
        <v>B1左伺服待机位定位启动</v>
      </c>
      <c r="BE59" s="66" t="s">
        <v>2394</v>
      </c>
      <c r="BF59" t="str">
        <f>BF6&amp;BD23&amp;"定位启动"</f>
        <v>B1右伺服待机位定位启动</v>
      </c>
      <c r="BH59" s="66" t="s">
        <v>2478</v>
      </c>
      <c r="BI59" t="str">
        <f>BI6&amp;BG23&amp;"定位启动"</f>
        <v>B2左伺服待机位定位启动</v>
      </c>
      <c r="BK59" s="66" t="s">
        <v>2568</v>
      </c>
      <c r="BL59" t="str">
        <f>BL6&amp;BJ23&amp;"定位启动"</f>
        <v>B2右伺服待机位定位启动</v>
      </c>
      <c r="BN59" s="66" t="s">
        <v>2652</v>
      </c>
      <c r="BO59" t="str">
        <f>BO6&amp;BM23&amp;"定位启动"</f>
        <v>B3左伺服待机位定位启动</v>
      </c>
      <c r="BQ59" s="66" t="s">
        <v>2737</v>
      </c>
      <c r="BR59" t="str">
        <f>BR6&amp;BP23&amp;"定位启动"</f>
        <v>B3右伺服待机位定位启动</v>
      </c>
      <c r="BT59" s="66" t="s">
        <v>2821</v>
      </c>
      <c r="BU59" t="str">
        <f>BU6&amp;BS23&amp;"定位启动"</f>
        <v>B4左伺服待机位定位启动</v>
      </c>
      <c r="BW59" s="66" t="s">
        <v>12709</v>
      </c>
      <c r="BX59" t="str">
        <f>BX6&amp;BV23&amp;"定位启动"</f>
        <v>B4右伺服待机位定位启动</v>
      </c>
      <c r="BZ59" s="66" t="s">
        <v>12751</v>
      </c>
      <c r="CA59" t="str">
        <f>CA6&amp;BY23&amp;"定位启动"</f>
        <v>25#伺服位置1定位启动</v>
      </c>
      <c r="CC59" s="66" t="s">
        <v>12550</v>
      </c>
      <c r="CD59" t="str">
        <f>CD6&amp;CB23&amp;"定位启动"</f>
        <v>26#伺服位置1定位启动</v>
      </c>
      <c r="CF59" s="66" t="s">
        <v>12592</v>
      </c>
      <c r="CG59" t="str">
        <f>CG6&amp;CE23&amp;"定位启动"</f>
        <v>27#左伺服位置1定位启动</v>
      </c>
      <c r="CI59" s="66" t="s">
        <v>12634</v>
      </c>
      <c r="CJ59" t="str">
        <f>CJ6&amp;CH23&amp;"定位启动"</f>
        <v>接料伺服出料位定位启动</v>
      </c>
    </row>
    <row r="60" spans="2:88">
      <c r="B60" s="68" t="s">
        <v>309</v>
      </c>
      <c r="C60" s="70" t="s">
        <v>311</v>
      </c>
      <c r="D60" s="68"/>
      <c r="F60" s="66" t="s">
        <v>946</v>
      </c>
      <c r="G60" t="str">
        <f>G6&amp;E24&amp;"定位启动"</f>
        <v>进出料横移伺服热压A放料位定位启动</v>
      </c>
      <c r="I60" s="66" t="s">
        <v>1011</v>
      </c>
      <c r="J60" t="str">
        <f>J6&amp;H24&amp;"定位启动"</f>
        <v>进出料伸缩伺服平台取料位定位启动</v>
      </c>
      <c r="L60" s="66" t="s">
        <v>1078</v>
      </c>
      <c r="M60" t="str">
        <f>M6&amp;K24&amp;"定位启动"</f>
        <v>进出料横移伺服B进料等待位定位启动</v>
      </c>
      <c r="O60" s="66" t="s">
        <v>1146</v>
      </c>
      <c r="P60" t="str">
        <f>P6&amp;N24&amp;"定位启动"</f>
        <v>进出料伸缩伺服B平台取料位定位启动</v>
      </c>
      <c r="R60" s="66" t="s">
        <v>1211</v>
      </c>
      <c r="S60" t="str">
        <f>S6&amp;Q24&amp;"定位启动"</f>
        <v>正压伺服A减速位定位启动</v>
      </c>
      <c r="U60" s="66" t="s">
        <v>1277</v>
      </c>
      <c r="V60" t="str">
        <f>V6&amp;T24&amp;"定位启动"</f>
        <v>压板平移伺服AB面取放位定位启动</v>
      </c>
      <c r="X60" s="66" t="s">
        <v>1287</v>
      </c>
      <c r="Y60" s="84" t="str">
        <f>Y6&amp;W25&amp;"定位启动"</f>
        <v>A1左伺服拨料位定位启动</v>
      </c>
      <c r="AA60" s="66" t="s">
        <v>1555</v>
      </c>
      <c r="AB60" t="str">
        <f>AB6&amp;Z24&amp;"定位启动"</f>
        <v>A1右伺服拨料退回位定位启动</v>
      </c>
      <c r="AD60" s="66" t="s">
        <v>1639</v>
      </c>
      <c r="AE60" t="str">
        <f>AE6&amp;AC24&amp;"定位启动"</f>
        <v>A2左伺服拨料退回位定位启动</v>
      </c>
      <c r="AG60" s="66" t="s">
        <v>1743</v>
      </c>
      <c r="AH60" t="str">
        <f>AH6&amp;AF24&amp;"定位启动"</f>
        <v>A2右伺服拨料退回位定位启动</v>
      </c>
      <c r="AJ60" s="66" t="s">
        <v>1827</v>
      </c>
      <c r="AK60" t="str">
        <f>AK6&amp;AI24&amp;"定位启动"</f>
        <v>A3左伺服拨料退回位定位启动</v>
      </c>
      <c r="AM60" s="66" t="s">
        <v>1901</v>
      </c>
      <c r="AN60" t="str">
        <f>AN6&amp;AL24&amp;"定位启动"</f>
        <v>A3右伺服拨料退回位定位启动</v>
      </c>
      <c r="AP60" s="66" t="s">
        <v>1985</v>
      </c>
      <c r="AQ60" t="str">
        <f>AQ6&amp;AO24&amp;"定位启动"</f>
        <v>A4左伺服拨料退回位定位启动</v>
      </c>
      <c r="AS60" s="66" t="s">
        <v>2069</v>
      </c>
      <c r="AT60" t="str">
        <f>AT6&amp;AR24&amp;"定位启动"</f>
        <v>A4右伺服拨料退回位定位启动</v>
      </c>
      <c r="AV60" s="66" t="s">
        <v>2143</v>
      </c>
      <c r="AW60" t="str">
        <f>AW6&amp;AU24&amp;"定位启动"</f>
        <v>正压伺服B减速位定位启动</v>
      </c>
      <c r="AY60" s="66" t="s">
        <v>2227</v>
      </c>
      <c r="AZ60" t="str">
        <f>AZ6&amp;AX24&amp;"定位启动"</f>
        <v>压板平移伺服BB面取放位定位启动</v>
      </c>
      <c r="BB60" s="66" t="s">
        <v>2311</v>
      </c>
      <c r="BC60" t="str">
        <f>BC6&amp;BA24&amp;"定位启动"</f>
        <v>B1左伺服拨料退回位定位启动</v>
      </c>
      <c r="BE60" s="66" t="s">
        <v>2395</v>
      </c>
      <c r="BF60" t="str">
        <f>BF6&amp;BD24&amp;"定位启动"</f>
        <v>B1右伺服拨料退回位定位启动</v>
      </c>
      <c r="BH60" s="66" t="s">
        <v>2479</v>
      </c>
      <c r="BI60" t="str">
        <f>BI6&amp;BG24&amp;"定位启动"</f>
        <v>B2左伺服拨料退回位定位启动</v>
      </c>
      <c r="BK60" s="66" t="s">
        <v>2569</v>
      </c>
      <c r="BL60" t="str">
        <f>BL6&amp;BJ24&amp;"定位启动"</f>
        <v>B2右伺服拨料退回位定位启动</v>
      </c>
      <c r="BN60" s="66" t="s">
        <v>2653</v>
      </c>
      <c r="BO60" t="str">
        <f>BO6&amp;BM24&amp;"定位启动"</f>
        <v>B3左伺服拨料退回位定位启动</v>
      </c>
      <c r="BQ60" s="66" t="s">
        <v>2738</v>
      </c>
      <c r="BR60" t="str">
        <f>BR6&amp;BP24&amp;"定位启动"</f>
        <v>B3右伺服拨料退回位定位启动</v>
      </c>
      <c r="BT60" s="66" t="s">
        <v>2822</v>
      </c>
      <c r="BU60" t="str">
        <f>BU6&amp;BS24&amp;"定位启动"</f>
        <v>B4左伺服拨料退回位定位启动</v>
      </c>
      <c r="BW60" s="66" t="s">
        <v>12710</v>
      </c>
      <c r="BX60" t="str">
        <f>BX6&amp;BV24&amp;"定位启动"</f>
        <v>B4右伺服拨料退回位定位启动</v>
      </c>
      <c r="BZ60" s="66" t="s">
        <v>12752</v>
      </c>
      <c r="CA60" t="str">
        <f>CA6&amp;BY24&amp;"定位启动"</f>
        <v>25#伺服位置2定位启动</v>
      </c>
      <c r="CC60" s="66" t="s">
        <v>12551</v>
      </c>
      <c r="CD60" t="str">
        <f>CD6&amp;CB24&amp;"定位启动"</f>
        <v>26#伺服位置2定位启动</v>
      </c>
      <c r="CF60" s="66" t="s">
        <v>12593</v>
      </c>
      <c r="CG60" t="str">
        <f>CG6&amp;CE24&amp;"定位启动"</f>
        <v>27#左伺服位置2定位启动</v>
      </c>
      <c r="CI60" s="66" t="s">
        <v>12635</v>
      </c>
      <c r="CJ60" t="str">
        <f>CJ6&amp;CH24&amp;"定位启动"</f>
        <v>接料伺服接料位定位启动</v>
      </c>
    </row>
    <row r="61" spans="2:88">
      <c r="F61" s="66" t="s">
        <v>947</v>
      </c>
      <c r="G61" t="str">
        <f>G6&amp;E25&amp;"定位启动"</f>
        <v>进出料横移伺服热压A取料位定位启动</v>
      </c>
      <c r="I61" s="66" t="s">
        <v>1012</v>
      </c>
      <c r="J61" t="str">
        <f>J6&amp;H25&amp;"定位启动"</f>
        <v>进出料伸缩伺服热压取放位定位启动</v>
      </c>
      <c r="L61" s="66" t="s">
        <v>1079</v>
      </c>
      <c r="M61" t="str">
        <f>M6&amp;K25&amp;"定位启动"</f>
        <v>进出料横移伺服B上料位A定位启动</v>
      </c>
      <c r="O61" s="66" t="s">
        <v>1147</v>
      </c>
      <c r="P61" t="str">
        <f>P6&amp;N25&amp;"定位启动"</f>
        <v>进出料伸缩伺服B热压取放位定位启动</v>
      </c>
      <c r="R61" s="66" t="s">
        <v>1212</v>
      </c>
      <c r="S61" t="str">
        <f>S6&amp;Q25&amp;"定位启动"</f>
        <v>正压伺服A等距热压位定位启动</v>
      </c>
      <c r="U61" s="66" t="s">
        <v>1278</v>
      </c>
      <c r="V61" t="str">
        <f>V6&amp;T25&amp;"定位启动"</f>
        <v>压板平移伺服A位置3定位启动</v>
      </c>
      <c r="X61" s="66" t="s">
        <v>1288</v>
      </c>
      <c r="Y61" s="84" t="str">
        <f>Y6&amp;W26&amp;"定位启动"</f>
        <v>A1左伺服减速位定位启动</v>
      </c>
      <c r="AA61" s="66" t="s">
        <v>1556</v>
      </c>
      <c r="AB61" t="str">
        <f>AB6&amp;Z25&amp;"定位启动"</f>
        <v>A1右伺服拨料位定位启动</v>
      </c>
      <c r="AD61" s="66" t="s">
        <v>1640</v>
      </c>
      <c r="AE61" t="str">
        <f>AE6&amp;AC25&amp;"定位启动"</f>
        <v>A2左伺服拨料位定位启动</v>
      </c>
      <c r="AG61" s="66" t="s">
        <v>1744</v>
      </c>
      <c r="AH61" t="str">
        <f>AH6&amp;AF25&amp;"定位启动"</f>
        <v>A2右伺服拨料位定位启动</v>
      </c>
      <c r="AJ61" s="66" t="s">
        <v>1828</v>
      </c>
      <c r="AK61" t="str">
        <f>AK6&amp;AI25&amp;"定位启动"</f>
        <v>A3左伺服拨料位定位启动</v>
      </c>
      <c r="AM61" s="66" t="s">
        <v>1902</v>
      </c>
      <c r="AN61" t="str">
        <f>AN6&amp;AL25&amp;"定位启动"</f>
        <v>A3右伺服拨料位定位启动</v>
      </c>
      <c r="AP61" s="66" t="s">
        <v>1986</v>
      </c>
      <c r="AQ61" t="str">
        <f>AQ6&amp;AO25&amp;"定位启动"</f>
        <v>A4左伺服拨料位定位启动</v>
      </c>
      <c r="AS61" s="66" t="s">
        <v>2070</v>
      </c>
      <c r="AT61" t="str">
        <f>AT6&amp;AR25&amp;"定位启动"</f>
        <v>A4右伺服拨料位定位启动</v>
      </c>
      <c r="AV61" s="66" t="s">
        <v>2144</v>
      </c>
      <c r="AW61" t="str">
        <f>AW6&amp;AU25&amp;"定位启动"</f>
        <v>正压伺服B等距热压位定位启动</v>
      </c>
      <c r="AY61" s="66" t="s">
        <v>2228</v>
      </c>
      <c r="AZ61" t="str">
        <f>AZ6&amp;AX25&amp;"定位启动"</f>
        <v>压板平移伺服B位置3定位启动</v>
      </c>
      <c r="BB61" s="66" t="s">
        <v>2312</v>
      </c>
      <c r="BC61" t="str">
        <f>BC6&amp;BA25&amp;"定位启动"</f>
        <v>B1左伺服拨料位定位启动</v>
      </c>
      <c r="BE61" s="66" t="s">
        <v>2396</v>
      </c>
      <c r="BF61" t="str">
        <f>BF6&amp;BD25&amp;"定位启动"</f>
        <v>B1右伺服拨料位定位启动</v>
      </c>
      <c r="BH61" s="66" t="s">
        <v>2480</v>
      </c>
      <c r="BI61" t="str">
        <f>BI6&amp;BG25&amp;"定位启动"</f>
        <v>B2左伺服拨料位定位启动</v>
      </c>
      <c r="BK61" s="66" t="s">
        <v>2570</v>
      </c>
      <c r="BL61" t="str">
        <f>BL6&amp;BJ25&amp;"定位启动"</f>
        <v>B2右伺服拨料位定位启动</v>
      </c>
      <c r="BN61" s="66" t="s">
        <v>2654</v>
      </c>
      <c r="BO61" t="str">
        <f>BO6&amp;BM25&amp;"定位启动"</f>
        <v>B3左伺服拨料位定位启动</v>
      </c>
      <c r="BQ61" s="66" t="s">
        <v>2739</v>
      </c>
      <c r="BR61" t="str">
        <f>BR6&amp;BP25&amp;"定位启动"</f>
        <v>B3右伺服拨料位定位启动</v>
      </c>
      <c r="BT61" s="66" t="s">
        <v>2823</v>
      </c>
      <c r="BU61" t="str">
        <f>BU6&amp;BS25&amp;"定位启动"</f>
        <v>B4左伺服拨料位定位启动</v>
      </c>
      <c r="BW61" s="66" t="s">
        <v>12711</v>
      </c>
      <c r="BX61" t="str">
        <f>BX6&amp;BV25&amp;"定位启动"</f>
        <v>B4右伺服拨料位定位启动</v>
      </c>
      <c r="BZ61" s="66" t="s">
        <v>12753</v>
      </c>
      <c r="CA61" t="str">
        <f>CA6&amp;BY25&amp;"定位启动"</f>
        <v>25#伺服位置3定位启动</v>
      </c>
      <c r="CC61" s="66" t="s">
        <v>12552</v>
      </c>
      <c r="CD61" t="str">
        <f>CD6&amp;CB25&amp;"定位启动"</f>
        <v>26#伺服位置3定位启动</v>
      </c>
      <c r="CF61" s="66" t="s">
        <v>12594</v>
      </c>
      <c r="CG61" t="str">
        <f>CG6&amp;CE25&amp;"定位启动"</f>
        <v>27#左伺服位置3定位启动</v>
      </c>
      <c r="CI61" s="66" t="s">
        <v>12636</v>
      </c>
      <c r="CJ61" t="str">
        <f>CJ6&amp;CH25&amp;"定位启动"</f>
        <v>接料伺服位置3定位启动</v>
      </c>
    </row>
    <row r="62" spans="2:88">
      <c r="F62" s="66" t="s">
        <v>948</v>
      </c>
      <c r="G62" t="str">
        <f>G6&amp;E26&amp;"定位启动"</f>
        <v>进出料横移伺服热压B放料位定位启动</v>
      </c>
      <c r="I62" s="66" t="s">
        <v>1013</v>
      </c>
      <c r="J62" t="str">
        <f>J6&amp;H26&amp;"定位启动"</f>
        <v>进出料伸缩伺服位置4定位启动</v>
      </c>
      <c r="L62" s="66" t="s">
        <v>1080</v>
      </c>
      <c r="M62" t="str">
        <f>M6&amp;K26&amp;"定位启动"</f>
        <v>进出料横移伺服B上料位B定位启动</v>
      </c>
      <c r="O62" s="66" t="s">
        <v>1148</v>
      </c>
      <c r="P62" t="str">
        <f>P6&amp;N26&amp;"定位启动"</f>
        <v>进出料伸缩伺服B平台放料位定位启动</v>
      </c>
      <c r="R62" s="66" t="s">
        <v>1213</v>
      </c>
      <c r="S62" t="str">
        <f>S6&amp;Q26&amp;"定位启动"</f>
        <v>正压伺服A预压退回位定位启动</v>
      </c>
      <c r="U62" s="66" t="s">
        <v>1279</v>
      </c>
      <c r="V62" t="str">
        <f>V6&amp;T26&amp;"定位启动"</f>
        <v>压板平移伺服A位置4定位启动</v>
      </c>
      <c r="X62" s="66" t="s">
        <v>1289</v>
      </c>
      <c r="Y62" t="str">
        <f>Y6&amp;W26&amp;"定位启动"</f>
        <v>A1左伺服减速位定位启动</v>
      </c>
      <c r="AA62" s="66" t="s">
        <v>1557</v>
      </c>
      <c r="AB62" t="str">
        <f>AB6&amp;Z26&amp;"定位启动"</f>
        <v>A1右伺服减速位定位启动</v>
      </c>
      <c r="AD62" s="66" t="s">
        <v>1641</v>
      </c>
      <c r="AE62" t="str">
        <f>AE6&amp;AC26&amp;"定位启动"</f>
        <v>A2左伺服减速位定位启动</v>
      </c>
      <c r="AG62" s="66" t="s">
        <v>1745</v>
      </c>
      <c r="AH62" t="str">
        <f>AH6&amp;AF26&amp;"定位启动"</f>
        <v>A2右伺服减速位定位启动</v>
      </c>
      <c r="AJ62" s="66" t="s">
        <v>1829</v>
      </c>
      <c r="AK62" t="str">
        <f>AK6&amp;AI26&amp;"定位启动"</f>
        <v>A3左伺服减速位定位启动</v>
      </c>
      <c r="AM62" s="66" t="s">
        <v>1903</v>
      </c>
      <c r="AN62" t="str">
        <f>AN6&amp;AL26&amp;"定位启动"</f>
        <v>A3右伺服减速位定位启动</v>
      </c>
      <c r="AP62" s="66" t="s">
        <v>1987</v>
      </c>
      <c r="AQ62" t="str">
        <f>AQ6&amp;AO26&amp;"定位启动"</f>
        <v>A4左伺服减速位定位启动</v>
      </c>
      <c r="AS62" s="66" t="s">
        <v>2071</v>
      </c>
      <c r="AT62" t="str">
        <f>AT6&amp;AR26&amp;"定位启动"</f>
        <v>A4右伺服减速位定位启动</v>
      </c>
      <c r="AV62" s="66" t="s">
        <v>2145</v>
      </c>
      <c r="AW62" t="str">
        <f>AW6&amp;AU26&amp;"定位启动"</f>
        <v>正压伺服B预压退回位定位启动</v>
      </c>
      <c r="AY62" s="66" t="s">
        <v>2229</v>
      </c>
      <c r="AZ62" t="str">
        <f>AZ6&amp;AX26&amp;"定位启动"</f>
        <v>压板平移伺服B位置4定位启动</v>
      </c>
      <c r="BB62" s="66" t="s">
        <v>2313</v>
      </c>
      <c r="BC62" t="str">
        <f>BC6&amp;BA26&amp;"定位启动"</f>
        <v>B1左伺服减速位定位启动</v>
      </c>
      <c r="BE62" s="66" t="s">
        <v>2397</v>
      </c>
      <c r="BF62" t="str">
        <f>BF6&amp;BD26&amp;"定位启动"</f>
        <v>B1右伺服减速位定位启动</v>
      </c>
      <c r="BH62" s="66" t="s">
        <v>2481</v>
      </c>
      <c r="BI62" t="str">
        <f>BI6&amp;BG26&amp;"定位启动"</f>
        <v>B2左伺服减速位定位启动</v>
      </c>
      <c r="BK62" s="66" t="s">
        <v>2571</v>
      </c>
      <c r="BL62" t="str">
        <f>BL6&amp;BJ26&amp;"定位启动"</f>
        <v>B2右伺服减速位定位启动</v>
      </c>
      <c r="BN62" s="66" t="s">
        <v>2655</v>
      </c>
      <c r="BO62" t="str">
        <f>BO6&amp;BM26&amp;"定位启动"</f>
        <v>B3左伺服减速位定位启动</v>
      </c>
      <c r="BQ62" s="66" t="s">
        <v>2740</v>
      </c>
      <c r="BR62" t="str">
        <f>BR6&amp;BP26&amp;"定位启动"</f>
        <v>B3右伺服减速位定位启动</v>
      </c>
      <c r="BT62" s="66" t="s">
        <v>2824</v>
      </c>
      <c r="BU62" t="str">
        <f>BU6&amp;BS26&amp;"定位启动"</f>
        <v>B4左伺服减速位定位启动</v>
      </c>
      <c r="BW62" s="66" t="s">
        <v>12712</v>
      </c>
      <c r="BX62" t="str">
        <f>BX6&amp;BV26&amp;"定位启动"</f>
        <v>B4右伺服减速位定位启动</v>
      </c>
      <c r="BZ62" s="66" t="s">
        <v>12754</v>
      </c>
      <c r="CA62" t="str">
        <f>CA6&amp;BY26&amp;"定位启动"</f>
        <v>25#伺服位置4定位启动</v>
      </c>
      <c r="CC62" s="66" t="s">
        <v>12553</v>
      </c>
      <c r="CD62" t="str">
        <f>CD6&amp;CB26&amp;"定位启动"</f>
        <v>26#伺服位置4定位启动</v>
      </c>
      <c r="CF62" s="66" t="s">
        <v>12595</v>
      </c>
      <c r="CG62" t="str">
        <f>CG6&amp;CE26&amp;"定位启动"</f>
        <v>27#左伺服位置4定位启动</v>
      </c>
      <c r="CI62" s="66" t="s">
        <v>12637</v>
      </c>
      <c r="CJ62" t="str">
        <f>CJ6&amp;CH26&amp;"定位启动"</f>
        <v>接料伺服位置4定位启动</v>
      </c>
    </row>
    <row r="63" spans="2:88">
      <c r="F63" s="66" t="s">
        <v>949</v>
      </c>
      <c r="G63" t="str">
        <f>G6&amp;E27&amp;"定位启动"</f>
        <v>进出料横移伺服热压B取料位定位启动</v>
      </c>
      <c r="I63" s="66" t="s">
        <v>1014</v>
      </c>
      <c r="J63" t="str">
        <f>J6&amp;H27&amp;"定位启动"</f>
        <v>进出料伸缩伺服位置5定位启动</v>
      </c>
      <c r="L63" s="66" t="s">
        <v>1081</v>
      </c>
      <c r="M63" t="str">
        <f>M6&amp;K27&amp;"定位启动"</f>
        <v>进出料横移伺服B下料位A定位启动</v>
      </c>
      <c r="O63" s="66" t="s">
        <v>1149</v>
      </c>
      <c r="P63" t="str">
        <f>P6&amp;N27&amp;"定位启动"</f>
        <v>进出料伸缩伺服B位置5定位启动</v>
      </c>
      <c r="R63" s="66" t="s">
        <v>1214</v>
      </c>
      <c r="S63" t="str">
        <f>S6&amp;Q27&amp;"定位启动"</f>
        <v>正压伺服AMASK测试位定位启动</v>
      </c>
      <c r="U63" s="66" t="s">
        <v>1280</v>
      </c>
      <c r="V63" t="str">
        <f>V6&amp;T27&amp;"定位启动"</f>
        <v>压板平移伺服A位置5定位启动</v>
      </c>
      <c r="X63" s="66" t="s">
        <v>1290</v>
      </c>
      <c r="Y63" t="str">
        <f>Y6&amp;W27&amp;"定位启动"</f>
        <v>A1左伺服等距热压位定位启动</v>
      </c>
      <c r="AA63" s="66" t="s">
        <v>1558</v>
      </c>
      <c r="AB63" t="str">
        <f>AB6&amp;Z27&amp;"定位启动"</f>
        <v>A1右伺服等距热压位定位启动</v>
      </c>
      <c r="AD63" s="66" t="s">
        <v>1642</v>
      </c>
      <c r="AE63" t="str">
        <f>AE6&amp;AC27&amp;"定位启动"</f>
        <v>A2左伺服等距热压位定位启动</v>
      </c>
      <c r="AG63" s="66" t="s">
        <v>1746</v>
      </c>
      <c r="AH63" t="str">
        <f>AH6&amp;AF27&amp;"定位启动"</f>
        <v>A2右伺服等距热压位定位启动</v>
      </c>
      <c r="AJ63" s="66" t="s">
        <v>1830</v>
      </c>
      <c r="AK63" t="str">
        <f>AK6&amp;AI27&amp;"定位启动"</f>
        <v>A3左伺服等距热压位定位启动</v>
      </c>
      <c r="AM63" s="66" t="s">
        <v>1904</v>
      </c>
      <c r="AN63" t="str">
        <f>AN6&amp;AL27&amp;"定位启动"</f>
        <v>A3右伺服等距热压位定位启动</v>
      </c>
      <c r="AP63" s="66" t="s">
        <v>1988</v>
      </c>
      <c r="AQ63" t="str">
        <f>AQ6&amp;AO27&amp;"定位启动"</f>
        <v>A4左伺服等距热压位定位启动</v>
      </c>
      <c r="AS63" s="66" t="s">
        <v>2072</v>
      </c>
      <c r="AT63" t="str">
        <f>AT6&amp;AR27&amp;"定位启动"</f>
        <v>A4右伺服等距热压位定位启动</v>
      </c>
      <c r="AV63" s="66" t="s">
        <v>2146</v>
      </c>
      <c r="AW63" t="str">
        <f>AW6&amp;AU27&amp;"定位启动"</f>
        <v>正压伺服BMASK测试位定位启动</v>
      </c>
      <c r="AY63" s="66" t="s">
        <v>2230</v>
      </c>
      <c r="AZ63" t="str">
        <f>AZ6&amp;AX27&amp;"定位启动"</f>
        <v>压板平移伺服B位置5定位启动</v>
      </c>
      <c r="BB63" s="66" t="s">
        <v>2314</v>
      </c>
      <c r="BC63" t="str">
        <f>BC6&amp;BA27&amp;"定位启动"</f>
        <v>B1左伺服等距热压位定位启动</v>
      </c>
      <c r="BE63" s="66" t="s">
        <v>2398</v>
      </c>
      <c r="BF63" t="str">
        <f>BF6&amp;BD27&amp;"定位启动"</f>
        <v>B1右伺服等距热压位定位启动</v>
      </c>
      <c r="BH63" s="66" t="s">
        <v>2482</v>
      </c>
      <c r="BI63" t="str">
        <f>BI6&amp;BG27&amp;"定位启动"</f>
        <v>B2左伺服等距热压位定位启动</v>
      </c>
      <c r="BK63" s="66" t="s">
        <v>2572</v>
      </c>
      <c r="BL63" t="str">
        <f>BL6&amp;BJ27&amp;"定位启动"</f>
        <v>B2右伺服等距热压位定位启动</v>
      </c>
      <c r="BN63" s="66" t="s">
        <v>2656</v>
      </c>
      <c r="BO63" t="str">
        <f>BO6&amp;BM27&amp;"定位启动"</f>
        <v>B3左伺服等距热压位定位启动</v>
      </c>
      <c r="BQ63" s="66" t="s">
        <v>2741</v>
      </c>
      <c r="BR63" t="str">
        <f>BR6&amp;BP27&amp;"定位启动"</f>
        <v>B3右伺服等距热压位定位启动</v>
      </c>
      <c r="BT63" s="66" t="s">
        <v>2825</v>
      </c>
      <c r="BU63" t="str">
        <f>BU6&amp;BS27&amp;"定位启动"</f>
        <v>B4左伺服等距热压位定位启动</v>
      </c>
      <c r="BW63" s="66" t="s">
        <v>12713</v>
      </c>
      <c r="BX63" t="str">
        <f>BX6&amp;BV27&amp;"定位启动"</f>
        <v>B4右伺服等距热压位定位启动</v>
      </c>
      <c r="BZ63" s="66" t="s">
        <v>12755</v>
      </c>
      <c r="CA63" t="str">
        <f>CA6&amp;BY27&amp;"定位启动"</f>
        <v>25#伺服位置5定位启动</v>
      </c>
      <c r="CC63" s="66" t="s">
        <v>12554</v>
      </c>
      <c r="CD63" t="str">
        <f>CD6&amp;CB27&amp;"定位启动"</f>
        <v>26#伺服位置5定位启动</v>
      </c>
      <c r="CF63" s="66" t="s">
        <v>12596</v>
      </c>
      <c r="CG63" t="str">
        <f>CG6&amp;CE27&amp;"定位启动"</f>
        <v>27#左伺服位置5定位启动</v>
      </c>
      <c r="CI63" s="66" t="s">
        <v>12638</v>
      </c>
      <c r="CJ63" t="str">
        <f>CJ6&amp;CH27&amp;"定位启动"</f>
        <v>接料伺服位置5定位启动</v>
      </c>
    </row>
    <row r="64" spans="2:88">
      <c r="F64" s="66" t="s">
        <v>950</v>
      </c>
      <c r="G64" t="str">
        <f>G6&amp;E28&amp;"定位启动"</f>
        <v>进出料横移伺服热压C放料位定位启动</v>
      </c>
      <c r="I64" s="66" t="s">
        <v>1015</v>
      </c>
      <c r="J64" t="str">
        <f>J6&amp;H28&amp;"定位启动"</f>
        <v>进出料伸缩伺服位置6定位启动</v>
      </c>
      <c r="L64" s="66" t="s">
        <v>1082</v>
      </c>
      <c r="M64" t="str">
        <f>M6&amp;K28&amp;"定位启动"</f>
        <v>进出料横移伺服B下料位B定位启动</v>
      </c>
      <c r="O64" s="66" t="s">
        <v>1150</v>
      </c>
      <c r="P64" t="str">
        <f>P6&amp;N28&amp;"定位启动"</f>
        <v>进出料伸缩伺服B位置6定位启动</v>
      </c>
      <c r="R64" s="66" t="s">
        <v>1215</v>
      </c>
      <c r="S64" t="str">
        <f>S6&amp;Q28&amp;"定位启动"</f>
        <v>正压伺服A位置6定位启动</v>
      </c>
      <c r="U64" s="66" t="s">
        <v>1281</v>
      </c>
      <c r="V64" t="str">
        <f>V6&amp;T28&amp;"定位启动"</f>
        <v>压板平移伺服A位置6定位启动</v>
      </c>
      <c r="X64" s="66" t="s">
        <v>1291</v>
      </c>
      <c r="Y64" t="str">
        <f>Y6&amp;W28&amp;"定位启动"</f>
        <v>A1左伺服位置6定位启动</v>
      </c>
      <c r="AA64" s="66" t="s">
        <v>1559</v>
      </c>
      <c r="AB64" t="str">
        <f>AB6&amp;Z28&amp;"定位启动"</f>
        <v>A1右伺服位置6定位启动</v>
      </c>
      <c r="AD64" s="66" t="s">
        <v>1643</v>
      </c>
      <c r="AE64" t="str">
        <f>AE6&amp;AC28&amp;"定位启动"</f>
        <v>A2左伺服位置6定位启动</v>
      </c>
      <c r="AG64" s="66" t="s">
        <v>1747</v>
      </c>
      <c r="AH64" t="str">
        <f>AH6&amp;AF28&amp;"定位启动"</f>
        <v>A2右伺服位置6定位启动</v>
      </c>
      <c r="AJ64" s="66" t="s">
        <v>1831</v>
      </c>
      <c r="AK64" t="str">
        <f>AK6&amp;AI28&amp;"定位启动"</f>
        <v>A3左伺服位置6定位启动</v>
      </c>
      <c r="AM64" s="66" t="s">
        <v>1905</v>
      </c>
      <c r="AN64" t="str">
        <f>AN6&amp;AL28&amp;"定位启动"</f>
        <v>A3右伺服位置6定位启动</v>
      </c>
      <c r="AP64" s="66" t="s">
        <v>1989</v>
      </c>
      <c r="AQ64" t="str">
        <f>AQ6&amp;AO28&amp;"定位启动"</f>
        <v>A4左伺服位置6定位启动</v>
      </c>
      <c r="AS64" s="66" t="s">
        <v>2073</v>
      </c>
      <c r="AT64" t="str">
        <f>AT6&amp;AR28&amp;"定位启动"</f>
        <v>A4右伺服位置6定位启动</v>
      </c>
      <c r="AV64" s="66" t="s">
        <v>2147</v>
      </c>
      <c r="AW64" t="str">
        <f>AW6&amp;AU28&amp;"定位启动"</f>
        <v>正压伺服B位置6定位启动</v>
      </c>
      <c r="AY64" s="66" t="s">
        <v>2231</v>
      </c>
      <c r="AZ64" t="str">
        <f>AZ6&amp;AX28&amp;"定位启动"</f>
        <v>压板平移伺服B位置6定位启动</v>
      </c>
      <c r="BB64" s="66" t="s">
        <v>2315</v>
      </c>
      <c r="BC64" t="str">
        <f>BC6&amp;BA28&amp;"定位启动"</f>
        <v>B1左伺服位置6定位启动</v>
      </c>
      <c r="BE64" s="66" t="s">
        <v>2399</v>
      </c>
      <c r="BF64" t="str">
        <f>BF6&amp;BD28&amp;"定位启动"</f>
        <v>B1右伺服位置6定位启动</v>
      </c>
      <c r="BH64" s="66" t="s">
        <v>2483</v>
      </c>
      <c r="BI64" t="str">
        <f>BI6&amp;BG28&amp;"定位启动"</f>
        <v>B2左伺服位置6定位启动</v>
      </c>
      <c r="BK64" s="66" t="s">
        <v>2573</v>
      </c>
      <c r="BL64" t="str">
        <f>BL6&amp;BJ28&amp;"定位启动"</f>
        <v>B2右伺服位置6定位启动</v>
      </c>
      <c r="BN64" s="66" t="s">
        <v>2657</v>
      </c>
      <c r="BO64" t="str">
        <f>BO6&amp;BM28&amp;"定位启动"</f>
        <v>B3左伺服位置6定位启动</v>
      </c>
      <c r="BQ64" s="66" t="s">
        <v>2742</v>
      </c>
      <c r="BR64" t="str">
        <f>BR6&amp;BP28&amp;"定位启动"</f>
        <v>B3右伺服位置6定位启动</v>
      </c>
      <c r="BT64" s="66" t="s">
        <v>2826</v>
      </c>
      <c r="BU64" t="str">
        <f>BU6&amp;BS28&amp;"定位启动"</f>
        <v>B4左伺服位置6定位启动</v>
      </c>
      <c r="BW64" s="66" t="s">
        <v>12714</v>
      </c>
      <c r="BX64" t="str">
        <f>BX6&amp;BV28&amp;"定位启动"</f>
        <v>B4右伺服位置6定位启动</v>
      </c>
      <c r="BZ64" s="66" t="s">
        <v>12756</v>
      </c>
      <c r="CA64" t="str">
        <f>CA6&amp;BY28&amp;"定位启动"</f>
        <v>25#伺服位置6定位启动</v>
      </c>
      <c r="CC64" s="66" t="s">
        <v>12555</v>
      </c>
      <c r="CD64" t="str">
        <f>CD6&amp;CB28&amp;"定位启动"</f>
        <v>26#伺服位置6定位启动</v>
      </c>
      <c r="CF64" s="66" t="s">
        <v>12597</v>
      </c>
      <c r="CG64" t="str">
        <f>CG6&amp;CE28&amp;"定位启动"</f>
        <v>27#左伺服位置6定位启动</v>
      </c>
      <c r="CI64" s="66" t="s">
        <v>12639</v>
      </c>
      <c r="CJ64" t="str">
        <f>CJ6&amp;CH28&amp;"定位启动"</f>
        <v>接料伺服位置6定位启动</v>
      </c>
    </row>
    <row r="65" spans="2:88">
      <c r="F65" s="66" t="s">
        <v>951</v>
      </c>
      <c r="G65" t="str">
        <f>G6&amp;E29&amp;"定位启动"</f>
        <v>进出料横移伺服热压C取料位定位启动</v>
      </c>
      <c r="I65" s="66" t="s">
        <v>1016</v>
      </c>
      <c r="J65" t="str">
        <f>J6&amp;H29&amp;"定位启动"</f>
        <v>进出料伸缩伺服位置7定位启动</v>
      </c>
      <c r="L65" s="66" t="s">
        <v>1083</v>
      </c>
      <c r="M65" t="str">
        <f>M6&amp;K29&amp;"定位启动"</f>
        <v>进出料横移伺服B出料等待位定位启动</v>
      </c>
      <c r="O65" s="66" t="s">
        <v>1151</v>
      </c>
      <c r="P65" t="str">
        <f>P6&amp;N29&amp;"定位启动"</f>
        <v>进出料伸缩伺服B位置7定位启动</v>
      </c>
      <c r="R65" s="66" t="s">
        <v>1216</v>
      </c>
      <c r="S65" t="str">
        <f>S6&amp;Q29&amp;"定位启动"</f>
        <v>正压伺服A位置7定位启动</v>
      </c>
      <c r="U65" s="66" t="s">
        <v>1282</v>
      </c>
      <c r="V65" t="str">
        <f>V6&amp;T29&amp;"定位启动"</f>
        <v>压板平移伺服A位置7定位启动</v>
      </c>
      <c r="X65" s="66" t="s">
        <v>1292</v>
      </c>
      <c r="Y65" t="str">
        <f>Y6&amp;W29&amp;"定位启动"</f>
        <v>A1左伺服位置7定位启动</v>
      </c>
      <c r="AA65" s="66" t="s">
        <v>1560</v>
      </c>
      <c r="AB65" t="str">
        <f>AB6&amp;Z29&amp;"定位启动"</f>
        <v>A1右伺服位置7定位启动</v>
      </c>
      <c r="AD65" s="66" t="s">
        <v>1644</v>
      </c>
      <c r="AE65" t="str">
        <f>AE6&amp;AC29&amp;"定位启动"</f>
        <v>A2左伺服位置7定位启动</v>
      </c>
      <c r="AG65" s="66" t="s">
        <v>1748</v>
      </c>
      <c r="AH65" t="str">
        <f>AH6&amp;AF29&amp;"定位启动"</f>
        <v>A2右伺服位置7定位启动</v>
      </c>
      <c r="AJ65" s="66" t="s">
        <v>1832</v>
      </c>
      <c r="AK65" t="str">
        <f>AK6&amp;AI29&amp;"定位启动"</f>
        <v>A3左伺服位置7定位启动</v>
      </c>
      <c r="AM65" s="66" t="s">
        <v>1906</v>
      </c>
      <c r="AN65" t="str">
        <f>AN6&amp;AL29&amp;"定位启动"</f>
        <v>A3右伺服位置7定位启动</v>
      </c>
      <c r="AP65" s="66" t="s">
        <v>1990</v>
      </c>
      <c r="AQ65" t="str">
        <f>AQ6&amp;AO29&amp;"定位启动"</f>
        <v>A4左伺服位置7定位启动</v>
      </c>
      <c r="AS65" s="66" t="s">
        <v>2074</v>
      </c>
      <c r="AT65" t="str">
        <f>AT6&amp;AR29&amp;"定位启动"</f>
        <v>A4右伺服位置7定位启动</v>
      </c>
      <c r="AV65" s="66" t="s">
        <v>2148</v>
      </c>
      <c r="AW65" t="str">
        <f>AW6&amp;AU29&amp;"定位启动"</f>
        <v>正压伺服B位置7定位启动</v>
      </c>
      <c r="AY65" s="66" t="s">
        <v>2232</v>
      </c>
      <c r="AZ65" t="str">
        <f>AZ6&amp;AX29&amp;"定位启动"</f>
        <v>压板平移伺服B位置7定位启动</v>
      </c>
      <c r="BB65" s="66" t="s">
        <v>2316</v>
      </c>
      <c r="BC65" t="str">
        <f>BC6&amp;BA29&amp;"定位启动"</f>
        <v>B1左伺服位置7定位启动</v>
      </c>
      <c r="BE65" s="66" t="s">
        <v>2400</v>
      </c>
      <c r="BF65" t="str">
        <f>BF6&amp;BD29&amp;"定位启动"</f>
        <v>B1右伺服位置7定位启动</v>
      </c>
      <c r="BH65" s="66" t="s">
        <v>2484</v>
      </c>
      <c r="BI65" t="str">
        <f>BI6&amp;BG29&amp;"定位启动"</f>
        <v>B2左伺服位置7定位启动</v>
      </c>
      <c r="BK65" s="66" t="s">
        <v>2574</v>
      </c>
      <c r="BL65" t="str">
        <f>BL6&amp;BJ29&amp;"定位启动"</f>
        <v>B2右伺服位置7定位启动</v>
      </c>
      <c r="BN65" s="66" t="s">
        <v>2658</v>
      </c>
      <c r="BO65" t="str">
        <f>BO6&amp;BM29&amp;"定位启动"</f>
        <v>B3左伺服位置7定位启动</v>
      </c>
      <c r="BQ65" s="66" t="s">
        <v>2743</v>
      </c>
      <c r="BR65" t="str">
        <f>BR6&amp;BP29&amp;"定位启动"</f>
        <v>B3右伺服位置7定位启动</v>
      </c>
      <c r="BT65" s="66" t="s">
        <v>2827</v>
      </c>
      <c r="BU65" t="str">
        <f>BU6&amp;BS29&amp;"定位启动"</f>
        <v>B4左伺服位置7定位启动</v>
      </c>
      <c r="BW65" s="66" t="s">
        <v>12715</v>
      </c>
      <c r="BX65" t="str">
        <f>BX6&amp;BV29&amp;"定位启动"</f>
        <v>B4右伺服位置7定位启动</v>
      </c>
      <c r="BZ65" s="66" t="s">
        <v>12757</v>
      </c>
      <c r="CA65" t="str">
        <f>CA6&amp;BY29&amp;"定位启动"</f>
        <v>25#伺服位置7定位启动</v>
      </c>
      <c r="CC65" s="66" t="s">
        <v>12556</v>
      </c>
      <c r="CD65" t="str">
        <f>CD6&amp;CB29&amp;"定位启动"</f>
        <v>26#伺服位置7定位启动</v>
      </c>
      <c r="CF65" s="66" t="s">
        <v>12598</v>
      </c>
      <c r="CG65" t="str">
        <f>CG6&amp;CE29&amp;"定位启动"</f>
        <v>27#左伺服位置7定位启动</v>
      </c>
      <c r="CI65" s="66" t="s">
        <v>12640</v>
      </c>
      <c r="CJ65" t="str">
        <f>CJ6&amp;CH29&amp;"定位启动"</f>
        <v>接料伺服位置7定位启动</v>
      </c>
    </row>
    <row r="66" spans="2:88">
      <c r="F66" s="66" t="s">
        <v>952</v>
      </c>
      <c r="G66" t="str">
        <f>G6&amp;E30&amp;"定位启动"</f>
        <v>进出料横移伺服出料位定位启动</v>
      </c>
      <c r="I66" s="66" t="s">
        <v>1017</v>
      </c>
      <c r="J66" t="str">
        <f>J6&amp;H30&amp;"定位启动"</f>
        <v>进出料伸缩伺服位置8定位启动</v>
      </c>
      <c r="L66" s="66" t="s">
        <v>1084</v>
      </c>
      <c r="M66" t="str">
        <f>M6&amp;K30&amp;"定位启动"</f>
        <v>进出料横移伺服B出料位定位启动</v>
      </c>
      <c r="O66" s="66" t="s">
        <v>1152</v>
      </c>
      <c r="P66" t="str">
        <f>P6&amp;N30&amp;"定位启动"</f>
        <v>进出料伸缩伺服B位置8定位启动</v>
      </c>
      <c r="R66" s="66" t="s">
        <v>1217</v>
      </c>
      <c r="S66" t="str">
        <f>S6&amp;Q30&amp;"定位启动"</f>
        <v>正压伺服A位置8定位启动</v>
      </c>
      <c r="U66" s="66" t="s">
        <v>1283</v>
      </c>
      <c r="V66" t="str">
        <f>V6&amp;T30&amp;"定位启动"</f>
        <v>压板平移伺服A位置8定位启动</v>
      </c>
      <c r="X66" s="66" t="s">
        <v>1293</v>
      </c>
      <c r="Y66" t="str">
        <f>Y6&amp;W30&amp;"定位启动"</f>
        <v>A1左伺服位置8定位启动</v>
      </c>
      <c r="AA66" s="66" t="s">
        <v>1561</v>
      </c>
      <c r="AB66" t="str">
        <f>AB6&amp;Z30&amp;"定位启动"</f>
        <v>A1右伺服位置8定位启动</v>
      </c>
      <c r="AD66" s="66" t="s">
        <v>1645</v>
      </c>
      <c r="AE66" t="str">
        <f>AE6&amp;AC30&amp;"定位启动"</f>
        <v>A2左伺服位置8定位启动</v>
      </c>
      <c r="AG66" s="66" t="s">
        <v>1749</v>
      </c>
      <c r="AH66" t="str">
        <f>AH6&amp;AF30&amp;"定位启动"</f>
        <v>A2右伺服位置8定位启动</v>
      </c>
      <c r="AJ66" s="66" t="s">
        <v>1833</v>
      </c>
      <c r="AK66" t="str">
        <f>AK6&amp;AI30&amp;"定位启动"</f>
        <v>A3左伺服位置8定位启动</v>
      </c>
      <c r="AM66" s="66" t="s">
        <v>1907</v>
      </c>
      <c r="AN66" t="str">
        <f>AN6&amp;AL30&amp;"定位启动"</f>
        <v>A3右伺服位置8定位启动</v>
      </c>
      <c r="AP66" s="66" t="s">
        <v>1991</v>
      </c>
      <c r="AQ66" t="str">
        <f>AQ6&amp;AO30&amp;"定位启动"</f>
        <v>A4左伺服位置8定位启动</v>
      </c>
      <c r="AS66" s="66" t="s">
        <v>2075</v>
      </c>
      <c r="AT66" t="str">
        <f>AT6&amp;AR30&amp;"定位启动"</f>
        <v>A4右伺服位置8定位启动</v>
      </c>
      <c r="AV66" s="66" t="s">
        <v>2149</v>
      </c>
      <c r="AW66" t="str">
        <f>AW6&amp;AU30&amp;"定位启动"</f>
        <v>正压伺服B位置8定位启动</v>
      </c>
      <c r="AY66" s="66" t="s">
        <v>2233</v>
      </c>
      <c r="AZ66" t="str">
        <f>AZ6&amp;AX30&amp;"定位启动"</f>
        <v>压板平移伺服B位置8定位启动</v>
      </c>
      <c r="BB66" s="66" t="s">
        <v>2317</v>
      </c>
      <c r="BC66" t="str">
        <f>BC6&amp;BA30&amp;"定位启动"</f>
        <v>B1左伺服位置8定位启动</v>
      </c>
      <c r="BE66" s="66" t="s">
        <v>2401</v>
      </c>
      <c r="BF66" t="str">
        <f>BF6&amp;BD30&amp;"定位启动"</f>
        <v>B1右伺服位置8定位启动</v>
      </c>
      <c r="BH66" s="66" t="s">
        <v>2485</v>
      </c>
      <c r="BI66" t="str">
        <f>BI6&amp;BG30&amp;"定位启动"</f>
        <v>B2左伺服位置8定位启动</v>
      </c>
      <c r="BK66" s="66" t="s">
        <v>2575</v>
      </c>
      <c r="BL66" t="str">
        <f>BL6&amp;BJ30&amp;"定位启动"</f>
        <v>B2右伺服位置8定位启动</v>
      </c>
      <c r="BN66" s="66" t="s">
        <v>2659</v>
      </c>
      <c r="BO66" t="str">
        <f>BO6&amp;BM30&amp;"定位启动"</f>
        <v>B3左伺服位置8定位启动</v>
      </c>
      <c r="BQ66" s="66" t="s">
        <v>2744</v>
      </c>
      <c r="BR66" t="str">
        <f>BR6&amp;BP30&amp;"定位启动"</f>
        <v>B3右伺服位置8定位启动</v>
      </c>
      <c r="BT66" s="66" t="s">
        <v>2828</v>
      </c>
      <c r="BU66" t="str">
        <f>BU6&amp;BS30&amp;"定位启动"</f>
        <v>B4左伺服位置8定位启动</v>
      </c>
      <c r="BW66" s="66" t="s">
        <v>12716</v>
      </c>
      <c r="BX66" t="str">
        <f>BX6&amp;BV30&amp;"定位启动"</f>
        <v>B4右伺服位置8定位启动</v>
      </c>
      <c r="BZ66" s="66" t="s">
        <v>12758</v>
      </c>
      <c r="CA66" t="str">
        <f>CA6&amp;BY30&amp;"定位启动"</f>
        <v>25#伺服位置8定位启动</v>
      </c>
      <c r="CC66" s="66" t="s">
        <v>12557</v>
      </c>
      <c r="CD66" t="str">
        <f>CD6&amp;CB30&amp;"定位启动"</f>
        <v>26#伺服位置8定位启动</v>
      </c>
      <c r="CF66" s="66" t="s">
        <v>12599</v>
      </c>
      <c r="CG66" t="str">
        <f>CG6&amp;CE30&amp;"定位启动"</f>
        <v>27#左伺服位置8定位启动</v>
      </c>
      <c r="CI66" s="66" t="s">
        <v>12641</v>
      </c>
      <c r="CJ66" t="str">
        <f>CJ6&amp;CH30&amp;"定位启动"</f>
        <v>接料伺服位置8定位启动</v>
      </c>
    </row>
    <row r="67" spans="2:88">
      <c r="B67" s="68" t="s">
        <v>233</v>
      </c>
      <c r="C67" t="str">
        <f>B67&amp;"回原完成记忆"</f>
        <v>进出料横移伺服A回原完成记忆</v>
      </c>
      <c r="D67" s="61" t="s">
        <v>12095</v>
      </c>
      <c r="F67" s="66" t="s">
        <v>953</v>
      </c>
      <c r="G67" t="str">
        <f>G6&amp;E31&amp;"定位启动"</f>
        <v>进出料横移伺服位置9定位启动</v>
      </c>
      <c r="I67" s="66" t="s">
        <v>1018</v>
      </c>
      <c r="J67" t="str">
        <f>J6&amp;H31&amp;"定位启动"</f>
        <v>进出料伸缩伺服位置9定位启动</v>
      </c>
      <c r="L67" s="66" t="s">
        <v>1085</v>
      </c>
      <c r="M67" t="str">
        <f>M6&amp;K31&amp;"定位启动"</f>
        <v>进出料横移伺服B位置9定位启动</v>
      </c>
      <c r="O67" s="66" t="s">
        <v>1153</v>
      </c>
      <c r="P67" t="str">
        <f>P6&amp;N31&amp;"定位启动"</f>
        <v>进出料伸缩伺服B位置9定位启动</v>
      </c>
      <c r="R67" s="66" t="s">
        <v>1218</v>
      </c>
      <c r="S67" t="str">
        <f>S6&amp;Q31&amp;"定位启动"</f>
        <v>正压伺服A位置9定位启动</v>
      </c>
      <c r="U67" s="66" t="s">
        <v>1284</v>
      </c>
      <c r="V67" t="str">
        <f>V6&amp;T31&amp;"定位启动"</f>
        <v>压板平移伺服A位置9定位启动</v>
      </c>
      <c r="X67" s="66" t="s">
        <v>1294</v>
      </c>
      <c r="Y67" t="str">
        <f>Y6&amp;W31&amp;"定位启动"</f>
        <v>A1左伺服位置9定位启动</v>
      </c>
      <c r="AA67" s="66" t="s">
        <v>1562</v>
      </c>
      <c r="AB67" t="str">
        <f>AB6&amp;Z31&amp;"定位启动"</f>
        <v>A1右伺服位置9定位启动</v>
      </c>
      <c r="AD67" s="66" t="s">
        <v>1646</v>
      </c>
      <c r="AE67" t="str">
        <f>AE6&amp;AC31&amp;"定位启动"</f>
        <v>A2左伺服位置9定位启动</v>
      </c>
      <c r="AG67" s="66" t="s">
        <v>1750</v>
      </c>
      <c r="AH67" t="str">
        <f>AH6&amp;AF31&amp;"定位启动"</f>
        <v>A2右伺服位置9定位启动</v>
      </c>
      <c r="AJ67" s="66" t="s">
        <v>1834</v>
      </c>
      <c r="AK67" t="str">
        <f>AK6&amp;AI31&amp;"定位启动"</f>
        <v>A3左伺服位置9定位启动</v>
      </c>
      <c r="AM67" s="66" t="s">
        <v>1908</v>
      </c>
      <c r="AN67" t="str">
        <f>AN6&amp;AL31&amp;"定位启动"</f>
        <v>A3右伺服位置9定位启动</v>
      </c>
      <c r="AP67" s="66" t="s">
        <v>1992</v>
      </c>
      <c r="AQ67" t="str">
        <f>AQ6&amp;AO31&amp;"定位启动"</f>
        <v>A4左伺服位置9定位启动</v>
      </c>
      <c r="AS67" s="66" t="s">
        <v>2076</v>
      </c>
      <c r="AT67" t="str">
        <f>AT6&amp;AR31&amp;"定位启动"</f>
        <v>A4右伺服位置9定位启动</v>
      </c>
      <c r="AV67" s="66" t="s">
        <v>2150</v>
      </c>
      <c r="AW67" t="str">
        <f>AW6&amp;AU31&amp;"定位启动"</f>
        <v>正压伺服B位置9定位启动</v>
      </c>
      <c r="AY67" s="66" t="s">
        <v>2234</v>
      </c>
      <c r="AZ67" t="str">
        <f>AZ6&amp;AX31&amp;"定位启动"</f>
        <v>压板平移伺服B位置9定位启动</v>
      </c>
      <c r="BB67" s="66" t="s">
        <v>2318</v>
      </c>
      <c r="BC67" t="str">
        <f>BC6&amp;BA31&amp;"定位启动"</f>
        <v>B1左伺服位置9定位启动</v>
      </c>
      <c r="BE67" s="66" t="s">
        <v>2402</v>
      </c>
      <c r="BF67" t="str">
        <f>BF6&amp;BD31&amp;"定位启动"</f>
        <v>B1右伺服位置9定位启动</v>
      </c>
      <c r="BH67" s="66" t="s">
        <v>2486</v>
      </c>
      <c r="BI67" t="str">
        <f>BI6&amp;BG31&amp;"定位启动"</f>
        <v>B2左伺服位置9定位启动</v>
      </c>
      <c r="BK67" s="66" t="s">
        <v>2576</v>
      </c>
      <c r="BL67" t="str">
        <f>BL6&amp;BJ31&amp;"定位启动"</f>
        <v>B2右伺服位置9定位启动</v>
      </c>
      <c r="BN67" s="66" t="s">
        <v>2660</v>
      </c>
      <c r="BO67" t="str">
        <f>BO6&amp;BM31&amp;"定位启动"</f>
        <v>B3左伺服位置9定位启动</v>
      </c>
      <c r="BQ67" s="66" t="s">
        <v>2745</v>
      </c>
      <c r="BR67" t="str">
        <f>BR6&amp;BP31&amp;"定位启动"</f>
        <v>B3右伺服位置9定位启动</v>
      </c>
      <c r="BT67" s="66" t="s">
        <v>2829</v>
      </c>
      <c r="BU67" t="str">
        <f>BU6&amp;BS31&amp;"定位启动"</f>
        <v>B4左伺服位置9定位启动</v>
      </c>
      <c r="BW67" s="66" t="s">
        <v>12717</v>
      </c>
      <c r="BX67" t="str">
        <f>BX6&amp;BV31&amp;"定位启动"</f>
        <v>B4右伺服位置9定位启动</v>
      </c>
      <c r="BZ67" s="66" t="s">
        <v>12759</v>
      </c>
      <c r="CA67" t="str">
        <f>CA6&amp;BY31&amp;"定位启动"</f>
        <v>25#伺服位置9定位启动</v>
      </c>
      <c r="CC67" s="66" t="s">
        <v>12558</v>
      </c>
      <c r="CD67" t="str">
        <f>CD6&amp;CB31&amp;"定位启动"</f>
        <v>26#伺服位置9定位启动</v>
      </c>
      <c r="CF67" s="66" t="s">
        <v>12600</v>
      </c>
      <c r="CG67" t="str">
        <f>CG6&amp;CE31&amp;"定位启动"</f>
        <v>27#左伺服位置9定位启动</v>
      </c>
      <c r="CI67" s="66" t="s">
        <v>12642</v>
      </c>
      <c r="CJ67" t="str">
        <f>CJ6&amp;CH31&amp;"定位启动"</f>
        <v>接料伺服位置9定位启动</v>
      </c>
    </row>
    <row r="68" spans="2:88">
      <c r="B68" s="69" t="s">
        <v>234</v>
      </c>
      <c r="C68" t="str">
        <f t="shared" ref="C68:C94" si="0">B68&amp;"回原完成记忆"</f>
        <v>进出料伸缩伺服A回原完成记忆</v>
      </c>
      <c r="D68" s="61" t="s">
        <v>12083</v>
      </c>
      <c r="F68" s="66" t="s">
        <v>954</v>
      </c>
      <c r="G68" t="str">
        <f>G6&amp;E32&amp;"定位启动"</f>
        <v>进出料横移伺服位置10定位启动</v>
      </c>
      <c r="I68" s="66" t="s">
        <v>1019</v>
      </c>
      <c r="J68" t="str">
        <f>J6&amp;H32&amp;"定位启动"</f>
        <v>进出料伸缩伺服位置10定位启动</v>
      </c>
      <c r="L68" s="66" t="s">
        <v>1086</v>
      </c>
      <c r="M68" t="str">
        <f>M6&amp;K32&amp;"定位启动"</f>
        <v>进出料横移伺服B位置10定位启动</v>
      </c>
      <c r="O68" s="66" t="s">
        <v>1154</v>
      </c>
      <c r="P68" t="str">
        <f>P6&amp;N32&amp;"定位启动"</f>
        <v>进出料伸缩伺服B位置10定位启动</v>
      </c>
      <c r="R68" s="66" t="s">
        <v>1219</v>
      </c>
      <c r="S68" t="str">
        <f>S6&amp;Q32&amp;"定位启动"</f>
        <v>正压伺服A位置10定位启动</v>
      </c>
      <c r="U68" s="66" t="s">
        <v>1285</v>
      </c>
      <c r="V68" t="str">
        <f>V6&amp;T32&amp;"定位启动"</f>
        <v>压板平移伺服A位置10定位启动</v>
      </c>
      <c r="X68" s="66" t="s">
        <v>1295</v>
      </c>
      <c r="Y68" t="str">
        <f>Y6&amp;W32&amp;"定位启动"</f>
        <v>A1左伺服位置10定位启动</v>
      </c>
      <c r="AA68" s="66" t="s">
        <v>1563</v>
      </c>
      <c r="AB68" t="str">
        <f>AB6&amp;Z32&amp;"定位启动"</f>
        <v>A1右伺服位置10定位启动</v>
      </c>
      <c r="AD68" s="66" t="s">
        <v>1647</v>
      </c>
      <c r="AE68" t="str">
        <f>AE6&amp;AC32&amp;"定位启动"</f>
        <v>A2左伺服位置10定位启动</v>
      </c>
      <c r="AG68" s="66" t="s">
        <v>1751</v>
      </c>
      <c r="AH68" t="str">
        <f>AH6&amp;AF32&amp;"定位启动"</f>
        <v>A2右伺服位置10定位启动</v>
      </c>
      <c r="AJ68" s="66" t="s">
        <v>1835</v>
      </c>
      <c r="AK68" t="str">
        <f>AK6&amp;AI32&amp;"定位启动"</f>
        <v>A3左伺服位置10定位启动</v>
      </c>
      <c r="AM68" s="66" t="s">
        <v>1909</v>
      </c>
      <c r="AN68" t="str">
        <f>AN6&amp;AL32&amp;"定位启动"</f>
        <v>A3右伺服位置10定位启动</v>
      </c>
      <c r="AP68" s="66" t="s">
        <v>1993</v>
      </c>
      <c r="AQ68" t="str">
        <f>AQ6&amp;AO32&amp;"定位启动"</f>
        <v>A4左伺服位置10定位启动</v>
      </c>
      <c r="AS68" s="66" t="s">
        <v>2077</v>
      </c>
      <c r="AT68" t="str">
        <f>AT6&amp;AR32&amp;"定位启动"</f>
        <v>A4右伺服位置10定位启动</v>
      </c>
      <c r="AV68" s="66" t="s">
        <v>2151</v>
      </c>
      <c r="AW68" t="str">
        <f>AW6&amp;AU32&amp;"定位启动"</f>
        <v>正压伺服B位置10定位启动</v>
      </c>
      <c r="AY68" s="66" t="s">
        <v>2235</v>
      </c>
      <c r="AZ68" t="str">
        <f>AZ6&amp;AX32&amp;"定位启动"</f>
        <v>压板平移伺服B位置10定位启动</v>
      </c>
      <c r="BB68" s="66" t="s">
        <v>2319</v>
      </c>
      <c r="BC68" t="str">
        <f>BC6&amp;BA32&amp;"定位启动"</f>
        <v>B1左伺服位置10定位启动</v>
      </c>
      <c r="BE68" s="66" t="s">
        <v>2403</v>
      </c>
      <c r="BF68" t="str">
        <f>BF6&amp;BD32&amp;"定位启动"</f>
        <v>B1右伺服位置10定位启动</v>
      </c>
      <c r="BH68" s="66" t="s">
        <v>2487</v>
      </c>
      <c r="BI68" t="str">
        <f>BI6&amp;BG32&amp;"定位启动"</f>
        <v>B2左伺服位置10定位启动</v>
      </c>
      <c r="BK68" s="66" t="s">
        <v>2577</v>
      </c>
      <c r="BL68" t="str">
        <f>BL6&amp;BJ32&amp;"定位启动"</f>
        <v>B2右伺服位置10定位启动</v>
      </c>
      <c r="BN68" s="66" t="s">
        <v>2661</v>
      </c>
      <c r="BO68" t="str">
        <f>BO6&amp;BM32&amp;"定位启动"</f>
        <v>B3左伺服位置10定位启动</v>
      </c>
      <c r="BQ68" s="66" t="s">
        <v>2746</v>
      </c>
      <c r="BR68" t="str">
        <f>BR6&amp;BP32&amp;"定位启动"</f>
        <v>B3右伺服位置10定位启动</v>
      </c>
      <c r="BT68" s="66" t="s">
        <v>2830</v>
      </c>
      <c r="BU68" t="str">
        <f>BU6&amp;BS32&amp;"定位启动"</f>
        <v>B4左伺服位置10定位启动</v>
      </c>
      <c r="BW68" s="66" t="s">
        <v>12718</v>
      </c>
      <c r="BX68" t="str">
        <f>BX6&amp;BV32&amp;"定位启动"</f>
        <v>B4右伺服位置10定位启动</v>
      </c>
      <c r="BZ68" s="66" t="s">
        <v>12760</v>
      </c>
      <c r="CA68" t="str">
        <f>CA6&amp;BY32&amp;"定位启动"</f>
        <v>25#伺服位置10定位启动</v>
      </c>
      <c r="CC68" s="66" t="s">
        <v>12559</v>
      </c>
      <c r="CD68" t="str">
        <f>CD6&amp;CB32&amp;"定位启动"</f>
        <v>26#伺服位置10定位启动</v>
      </c>
      <c r="CF68" s="66" t="s">
        <v>12601</v>
      </c>
      <c r="CG68" t="str">
        <f>CG6&amp;CE32&amp;"定位启动"</f>
        <v>27#左伺服位置10定位启动</v>
      </c>
      <c r="CI68" s="66" t="s">
        <v>12643</v>
      </c>
      <c r="CJ68" t="str">
        <f>CJ6&amp;CH32&amp;"定位启动"</f>
        <v>接料伺服位置10定位启动</v>
      </c>
    </row>
    <row r="69" spans="2:88">
      <c r="B69" s="69" t="s">
        <v>235</v>
      </c>
      <c r="C69" t="str">
        <f t="shared" si="0"/>
        <v>进出料横移伺服B回原完成记忆</v>
      </c>
      <c r="D69" s="61" t="s">
        <v>12084</v>
      </c>
      <c r="F69" s="66" t="s">
        <v>2863</v>
      </c>
      <c r="G69" t="str">
        <f>G6&amp;E39&amp;"启动"</f>
        <v>进出料横移伺服相对运动启动</v>
      </c>
      <c r="I69" s="66" t="s">
        <v>2865</v>
      </c>
      <c r="J69" t="str">
        <f>J6&amp;H39&amp;"启动"</f>
        <v>进出料伸缩伺服相对运动启动</v>
      </c>
      <c r="L69" s="66" t="s">
        <v>2867</v>
      </c>
      <c r="M69" t="str">
        <f>M6&amp;K39&amp;"启动"</f>
        <v>进出料横移伺服B相对运动启动</v>
      </c>
      <c r="O69" s="66" t="s">
        <v>2869</v>
      </c>
      <c r="P69" t="str">
        <f>P6&amp;N39&amp;"启动"</f>
        <v>进出料伸缩伺服B相对运动启动</v>
      </c>
      <c r="R69" s="66" t="s">
        <v>2871</v>
      </c>
      <c r="S69" t="str">
        <f>S6&amp;Q39&amp;"启动"</f>
        <v>正压伺服A相对运动启动</v>
      </c>
      <c r="U69" s="66" t="s">
        <v>2873</v>
      </c>
      <c r="V69" t="str">
        <f>V6&amp;T39&amp;"启动"</f>
        <v>压板平移伺服A相对运动启动</v>
      </c>
      <c r="X69" s="66" t="s">
        <v>2875</v>
      </c>
      <c r="Y69" t="str">
        <f>Y6&amp;W39&amp;"启动"</f>
        <v>A1左伺服相对运动启动</v>
      </c>
      <c r="AA69" s="66" t="s">
        <v>2877</v>
      </c>
      <c r="AB69" t="str">
        <f>AB6&amp;Z39&amp;"启动"</f>
        <v>A1右伺服相对运动启动</v>
      </c>
      <c r="AD69" s="66" t="s">
        <v>2879</v>
      </c>
      <c r="AE69" t="str">
        <f>AE6&amp;AC39&amp;"启动"</f>
        <v>A2左伺服相对运动启动</v>
      </c>
      <c r="AG69" s="66" t="s">
        <v>2881</v>
      </c>
      <c r="AH69" t="str">
        <f>AH6&amp;AF39&amp;"启动"</f>
        <v>A2右伺服相对运动启动</v>
      </c>
      <c r="AJ69" s="66" t="s">
        <v>2883</v>
      </c>
      <c r="AK69" t="str">
        <f>AK6&amp;AI39&amp;"启动"</f>
        <v>A3左伺服相对运动启动</v>
      </c>
      <c r="AM69" s="66" t="s">
        <v>2885</v>
      </c>
      <c r="AN69" t="str">
        <f>AN6&amp;AL39&amp;"启动"</f>
        <v>A3右伺服相对运动启动</v>
      </c>
      <c r="AP69" s="66" t="s">
        <v>2887</v>
      </c>
      <c r="AQ69" t="str">
        <f>AQ6&amp;AO39&amp;"启动"</f>
        <v>A4左伺服相对运动启动</v>
      </c>
      <c r="AS69" s="66" t="s">
        <v>2889</v>
      </c>
      <c r="AT69" t="str">
        <f>AT6&amp;AR39&amp;"启动"</f>
        <v>A4右伺服相对运动启动</v>
      </c>
      <c r="AV69" s="66" t="s">
        <v>2891</v>
      </c>
      <c r="AW69" t="str">
        <f>AW6&amp;AU39&amp;"启动"</f>
        <v>正压伺服B相对运动启动</v>
      </c>
      <c r="AY69" s="66" t="s">
        <v>2893</v>
      </c>
      <c r="AZ69" t="str">
        <f>AZ6&amp;AX39&amp;"启动"</f>
        <v>压板平移伺服B相对运动启动</v>
      </c>
      <c r="BB69" s="66" t="s">
        <v>2895</v>
      </c>
      <c r="BC69" t="str">
        <f>BC6&amp;BA39&amp;"启动"</f>
        <v>B1左伺服相对运动启动</v>
      </c>
      <c r="BE69" s="66" t="s">
        <v>2897</v>
      </c>
      <c r="BF69" t="str">
        <f>BF6&amp;BD39&amp;"启动"</f>
        <v>B1右伺服相对运动启动</v>
      </c>
      <c r="BH69" s="66" t="s">
        <v>2899</v>
      </c>
      <c r="BI69" t="str">
        <f>BI6&amp;BG39&amp;"启动"</f>
        <v>B2左伺服相对运动启动</v>
      </c>
      <c r="BK69" s="66" t="s">
        <v>2901</v>
      </c>
      <c r="BL69" t="str">
        <f>BL6&amp;BJ39&amp;"启动"</f>
        <v>B2右伺服相对运动启动</v>
      </c>
      <c r="BN69" s="66" t="s">
        <v>2903</v>
      </c>
      <c r="BO69" t="str">
        <f>BO6&amp;BM39&amp;"启动"</f>
        <v>B3左伺服相对运动启动</v>
      </c>
      <c r="BQ69" s="66" t="s">
        <v>2905</v>
      </c>
      <c r="BR69" t="str">
        <f>BR6&amp;BP39&amp;"启动"</f>
        <v>B3右伺服相对运动启动</v>
      </c>
      <c r="BT69" s="66" t="s">
        <v>2907</v>
      </c>
      <c r="BU69" t="str">
        <f>BU6&amp;BS39&amp;"启动"</f>
        <v>B4左伺服相对运动启动</v>
      </c>
      <c r="BW69" s="66" t="s">
        <v>12719</v>
      </c>
      <c r="BX69" t="str">
        <f>BX6&amp;BV39&amp;"启动"</f>
        <v>B4右伺服相对运动启动</v>
      </c>
      <c r="BZ69" s="66" t="s">
        <v>12761</v>
      </c>
      <c r="CA69" t="str">
        <f>CA6&amp;BY39&amp;"启动"</f>
        <v>25#伺服相对运动启动</v>
      </c>
      <c r="CC69" s="66" t="s">
        <v>12560</v>
      </c>
      <c r="CD69" t="str">
        <f>CD6&amp;CB39&amp;"启动"</f>
        <v>26#伺服相对运动启动</v>
      </c>
      <c r="CF69" s="66" t="s">
        <v>12602</v>
      </c>
      <c r="CG69" t="str">
        <f>CG6&amp;CE39&amp;"启动"</f>
        <v>27#左伺服相对运动启动</v>
      </c>
      <c r="CI69" s="66" t="s">
        <v>12644</v>
      </c>
      <c r="CJ69" t="str">
        <f>CJ6&amp;CH39&amp;"启动"</f>
        <v>接料伺服相对运动启动</v>
      </c>
    </row>
    <row r="70" spans="2:88">
      <c r="B70" s="69" t="s">
        <v>236</v>
      </c>
      <c r="C70" t="str">
        <f t="shared" si="0"/>
        <v>进出料伸缩伺服B回原完成记忆</v>
      </c>
      <c r="D70" s="61" t="s">
        <v>12085</v>
      </c>
      <c r="F70" s="66" t="s">
        <v>1305</v>
      </c>
      <c r="G70" t="str">
        <f>G6&amp;E23&amp;"定位完成"</f>
        <v>进出料横移伺服平台进出料位定位完成</v>
      </c>
      <c r="I70" s="66" t="s">
        <v>1325</v>
      </c>
      <c r="J70" t="str">
        <f>J6&amp;H23&amp;"定位完成"</f>
        <v>进出料伸缩伺服初始位定位完成</v>
      </c>
      <c r="L70" s="66" t="s">
        <v>1345</v>
      </c>
      <c r="M70" t="str">
        <f>M6&amp;K23&amp;"定位完成"</f>
        <v>进出料横移伺服B进料位定位完成</v>
      </c>
      <c r="O70" s="66" t="s">
        <v>1355</v>
      </c>
      <c r="P70" t="str">
        <f>P6&amp;N23&amp;"定位完成"</f>
        <v>进出料伸缩伺服B初始位定位完成</v>
      </c>
      <c r="R70" s="66" t="s">
        <v>1385</v>
      </c>
      <c r="S70" t="str">
        <f>S6&amp;Q23&amp;"定位完成"</f>
        <v>正压伺服A初始位定位完成</v>
      </c>
      <c r="U70" s="66" t="s">
        <v>1446</v>
      </c>
      <c r="V70" t="str">
        <f>V6&amp;T23&amp;"定位完成"</f>
        <v>压板平移伺服AA面取放位定位完成</v>
      </c>
      <c r="X70" s="66" t="s">
        <v>1456</v>
      </c>
      <c r="Y70" t="str">
        <f>Y6&amp;W23&amp;"定位完成"</f>
        <v>A1左伺服待机位定位完成</v>
      </c>
      <c r="AA70" s="66" t="s">
        <v>1564</v>
      </c>
      <c r="AB70" t="str">
        <f>AB6&amp;Z23&amp;"定位完成"</f>
        <v>A1右伺服待机位定位完成</v>
      </c>
      <c r="AD70" s="66" t="s">
        <v>1648</v>
      </c>
      <c r="AE70" t="str">
        <f>AE6&amp;AC23&amp;"定位完成"</f>
        <v>A2左伺服待机位定位完成</v>
      </c>
      <c r="AG70" s="66" t="s">
        <v>1752</v>
      </c>
      <c r="AH70" t="str">
        <f>AH6&amp;AF23&amp;"定位完成"</f>
        <v>A2右伺服待机位定位完成</v>
      </c>
      <c r="AJ70" s="66" t="s">
        <v>1836</v>
      </c>
      <c r="AK70" t="str">
        <f>AK6&amp;AI23&amp;"定位完成"</f>
        <v>A3左伺服待机位定位完成</v>
      </c>
      <c r="AM70" s="66" t="s">
        <v>1910</v>
      </c>
      <c r="AN70" t="str">
        <f>AN6&amp;AL23&amp;"定位完成"</f>
        <v>A3右伺服待机位定位完成</v>
      </c>
      <c r="AP70" s="66" t="s">
        <v>1994</v>
      </c>
      <c r="AQ70" t="str">
        <f>AQ6&amp;AO23&amp;"定位完成"</f>
        <v>A4左伺服待机位定位完成</v>
      </c>
      <c r="AS70" s="66" t="s">
        <v>2078</v>
      </c>
      <c r="AT70" t="str">
        <f>AT6&amp;AR23&amp;"定位完成"</f>
        <v>A4右伺服待机位定位完成</v>
      </c>
      <c r="AV70" s="66" t="s">
        <v>2152</v>
      </c>
      <c r="AW70" t="str">
        <f>AW6&amp;AU23&amp;"定位完成"</f>
        <v>正压伺服B初始位定位完成</v>
      </c>
      <c r="AY70" s="66" t="s">
        <v>2236</v>
      </c>
      <c r="AZ70" t="str">
        <f>AZ6&amp;AX23&amp;"定位完成"</f>
        <v>压板平移伺服BA面取放位定位完成</v>
      </c>
      <c r="BB70" s="66" t="s">
        <v>2320</v>
      </c>
      <c r="BC70" t="str">
        <f>BC6&amp;BA23&amp;"定位完成"</f>
        <v>B1左伺服待机位定位完成</v>
      </c>
      <c r="BE70" s="66" t="s">
        <v>2404</v>
      </c>
      <c r="BF70" t="str">
        <f>BF6&amp;BD23&amp;"定位完成"</f>
        <v>B1右伺服待机位定位完成</v>
      </c>
      <c r="BH70" s="66" t="s">
        <v>2488</v>
      </c>
      <c r="BI70" t="str">
        <f>BI6&amp;BG23&amp;"定位完成"</f>
        <v>B2左伺服待机位定位完成</v>
      </c>
      <c r="BK70" s="66" t="s">
        <v>2578</v>
      </c>
      <c r="BL70" t="str">
        <f>BL6&amp;BJ23&amp;"定位完成"</f>
        <v>B2右伺服待机位定位完成</v>
      </c>
      <c r="BN70" s="66" t="s">
        <v>2662</v>
      </c>
      <c r="BO70" t="str">
        <f>BO6&amp;BM23&amp;"定位完成"</f>
        <v>B3左伺服待机位定位完成</v>
      </c>
      <c r="BQ70" s="66" t="s">
        <v>2747</v>
      </c>
      <c r="BR70" t="str">
        <f>BR6&amp;BP23&amp;"定位完成"</f>
        <v>B3右伺服待机位定位完成</v>
      </c>
      <c r="BT70" s="66" t="s">
        <v>2831</v>
      </c>
      <c r="BU70" t="str">
        <f>BU6&amp;BS23&amp;"定位完成"</f>
        <v>B4左伺服待机位定位完成</v>
      </c>
      <c r="BW70" s="66" t="s">
        <v>12720</v>
      </c>
      <c r="BX70" t="str">
        <f>BX6&amp;BV23&amp;"定位完成"</f>
        <v>B4右伺服待机位定位完成</v>
      </c>
      <c r="BZ70" s="66" t="s">
        <v>12762</v>
      </c>
      <c r="CA70" t="str">
        <f>CA6&amp;BY23&amp;"定位完成"</f>
        <v>25#伺服位置1定位完成</v>
      </c>
      <c r="CC70" s="66" t="s">
        <v>12561</v>
      </c>
      <c r="CD70" t="str">
        <f>CD6&amp;CB23&amp;"定位完成"</f>
        <v>26#伺服位置1定位完成</v>
      </c>
      <c r="CF70" s="66" t="s">
        <v>12603</v>
      </c>
      <c r="CG70" t="str">
        <f>CG6&amp;CE23&amp;"定位完成"</f>
        <v>27#左伺服位置1定位完成</v>
      </c>
      <c r="CI70" s="66" t="s">
        <v>12645</v>
      </c>
      <c r="CJ70" t="str">
        <f>CJ6&amp;CH23&amp;"定位完成"</f>
        <v>接料伺服出料位定位完成</v>
      </c>
    </row>
    <row r="71" spans="2:88">
      <c r="B71" s="68" t="s">
        <v>865</v>
      </c>
      <c r="C71" t="str">
        <f t="shared" si="0"/>
        <v>正压伺服A回原完成记忆</v>
      </c>
      <c r="D71" s="61" t="s">
        <v>12086</v>
      </c>
      <c r="F71" s="66" t="s">
        <v>1306</v>
      </c>
      <c r="G71" t="str">
        <f>G6&amp;E24&amp;"定位完成"</f>
        <v>进出料横移伺服热压A放料位定位完成</v>
      </c>
      <c r="I71" s="66" t="s">
        <v>1326</v>
      </c>
      <c r="J71" t="str">
        <f>J6&amp;H24&amp;"定位完成"</f>
        <v>进出料伸缩伺服平台取料位定位完成</v>
      </c>
      <c r="L71" s="66" t="s">
        <v>1346</v>
      </c>
      <c r="M71" t="str">
        <f>M6&amp;K24&amp;"定位完成"</f>
        <v>进出料横移伺服B进料等待位定位完成</v>
      </c>
      <c r="O71" s="66" t="s">
        <v>1356</v>
      </c>
      <c r="P71" t="str">
        <f>P6&amp;N24&amp;"定位完成"</f>
        <v>进出料伸缩伺服B平台取料位定位完成</v>
      </c>
      <c r="R71" s="66" t="s">
        <v>1386</v>
      </c>
      <c r="S71" t="str">
        <f>S6&amp;Q24&amp;"定位完成"</f>
        <v>正压伺服A减速位定位完成</v>
      </c>
      <c r="U71" s="66" t="s">
        <v>1447</v>
      </c>
      <c r="V71" t="str">
        <f>V6&amp;T24&amp;"定位完成"</f>
        <v>压板平移伺服AB面取放位定位完成</v>
      </c>
      <c r="X71" s="66" t="s">
        <v>1457</v>
      </c>
      <c r="Y71" s="84" t="str">
        <f>Y6&amp;W24&amp;"定位完成"</f>
        <v>A1左伺服拨料退回位定位完成</v>
      </c>
      <c r="AA71" s="66" t="s">
        <v>1565</v>
      </c>
      <c r="AB71" t="str">
        <f>AB6&amp;Z24&amp;"定位完成"</f>
        <v>A1右伺服拨料退回位定位完成</v>
      </c>
      <c r="AD71" s="66" t="s">
        <v>1649</v>
      </c>
      <c r="AE71" t="str">
        <f>AE6&amp;AC24&amp;"定位完成"</f>
        <v>A2左伺服拨料退回位定位完成</v>
      </c>
      <c r="AG71" s="66" t="s">
        <v>1753</v>
      </c>
      <c r="AH71" t="str">
        <f>AH6&amp;AF24&amp;"定位完成"</f>
        <v>A2右伺服拨料退回位定位完成</v>
      </c>
      <c r="AJ71" s="66" t="s">
        <v>1837</v>
      </c>
      <c r="AK71" t="str">
        <f>AK6&amp;AI24&amp;"定位完成"</f>
        <v>A3左伺服拨料退回位定位完成</v>
      </c>
      <c r="AM71" s="66" t="s">
        <v>1911</v>
      </c>
      <c r="AN71" t="str">
        <f>AN6&amp;AL24&amp;"定位完成"</f>
        <v>A3右伺服拨料退回位定位完成</v>
      </c>
      <c r="AP71" s="66" t="s">
        <v>1995</v>
      </c>
      <c r="AQ71" t="str">
        <f>AQ6&amp;AO24&amp;"定位完成"</f>
        <v>A4左伺服拨料退回位定位完成</v>
      </c>
      <c r="AS71" s="66" t="s">
        <v>2079</v>
      </c>
      <c r="AT71" t="str">
        <f>AT6&amp;AR24&amp;"定位完成"</f>
        <v>A4右伺服拨料退回位定位完成</v>
      </c>
      <c r="AV71" s="66" t="s">
        <v>2153</v>
      </c>
      <c r="AW71" t="str">
        <f>AW6&amp;AU24&amp;"定位完成"</f>
        <v>正压伺服B减速位定位完成</v>
      </c>
      <c r="AY71" s="66" t="s">
        <v>2237</v>
      </c>
      <c r="AZ71" t="str">
        <f>AZ6&amp;AX24&amp;"定位完成"</f>
        <v>压板平移伺服BB面取放位定位完成</v>
      </c>
      <c r="BB71" s="66" t="s">
        <v>2321</v>
      </c>
      <c r="BC71" t="str">
        <f>BC6&amp;BA24&amp;"定位完成"</f>
        <v>B1左伺服拨料退回位定位完成</v>
      </c>
      <c r="BE71" s="66" t="s">
        <v>2405</v>
      </c>
      <c r="BF71" t="str">
        <f>BF6&amp;BD24&amp;"定位完成"</f>
        <v>B1右伺服拨料退回位定位完成</v>
      </c>
      <c r="BH71" s="66" t="s">
        <v>2489</v>
      </c>
      <c r="BI71" t="str">
        <f>BI6&amp;BG24&amp;"定位完成"</f>
        <v>B2左伺服拨料退回位定位完成</v>
      </c>
      <c r="BK71" s="66" t="s">
        <v>2579</v>
      </c>
      <c r="BL71" t="str">
        <f>BL6&amp;BJ24&amp;"定位完成"</f>
        <v>B2右伺服拨料退回位定位完成</v>
      </c>
      <c r="BN71" s="66" t="s">
        <v>2663</v>
      </c>
      <c r="BO71" t="str">
        <f>BO6&amp;BM24&amp;"定位完成"</f>
        <v>B3左伺服拨料退回位定位完成</v>
      </c>
      <c r="BQ71" s="66" t="s">
        <v>2748</v>
      </c>
      <c r="BR71" t="str">
        <f>BR6&amp;BP24&amp;"定位完成"</f>
        <v>B3右伺服拨料退回位定位完成</v>
      </c>
      <c r="BT71" s="66" t="s">
        <v>2832</v>
      </c>
      <c r="BU71" t="str">
        <f>BU6&amp;BS24&amp;"定位完成"</f>
        <v>B4左伺服拨料退回位定位完成</v>
      </c>
      <c r="BW71" s="66" t="s">
        <v>12721</v>
      </c>
      <c r="BX71" t="str">
        <f>BX6&amp;BV24&amp;"定位完成"</f>
        <v>B4右伺服拨料退回位定位完成</v>
      </c>
      <c r="BZ71" s="66" t="s">
        <v>12763</v>
      </c>
      <c r="CA71" t="str">
        <f>CA6&amp;BY24&amp;"定位完成"</f>
        <v>25#伺服位置2定位完成</v>
      </c>
      <c r="CC71" s="66" t="s">
        <v>12562</v>
      </c>
      <c r="CD71" t="str">
        <f>CD6&amp;CB24&amp;"定位完成"</f>
        <v>26#伺服位置2定位完成</v>
      </c>
      <c r="CF71" s="66" t="s">
        <v>12604</v>
      </c>
      <c r="CG71" t="str">
        <f>CG6&amp;CE24&amp;"定位完成"</f>
        <v>27#左伺服位置2定位完成</v>
      </c>
      <c r="CI71" s="66" t="s">
        <v>12646</v>
      </c>
      <c r="CJ71" t="str">
        <f>CJ6&amp;CH24&amp;"定位完成"</f>
        <v>接料伺服接料位定位完成</v>
      </c>
    </row>
    <row r="72" spans="2:88">
      <c r="B72" s="68" t="s">
        <v>302</v>
      </c>
      <c r="C72" t="str">
        <f t="shared" si="0"/>
        <v>压板平移伺服A回原完成记忆</v>
      </c>
      <c r="D72" s="61" t="s">
        <v>12087</v>
      </c>
      <c r="F72" s="66" t="s">
        <v>1307</v>
      </c>
      <c r="G72" t="str">
        <f>G6&amp;E25&amp;"定位完成"</f>
        <v>进出料横移伺服热压A取料位定位完成</v>
      </c>
      <c r="I72" s="66" t="s">
        <v>1327</v>
      </c>
      <c r="J72" t="str">
        <f>J6&amp;H25&amp;"定位完成"</f>
        <v>进出料伸缩伺服热压取放位定位完成</v>
      </c>
      <c r="L72" s="66" t="s">
        <v>1347</v>
      </c>
      <c r="M72" t="str">
        <f>M6&amp;K25&amp;"定位完成"</f>
        <v>进出料横移伺服B上料位A定位完成</v>
      </c>
      <c r="O72" s="66" t="s">
        <v>1357</v>
      </c>
      <c r="P72" t="str">
        <f>P6&amp;N25&amp;"定位完成"</f>
        <v>进出料伸缩伺服B热压取放位定位完成</v>
      </c>
      <c r="R72" s="66" t="s">
        <v>1387</v>
      </c>
      <c r="S72" t="str">
        <f>S6&amp;Q25&amp;"定位完成"</f>
        <v>正压伺服A等距热压位定位完成</v>
      </c>
      <c r="U72" s="66" t="s">
        <v>1448</v>
      </c>
      <c r="V72" t="str">
        <f>V6&amp;T25&amp;"定位完成"</f>
        <v>压板平移伺服A位置3定位完成</v>
      </c>
      <c r="X72" s="66" t="s">
        <v>1458</v>
      </c>
      <c r="Y72" s="84" t="str">
        <f>Y6&amp;W25&amp;"定位完成"</f>
        <v>A1左伺服拨料位定位完成</v>
      </c>
      <c r="AA72" s="66" t="s">
        <v>1566</v>
      </c>
      <c r="AB72" t="str">
        <f>AB6&amp;Z25&amp;"定位完成"</f>
        <v>A1右伺服拨料位定位完成</v>
      </c>
      <c r="AD72" s="66" t="s">
        <v>1650</v>
      </c>
      <c r="AE72" t="str">
        <f>AE6&amp;AC25&amp;"定位完成"</f>
        <v>A2左伺服拨料位定位完成</v>
      </c>
      <c r="AG72" s="66" t="s">
        <v>1754</v>
      </c>
      <c r="AH72" t="str">
        <f>AH6&amp;AF25&amp;"定位完成"</f>
        <v>A2右伺服拨料位定位完成</v>
      </c>
      <c r="AJ72" s="66" t="s">
        <v>1838</v>
      </c>
      <c r="AK72" t="str">
        <f>AK6&amp;AI25&amp;"定位完成"</f>
        <v>A3左伺服拨料位定位完成</v>
      </c>
      <c r="AM72" s="66" t="s">
        <v>1912</v>
      </c>
      <c r="AN72" t="str">
        <f>AN6&amp;AL25&amp;"定位完成"</f>
        <v>A3右伺服拨料位定位完成</v>
      </c>
      <c r="AP72" s="66" t="s">
        <v>1996</v>
      </c>
      <c r="AQ72" t="str">
        <f>AQ6&amp;AO25&amp;"定位完成"</f>
        <v>A4左伺服拨料位定位完成</v>
      </c>
      <c r="AS72" s="66" t="s">
        <v>2080</v>
      </c>
      <c r="AT72" t="str">
        <f>AT6&amp;AR25&amp;"定位完成"</f>
        <v>A4右伺服拨料位定位完成</v>
      </c>
      <c r="AV72" s="66" t="s">
        <v>2154</v>
      </c>
      <c r="AW72" t="str">
        <f>AW6&amp;AU25&amp;"定位完成"</f>
        <v>正压伺服B等距热压位定位完成</v>
      </c>
      <c r="AY72" s="66" t="s">
        <v>2238</v>
      </c>
      <c r="AZ72" t="str">
        <f>AZ6&amp;AX25&amp;"定位完成"</f>
        <v>压板平移伺服B位置3定位完成</v>
      </c>
      <c r="BB72" s="66" t="s">
        <v>2322</v>
      </c>
      <c r="BC72" t="str">
        <f>BC6&amp;BA25&amp;"定位完成"</f>
        <v>B1左伺服拨料位定位完成</v>
      </c>
      <c r="BE72" s="66" t="s">
        <v>2406</v>
      </c>
      <c r="BF72" t="str">
        <f>BF6&amp;BD25&amp;"定位完成"</f>
        <v>B1右伺服拨料位定位完成</v>
      </c>
      <c r="BH72" s="66" t="s">
        <v>2490</v>
      </c>
      <c r="BI72" t="str">
        <f>BI6&amp;BG25&amp;"定位完成"</f>
        <v>B2左伺服拨料位定位完成</v>
      </c>
      <c r="BK72" s="66" t="s">
        <v>2580</v>
      </c>
      <c r="BL72" t="str">
        <f>BL6&amp;BJ25&amp;"定位完成"</f>
        <v>B2右伺服拨料位定位完成</v>
      </c>
      <c r="BN72" s="66" t="s">
        <v>2664</v>
      </c>
      <c r="BO72" t="str">
        <f>BO6&amp;BM25&amp;"定位完成"</f>
        <v>B3左伺服拨料位定位完成</v>
      </c>
      <c r="BQ72" s="66" t="s">
        <v>2749</v>
      </c>
      <c r="BR72" t="str">
        <f>BR6&amp;BP25&amp;"定位完成"</f>
        <v>B3右伺服拨料位定位完成</v>
      </c>
      <c r="BT72" s="66" t="s">
        <v>2833</v>
      </c>
      <c r="BU72" t="str">
        <f>BU6&amp;BS25&amp;"定位完成"</f>
        <v>B4左伺服拨料位定位完成</v>
      </c>
      <c r="BW72" s="66" t="s">
        <v>12722</v>
      </c>
      <c r="BX72" t="str">
        <f>BX6&amp;BV25&amp;"定位完成"</f>
        <v>B4右伺服拨料位定位完成</v>
      </c>
      <c r="BZ72" s="66" t="s">
        <v>12764</v>
      </c>
      <c r="CA72" t="str">
        <f>CA6&amp;BY25&amp;"定位完成"</f>
        <v>25#伺服位置3定位完成</v>
      </c>
      <c r="CC72" s="66" t="s">
        <v>12563</v>
      </c>
      <c r="CD72" t="str">
        <f>CD6&amp;CB25&amp;"定位完成"</f>
        <v>26#伺服位置3定位完成</v>
      </c>
      <c r="CF72" s="66" t="s">
        <v>12605</v>
      </c>
      <c r="CG72" t="str">
        <f>CG6&amp;CE25&amp;"定位完成"</f>
        <v>27#左伺服位置3定位完成</v>
      </c>
      <c r="CI72" s="66" t="s">
        <v>12647</v>
      </c>
      <c r="CJ72" t="str">
        <f>CJ6&amp;CH25&amp;"定位完成"</f>
        <v>接料伺服位置3定位完成</v>
      </c>
    </row>
    <row r="73" spans="2:88">
      <c r="B73" s="68" t="s">
        <v>975</v>
      </c>
      <c r="C73" t="str">
        <f t="shared" si="0"/>
        <v>侧压A1左伺服回原完成记忆</v>
      </c>
      <c r="D73" s="61" t="s">
        <v>12088</v>
      </c>
      <c r="F73" s="66" t="s">
        <v>1308</v>
      </c>
      <c r="G73" t="str">
        <f>G6&amp;E26&amp;"定位完成"</f>
        <v>进出料横移伺服热压B放料位定位完成</v>
      </c>
      <c r="I73" s="66" t="s">
        <v>1328</v>
      </c>
      <c r="J73" t="str">
        <f>J6&amp;H26&amp;"定位完成"</f>
        <v>进出料伸缩伺服位置4定位完成</v>
      </c>
      <c r="L73" s="66" t="s">
        <v>1348</v>
      </c>
      <c r="M73" t="str">
        <f>M6&amp;K26&amp;"定位完成"</f>
        <v>进出料横移伺服B上料位B定位完成</v>
      </c>
      <c r="O73" s="66" t="s">
        <v>1358</v>
      </c>
      <c r="P73" t="str">
        <f>P6&amp;N26&amp;"定位完成"</f>
        <v>进出料伸缩伺服B平台放料位定位完成</v>
      </c>
      <c r="R73" s="66" t="s">
        <v>1388</v>
      </c>
      <c r="S73" t="str">
        <f>S6&amp;Q26&amp;"定位完成"</f>
        <v>正压伺服A预压退回位定位完成</v>
      </c>
      <c r="U73" s="66" t="s">
        <v>1449</v>
      </c>
      <c r="V73" t="str">
        <f>V6&amp;T26&amp;"定位完成"</f>
        <v>压板平移伺服A位置4定位完成</v>
      </c>
      <c r="X73" s="66" t="s">
        <v>1459</v>
      </c>
      <c r="Y73" t="str">
        <f>Y6&amp;W26&amp;"定位完成"</f>
        <v>A1左伺服减速位定位完成</v>
      </c>
      <c r="AA73" s="66" t="s">
        <v>1567</v>
      </c>
      <c r="AB73" t="str">
        <f>AB6&amp;Z26&amp;"定位完成"</f>
        <v>A1右伺服减速位定位完成</v>
      </c>
      <c r="AD73" s="66" t="s">
        <v>1651</v>
      </c>
      <c r="AE73" t="str">
        <f>AE6&amp;AC26&amp;"定位完成"</f>
        <v>A2左伺服减速位定位完成</v>
      </c>
      <c r="AG73" s="66" t="s">
        <v>1755</v>
      </c>
      <c r="AH73" t="str">
        <f>AH6&amp;AF26&amp;"定位完成"</f>
        <v>A2右伺服减速位定位完成</v>
      </c>
      <c r="AJ73" s="66" t="s">
        <v>1839</v>
      </c>
      <c r="AK73" t="str">
        <f>AK6&amp;AI26&amp;"定位完成"</f>
        <v>A3左伺服减速位定位完成</v>
      </c>
      <c r="AM73" s="66" t="s">
        <v>1913</v>
      </c>
      <c r="AN73" t="str">
        <f>AN6&amp;AL26&amp;"定位完成"</f>
        <v>A3右伺服减速位定位完成</v>
      </c>
      <c r="AP73" s="66" t="s">
        <v>1997</v>
      </c>
      <c r="AQ73" t="str">
        <f>AQ6&amp;AO26&amp;"定位完成"</f>
        <v>A4左伺服减速位定位完成</v>
      </c>
      <c r="AS73" s="66" t="s">
        <v>2081</v>
      </c>
      <c r="AT73" t="str">
        <f>AT6&amp;AR26&amp;"定位完成"</f>
        <v>A4右伺服减速位定位完成</v>
      </c>
      <c r="AV73" s="66" t="s">
        <v>2155</v>
      </c>
      <c r="AW73" t="str">
        <f>AW6&amp;AU26&amp;"定位完成"</f>
        <v>正压伺服B预压退回位定位完成</v>
      </c>
      <c r="AY73" s="66" t="s">
        <v>2239</v>
      </c>
      <c r="AZ73" t="str">
        <f>AZ6&amp;AX26&amp;"定位完成"</f>
        <v>压板平移伺服B位置4定位完成</v>
      </c>
      <c r="BB73" s="66" t="s">
        <v>2323</v>
      </c>
      <c r="BC73" t="str">
        <f>BC6&amp;BA26&amp;"定位完成"</f>
        <v>B1左伺服减速位定位完成</v>
      </c>
      <c r="BE73" s="66" t="s">
        <v>2407</v>
      </c>
      <c r="BF73" t="str">
        <f>BF6&amp;BD26&amp;"定位完成"</f>
        <v>B1右伺服减速位定位完成</v>
      </c>
      <c r="BH73" s="66" t="s">
        <v>2491</v>
      </c>
      <c r="BI73" t="str">
        <f>BI6&amp;BG26&amp;"定位完成"</f>
        <v>B2左伺服减速位定位完成</v>
      </c>
      <c r="BK73" s="66" t="s">
        <v>2581</v>
      </c>
      <c r="BL73" t="str">
        <f>BL6&amp;BJ26&amp;"定位完成"</f>
        <v>B2右伺服减速位定位完成</v>
      </c>
      <c r="BN73" s="66" t="s">
        <v>2665</v>
      </c>
      <c r="BO73" t="str">
        <f>BO6&amp;BM26&amp;"定位完成"</f>
        <v>B3左伺服减速位定位完成</v>
      </c>
      <c r="BQ73" s="66" t="s">
        <v>2750</v>
      </c>
      <c r="BR73" t="str">
        <f>BR6&amp;BP26&amp;"定位完成"</f>
        <v>B3右伺服减速位定位完成</v>
      </c>
      <c r="BT73" s="66" t="s">
        <v>2834</v>
      </c>
      <c r="BU73" t="str">
        <f>BU6&amp;BS26&amp;"定位完成"</f>
        <v>B4左伺服减速位定位完成</v>
      </c>
      <c r="BW73" s="66" t="s">
        <v>12723</v>
      </c>
      <c r="BX73" t="str">
        <f>BX6&amp;BV26&amp;"定位完成"</f>
        <v>B4右伺服减速位定位完成</v>
      </c>
      <c r="BZ73" s="66" t="s">
        <v>12765</v>
      </c>
      <c r="CA73" t="str">
        <f>CA6&amp;BY26&amp;"定位完成"</f>
        <v>25#伺服位置4定位完成</v>
      </c>
      <c r="CC73" s="66" t="s">
        <v>12564</v>
      </c>
      <c r="CD73" t="str">
        <f>CD6&amp;CB26&amp;"定位完成"</f>
        <v>26#伺服位置4定位完成</v>
      </c>
      <c r="CF73" s="66" t="s">
        <v>12606</v>
      </c>
      <c r="CG73" t="str">
        <f>CG6&amp;CE26&amp;"定位完成"</f>
        <v>27#左伺服位置4定位完成</v>
      </c>
      <c r="CI73" s="66" t="s">
        <v>12648</v>
      </c>
      <c r="CJ73" t="str">
        <f>CJ6&amp;CH26&amp;"定位完成"</f>
        <v>接料伺服位置4定位完成</v>
      </c>
    </row>
    <row r="74" spans="2:88">
      <c r="B74" s="68" t="s">
        <v>268</v>
      </c>
      <c r="C74" t="str">
        <f t="shared" si="0"/>
        <v>侧压A1右伺服回原完成记忆</v>
      </c>
      <c r="D74" s="61" t="s">
        <v>12089</v>
      </c>
      <c r="F74" s="66" t="s">
        <v>1309</v>
      </c>
      <c r="G74" t="str">
        <f>G6&amp;E27&amp;"定位完成"</f>
        <v>进出料横移伺服热压B取料位定位完成</v>
      </c>
      <c r="I74" s="66" t="s">
        <v>1329</v>
      </c>
      <c r="J74" t="str">
        <f>J6&amp;H27&amp;"定位完成"</f>
        <v>进出料伸缩伺服位置5定位完成</v>
      </c>
      <c r="L74" s="66" t="s">
        <v>1349</v>
      </c>
      <c r="M74" t="str">
        <f>M6&amp;K27&amp;"定位完成"</f>
        <v>进出料横移伺服B下料位A定位完成</v>
      </c>
      <c r="O74" s="66" t="s">
        <v>1359</v>
      </c>
      <c r="P74" t="str">
        <f>P6&amp;N27&amp;"定位完成"</f>
        <v>进出料伸缩伺服B位置5定位完成</v>
      </c>
      <c r="R74" s="66" t="s">
        <v>1389</v>
      </c>
      <c r="S74" t="str">
        <f>S6&amp;Q27&amp;"定位完成"</f>
        <v>正压伺服AMASK测试位定位完成</v>
      </c>
      <c r="U74" s="66" t="s">
        <v>1450</v>
      </c>
      <c r="V74" t="str">
        <f>V6&amp;T27&amp;"定位完成"</f>
        <v>压板平移伺服A位置5定位完成</v>
      </c>
      <c r="X74" s="66" t="s">
        <v>1460</v>
      </c>
      <c r="Y74" t="str">
        <f>Y6&amp;W27&amp;"定位完成"</f>
        <v>A1左伺服等距热压位定位完成</v>
      </c>
      <c r="AA74" s="66" t="s">
        <v>1568</v>
      </c>
      <c r="AB74" t="str">
        <f>AB6&amp;Z27&amp;"定位完成"</f>
        <v>A1右伺服等距热压位定位完成</v>
      </c>
      <c r="AD74" s="66" t="s">
        <v>1652</v>
      </c>
      <c r="AE74" t="str">
        <f>AE6&amp;AC27&amp;"定位完成"</f>
        <v>A2左伺服等距热压位定位完成</v>
      </c>
      <c r="AG74" s="66" t="s">
        <v>1756</v>
      </c>
      <c r="AH74" t="str">
        <f>AH6&amp;AF27&amp;"定位完成"</f>
        <v>A2右伺服等距热压位定位完成</v>
      </c>
      <c r="AJ74" s="66" t="s">
        <v>1840</v>
      </c>
      <c r="AK74" t="str">
        <f>AK6&amp;AI27&amp;"定位完成"</f>
        <v>A3左伺服等距热压位定位完成</v>
      </c>
      <c r="AM74" s="66" t="s">
        <v>1914</v>
      </c>
      <c r="AN74" t="str">
        <f>AN6&amp;AL27&amp;"定位完成"</f>
        <v>A3右伺服等距热压位定位完成</v>
      </c>
      <c r="AP74" s="66" t="s">
        <v>1998</v>
      </c>
      <c r="AQ74" t="str">
        <f>AQ6&amp;AO27&amp;"定位完成"</f>
        <v>A4左伺服等距热压位定位完成</v>
      </c>
      <c r="AS74" s="66" t="s">
        <v>2082</v>
      </c>
      <c r="AT74" t="str">
        <f>AT6&amp;AR27&amp;"定位完成"</f>
        <v>A4右伺服等距热压位定位完成</v>
      </c>
      <c r="AV74" s="66" t="s">
        <v>2156</v>
      </c>
      <c r="AW74" t="str">
        <f>AW6&amp;AU27&amp;"定位完成"</f>
        <v>正压伺服BMASK测试位定位完成</v>
      </c>
      <c r="AY74" s="66" t="s">
        <v>2240</v>
      </c>
      <c r="AZ74" t="str">
        <f>AZ6&amp;AX27&amp;"定位完成"</f>
        <v>压板平移伺服B位置5定位完成</v>
      </c>
      <c r="BB74" s="66" t="s">
        <v>2324</v>
      </c>
      <c r="BC74" t="str">
        <f>BC6&amp;BA27&amp;"定位完成"</f>
        <v>B1左伺服等距热压位定位完成</v>
      </c>
      <c r="BE74" s="66" t="s">
        <v>2408</v>
      </c>
      <c r="BF74" t="str">
        <f>BF6&amp;BD27&amp;"定位完成"</f>
        <v>B1右伺服等距热压位定位完成</v>
      </c>
      <c r="BH74" s="66" t="s">
        <v>2492</v>
      </c>
      <c r="BI74" t="str">
        <f>BI6&amp;BG27&amp;"定位完成"</f>
        <v>B2左伺服等距热压位定位完成</v>
      </c>
      <c r="BK74" s="66" t="s">
        <v>2582</v>
      </c>
      <c r="BL74" t="str">
        <f>BL6&amp;BJ27&amp;"定位完成"</f>
        <v>B2右伺服等距热压位定位完成</v>
      </c>
      <c r="BN74" s="66" t="s">
        <v>2666</v>
      </c>
      <c r="BO74" t="str">
        <f>BO6&amp;BM27&amp;"定位完成"</f>
        <v>B3左伺服等距热压位定位完成</v>
      </c>
      <c r="BQ74" s="66" t="s">
        <v>2751</v>
      </c>
      <c r="BR74" t="str">
        <f>BR6&amp;BP27&amp;"定位完成"</f>
        <v>B3右伺服等距热压位定位完成</v>
      </c>
      <c r="BT74" s="66" t="s">
        <v>2835</v>
      </c>
      <c r="BU74" t="str">
        <f>BU6&amp;BS27&amp;"定位完成"</f>
        <v>B4左伺服等距热压位定位完成</v>
      </c>
      <c r="BW74" s="66" t="s">
        <v>12724</v>
      </c>
      <c r="BX74" t="str">
        <f>BX6&amp;BV27&amp;"定位完成"</f>
        <v>B4右伺服等距热压位定位完成</v>
      </c>
      <c r="BZ74" s="66" t="s">
        <v>12766</v>
      </c>
      <c r="CA74" t="str">
        <f>CA6&amp;BY27&amp;"定位完成"</f>
        <v>25#伺服位置5定位完成</v>
      </c>
      <c r="CC74" s="66" t="s">
        <v>12565</v>
      </c>
      <c r="CD74" t="str">
        <f>CD6&amp;CB27&amp;"定位完成"</f>
        <v>26#伺服位置5定位完成</v>
      </c>
      <c r="CF74" s="66" t="s">
        <v>12607</v>
      </c>
      <c r="CG74" t="str">
        <f>CG6&amp;CE27&amp;"定位完成"</f>
        <v>27#左伺服位置5定位完成</v>
      </c>
      <c r="CI74" s="66" t="s">
        <v>12649</v>
      </c>
      <c r="CJ74" t="str">
        <f>CJ6&amp;CH27&amp;"定位完成"</f>
        <v>接料伺服位置5定位完成</v>
      </c>
    </row>
    <row r="75" spans="2:88">
      <c r="B75" s="68" t="s">
        <v>269</v>
      </c>
      <c r="C75" t="str">
        <f t="shared" si="0"/>
        <v>侧压A2左伺服回原完成记忆</v>
      </c>
      <c r="D75" s="61" t="s">
        <v>12090</v>
      </c>
      <c r="F75" s="66" t="s">
        <v>1310</v>
      </c>
      <c r="G75" t="str">
        <f>G6&amp;E28&amp;"定位完成"</f>
        <v>进出料横移伺服热压C放料位定位完成</v>
      </c>
      <c r="I75" s="66" t="s">
        <v>1330</v>
      </c>
      <c r="J75" t="str">
        <f>J6&amp;H28&amp;"定位完成"</f>
        <v>进出料伸缩伺服位置6定位完成</v>
      </c>
      <c r="L75" s="66" t="s">
        <v>1350</v>
      </c>
      <c r="M75" t="str">
        <f>M6&amp;K28&amp;"定位完成"</f>
        <v>进出料横移伺服B下料位B定位完成</v>
      </c>
      <c r="O75" s="66" t="s">
        <v>1360</v>
      </c>
      <c r="P75" t="str">
        <f>P6&amp;N28&amp;"定位完成"</f>
        <v>进出料伸缩伺服B位置6定位完成</v>
      </c>
      <c r="R75" s="66" t="s">
        <v>1390</v>
      </c>
      <c r="S75" t="str">
        <f>S6&amp;Q28&amp;"定位完成"</f>
        <v>正压伺服A位置6定位完成</v>
      </c>
      <c r="U75" s="66" t="s">
        <v>1451</v>
      </c>
      <c r="V75" t="str">
        <f>V6&amp;T28&amp;"定位完成"</f>
        <v>压板平移伺服A位置6定位完成</v>
      </c>
      <c r="X75" s="66" t="s">
        <v>1461</v>
      </c>
      <c r="Y75" t="str">
        <f>Y6&amp;W28&amp;"定位完成"</f>
        <v>A1左伺服位置6定位完成</v>
      </c>
      <c r="AA75" s="66" t="s">
        <v>1569</v>
      </c>
      <c r="AB75" t="str">
        <f>AB6&amp;Z28&amp;"定位完成"</f>
        <v>A1右伺服位置6定位完成</v>
      </c>
      <c r="AD75" s="66" t="s">
        <v>1653</v>
      </c>
      <c r="AE75" t="str">
        <f>AE6&amp;AC28&amp;"定位完成"</f>
        <v>A2左伺服位置6定位完成</v>
      </c>
      <c r="AG75" s="66" t="s">
        <v>1757</v>
      </c>
      <c r="AH75" t="str">
        <f>AH6&amp;AF28&amp;"定位完成"</f>
        <v>A2右伺服位置6定位完成</v>
      </c>
      <c r="AJ75" s="66" t="s">
        <v>1841</v>
      </c>
      <c r="AK75" t="str">
        <f>AK6&amp;AI28&amp;"定位完成"</f>
        <v>A3左伺服位置6定位完成</v>
      </c>
      <c r="AM75" s="66" t="s">
        <v>1915</v>
      </c>
      <c r="AN75" t="str">
        <f>AN6&amp;AL28&amp;"定位完成"</f>
        <v>A3右伺服位置6定位完成</v>
      </c>
      <c r="AP75" s="66" t="s">
        <v>1999</v>
      </c>
      <c r="AQ75" t="str">
        <f>AQ6&amp;AO28&amp;"定位完成"</f>
        <v>A4左伺服位置6定位完成</v>
      </c>
      <c r="AS75" s="66" t="s">
        <v>2083</v>
      </c>
      <c r="AT75" t="str">
        <f>AT6&amp;AR28&amp;"定位完成"</f>
        <v>A4右伺服位置6定位完成</v>
      </c>
      <c r="AV75" s="66" t="s">
        <v>2157</v>
      </c>
      <c r="AW75" t="str">
        <f>AW6&amp;AU28&amp;"定位完成"</f>
        <v>正压伺服B位置6定位完成</v>
      </c>
      <c r="AY75" s="66" t="s">
        <v>2241</v>
      </c>
      <c r="AZ75" t="str">
        <f>AZ6&amp;AX28&amp;"定位完成"</f>
        <v>压板平移伺服B位置6定位完成</v>
      </c>
      <c r="BB75" s="66" t="s">
        <v>2325</v>
      </c>
      <c r="BC75" t="str">
        <f>BC6&amp;BA28&amp;"定位完成"</f>
        <v>B1左伺服位置6定位完成</v>
      </c>
      <c r="BE75" s="66" t="s">
        <v>2409</v>
      </c>
      <c r="BF75" t="str">
        <f>BF6&amp;BD28&amp;"定位完成"</f>
        <v>B1右伺服位置6定位完成</v>
      </c>
      <c r="BH75" s="66" t="s">
        <v>2493</v>
      </c>
      <c r="BI75" t="str">
        <f>BI6&amp;BG28&amp;"定位完成"</f>
        <v>B2左伺服位置6定位完成</v>
      </c>
      <c r="BK75" s="66" t="s">
        <v>2583</v>
      </c>
      <c r="BL75" t="str">
        <f>BL6&amp;BJ28&amp;"定位完成"</f>
        <v>B2右伺服位置6定位完成</v>
      </c>
      <c r="BN75" s="66" t="s">
        <v>2667</v>
      </c>
      <c r="BO75" t="str">
        <f>BO6&amp;BM28&amp;"定位完成"</f>
        <v>B3左伺服位置6定位完成</v>
      </c>
      <c r="BQ75" s="66" t="s">
        <v>2752</v>
      </c>
      <c r="BR75" t="str">
        <f>BR6&amp;BP28&amp;"定位完成"</f>
        <v>B3右伺服位置6定位完成</v>
      </c>
      <c r="BT75" s="66" t="s">
        <v>2836</v>
      </c>
      <c r="BU75" t="str">
        <f>BU6&amp;BS28&amp;"定位完成"</f>
        <v>B4左伺服位置6定位完成</v>
      </c>
      <c r="BW75" s="66" t="s">
        <v>12725</v>
      </c>
      <c r="BX75" t="str">
        <f>BX6&amp;BV28&amp;"定位完成"</f>
        <v>B4右伺服位置6定位完成</v>
      </c>
      <c r="BZ75" s="66" t="s">
        <v>12767</v>
      </c>
      <c r="CA75" t="str">
        <f>CA6&amp;BY28&amp;"定位完成"</f>
        <v>25#伺服位置6定位完成</v>
      </c>
      <c r="CC75" s="66" t="s">
        <v>12566</v>
      </c>
      <c r="CD75" t="str">
        <f>CD6&amp;CB28&amp;"定位完成"</f>
        <v>26#伺服位置6定位完成</v>
      </c>
      <c r="CF75" s="66" t="s">
        <v>12608</v>
      </c>
      <c r="CG75" t="str">
        <f>CG6&amp;CE28&amp;"定位完成"</f>
        <v>27#左伺服位置6定位完成</v>
      </c>
      <c r="CI75" s="66" t="s">
        <v>12650</v>
      </c>
      <c r="CJ75" t="str">
        <f>CJ6&amp;CH28&amp;"定位完成"</f>
        <v>接料伺服位置6定位完成</v>
      </c>
    </row>
    <row r="76" spans="2:88">
      <c r="B76" s="68" t="s">
        <v>270</v>
      </c>
      <c r="C76" t="str">
        <f t="shared" si="0"/>
        <v>侧压A2右伺服回原完成记忆</v>
      </c>
      <c r="D76" s="61" t="s">
        <v>12091</v>
      </c>
      <c r="F76" s="66" t="s">
        <v>1311</v>
      </c>
      <c r="G76" t="str">
        <f>G6&amp;E29&amp;"定位完成"</f>
        <v>进出料横移伺服热压C取料位定位完成</v>
      </c>
      <c r="I76" s="66" t="s">
        <v>1331</v>
      </c>
      <c r="J76" t="str">
        <f>J6&amp;H29&amp;"定位完成"</f>
        <v>进出料伸缩伺服位置7定位完成</v>
      </c>
      <c r="L76" s="66" t="s">
        <v>1351</v>
      </c>
      <c r="M76" t="str">
        <f>M6&amp;K29&amp;"定位完成"</f>
        <v>进出料横移伺服B出料等待位定位完成</v>
      </c>
      <c r="O76" s="66" t="s">
        <v>1361</v>
      </c>
      <c r="P76" t="str">
        <f>P6&amp;N29&amp;"定位完成"</f>
        <v>进出料伸缩伺服B位置7定位完成</v>
      </c>
      <c r="R76" s="66" t="s">
        <v>1391</v>
      </c>
      <c r="S76" t="str">
        <f>S6&amp;Q29&amp;"定位完成"</f>
        <v>正压伺服A位置7定位完成</v>
      </c>
      <c r="U76" s="66" t="s">
        <v>1452</v>
      </c>
      <c r="V76" t="str">
        <f>V6&amp;T29&amp;"定位完成"</f>
        <v>压板平移伺服A位置7定位完成</v>
      </c>
      <c r="X76" s="66" t="s">
        <v>1462</v>
      </c>
      <c r="Y76" t="str">
        <f>Y6&amp;W29&amp;"定位完成"</f>
        <v>A1左伺服位置7定位完成</v>
      </c>
      <c r="AA76" s="66" t="s">
        <v>1570</v>
      </c>
      <c r="AB76" t="str">
        <f>AB6&amp;Z29&amp;"定位完成"</f>
        <v>A1右伺服位置7定位完成</v>
      </c>
      <c r="AD76" s="66" t="s">
        <v>1654</v>
      </c>
      <c r="AE76" t="str">
        <f>AE6&amp;AC29&amp;"定位完成"</f>
        <v>A2左伺服位置7定位完成</v>
      </c>
      <c r="AG76" s="66" t="s">
        <v>1758</v>
      </c>
      <c r="AH76" t="str">
        <f>AH6&amp;AF29&amp;"定位完成"</f>
        <v>A2右伺服位置7定位完成</v>
      </c>
      <c r="AJ76" s="66" t="s">
        <v>1842</v>
      </c>
      <c r="AK76" t="str">
        <f>AK6&amp;AI29&amp;"定位完成"</f>
        <v>A3左伺服位置7定位完成</v>
      </c>
      <c r="AM76" s="66" t="s">
        <v>1916</v>
      </c>
      <c r="AN76" t="str">
        <f>AN6&amp;AL29&amp;"定位完成"</f>
        <v>A3右伺服位置7定位完成</v>
      </c>
      <c r="AP76" s="66" t="s">
        <v>2000</v>
      </c>
      <c r="AQ76" t="str">
        <f>AQ6&amp;AO29&amp;"定位完成"</f>
        <v>A4左伺服位置7定位完成</v>
      </c>
      <c r="AS76" s="66" t="s">
        <v>2084</v>
      </c>
      <c r="AT76" t="str">
        <f>AT6&amp;AR29&amp;"定位完成"</f>
        <v>A4右伺服位置7定位完成</v>
      </c>
      <c r="AV76" s="66" t="s">
        <v>2158</v>
      </c>
      <c r="AW76" t="str">
        <f>AW6&amp;AU29&amp;"定位完成"</f>
        <v>正压伺服B位置7定位完成</v>
      </c>
      <c r="AY76" s="66" t="s">
        <v>2242</v>
      </c>
      <c r="AZ76" t="str">
        <f>AZ6&amp;AX29&amp;"定位完成"</f>
        <v>压板平移伺服B位置7定位完成</v>
      </c>
      <c r="BB76" s="66" t="s">
        <v>2326</v>
      </c>
      <c r="BC76" t="str">
        <f>BC6&amp;BA29&amp;"定位完成"</f>
        <v>B1左伺服位置7定位完成</v>
      </c>
      <c r="BE76" s="66" t="s">
        <v>2410</v>
      </c>
      <c r="BF76" t="str">
        <f>BF6&amp;BD29&amp;"定位完成"</f>
        <v>B1右伺服位置7定位完成</v>
      </c>
      <c r="BH76" s="66" t="s">
        <v>2494</v>
      </c>
      <c r="BI76" t="str">
        <f>BI6&amp;BG29&amp;"定位完成"</f>
        <v>B2左伺服位置7定位完成</v>
      </c>
      <c r="BK76" s="66" t="s">
        <v>2584</v>
      </c>
      <c r="BL76" t="str">
        <f>BL6&amp;BJ29&amp;"定位完成"</f>
        <v>B2右伺服位置7定位完成</v>
      </c>
      <c r="BN76" s="66" t="s">
        <v>2668</v>
      </c>
      <c r="BO76" t="str">
        <f>BO6&amp;BM29&amp;"定位完成"</f>
        <v>B3左伺服位置7定位完成</v>
      </c>
      <c r="BQ76" s="66" t="s">
        <v>2753</v>
      </c>
      <c r="BR76" t="str">
        <f>BR6&amp;BP29&amp;"定位完成"</f>
        <v>B3右伺服位置7定位完成</v>
      </c>
      <c r="BT76" s="66" t="s">
        <v>2837</v>
      </c>
      <c r="BU76" t="str">
        <f>BU6&amp;BS29&amp;"定位完成"</f>
        <v>B4左伺服位置7定位完成</v>
      </c>
      <c r="BW76" s="66" t="s">
        <v>12726</v>
      </c>
      <c r="BX76" t="str">
        <f>BX6&amp;BV29&amp;"定位完成"</f>
        <v>B4右伺服位置7定位完成</v>
      </c>
      <c r="BZ76" s="66" t="s">
        <v>12768</v>
      </c>
      <c r="CA76" t="str">
        <f>CA6&amp;BY29&amp;"定位完成"</f>
        <v>25#伺服位置7定位完成</v>
      </c>
      <c r="CC76" s="66" t="s">
        <v>12567</v>
      </c>
      <c r="CD76" t="str">
        <f>CD6&amp;CB29&amp;"定位完成"</f>
        <v>26#伺服位置7定位完成</v>
      </c>
      <c r="CF76" s="66" t="s">
        <v>12609</v>
      </c>
      <c r="CG76" t="str">
        <f>CG6&amp;CE29&amp;"定位完成"</f>
        <v>27#左伺服位置7定位完成</v>
      </c>
      <c r="CI76" s="66" t="s">
        <v>12651</v>
      </c>
      <c r="CJ76" t="str">
        <f>CJ6&amp;CH29&amp;"定位完成"</f>
        <v>接料伺服位置7定位完成</v>
      </c>
    </row>
    <row r="77" spans="2:88">
      <c r="B77" s="68" t="s">
        <v>271</v>
      </c>
      <c r="C77" t="str">
        <f t="shared" si="0"/>
        <v>侧压A3左伺服回原完成记忆</v>
      </c>
      <c r="D77" s="61" t="s">
        <v>12096</v>
      </c>
      <c r="F77" s="66" t="s">
        <v>1312</v>
      </c>
      <c r="G77" t="str">
        <f>G6&amp;E30&amp;"定位完成"</f>
        <v>进出料横移伺服出料位定位完成</v>
      </c>
      <c r="I77" s="66" t="s">
        <v>1332</v>
      </c>
      <c r="J77" t="str">
        <f>J6&amp;H30&amp;"定位完成"</f>
        <v>进出料伸缩伺服位置8定位完成</v>
      </c>
      <c r="L77" s="66" t="s">
        <v>1352</v>
      </c>
      <c r="M77" t="str">
        <f>M6&amp;K30&amp;"定位完成"</f>
        <v>进出料横移伺服B出料位定位完成</v>
      </c>
      <c r="O77" s="66" t="s">
        <v>1362</v>
      </c>
      <c r="P77" t="str">
        <f>P6&amp;N30&amp;"定位完成"</f>
        <v>进出料伸缩伺服B位置8定位完成</v>
      </c>
      <c r="R77" s="66" t="s">
        <v>1392</v>
      </c>
      <c r="S77" t="str">
        <f>S6&amp;Q30&amp;"定位完成"</f>
        <v>正压伺服A位置8定位完成</v>
      </c>
      <c r="U77" s="66" t="s">
        <v>1453</v>
      </c>
      <c r="V77" t="str">
        <f>V6&amp;T30&amp;"定位完成"</f>
        <v>压板平移伺服A位置8定位完成</v>
      </c>
      <c r="X77" s="66" t="s">
        <v>1463</v>
      </c>
      <c r="Y77" t="str">
        <f>Y6&amp;W30&amp;"定位完成"</f>
        <v>A1左伺服位置8定位完成</v>
      </c>
      <c r="AA77" s="66" t="s">
        <v>1571</v>
      </c>
      <c r="AB77" t="str">
        <f>AB6&amp;Z30&amp;"定位完成"</f>
        <v>A1右伺服位置8定位完成</v>
      </c>
      <c r="AD77" s="66" t="s">
        <v>1655</v>
      </c>
      <c r="AE77" t="str">
        <f>AE6&amp;AC30&amp;"定位完成"</f>
        <v>A2左伺服位置8定位完成</v>
      </c>
      <c r="AG77" s="66" t="s">
        <v>1759</v>
      </c>
      <c r="AH77" t="str">
        <f>AH6&amp;AF30&amp;"定位完成"</f>
        <v>A2右伺服位置8定位完成</v>
      </c>
      <c r="AJ77" s="66" t="s">
        <v>1843</v>
      </c>
      <c r="AK77" t="str">
        <f>AK6&amp;AI30&amp;"定位完成"</f>
        <v>A3左伺服位置8定位完成</v>
      </c>
      <c r="AM77" s="66" t="s">
        <v>1917</v>
      </c>
      <c r="AN77" t="str">
        <f>AN6&amp;AL30&amp;"定位完成"</f>
        <v>A3右伺服位置8定位完成</v>
      </c>
      <c r="AP77" s="66" t="s">
        <v>2001</v>
      </c>
      <c r="AQ77" t="str">
        <f>AQ6&amp;AO30&amp;"定位完成"</f>
        <v>A4左伺服位置8定位完成</v>
      </c>
      <c r="AS77" s="66" t="s">
        <v>2085</v>
      </c>
      <c r="AT77" t="str">
        <f>AT6&amp;AR30&amp;"定位完成"</f>
        <v>A4右伺服位置8定位完成</v>
      </c>
      <c r="AV77" s="66" t="s">
        <v>2159</v>
      </c>
      <c r="AW77" t="str">
        <f>AW6&amp;AU30&amp;"定位完成"</f>
        <v>正压伺服B位置8定位完成</v>
      </c>
      <c r="AY77" s="66" t="s">
        <v>2243</v>
      </c>
      <c r="AZ77" t="str">
        <f>AZ6&amp;AX30&amp;"定位完成"</f>
        <v>压板平移伺服B位置8定位完成</v>
      </c>
      <c r="BB77" s="66" t="s">
        <v>2327</v>
      </c>
      <c r="BC77" t="str">
        <f>BC6&amp;BA30&amp;"定位完成"</f>
        <v>B1左伺服位置8定位完成</v>
      </c>
      <c r="BE77" s="66" t="s">
        <v>2411</v>
      </c>
      <c r="BF77" t="str">
        <f>BF6&amp;BD30&amp;"定位完成"</f>
        <v>B1右伺服位置8定位完成</v>
      </c>
      <c r="BH77" s="66" t="s">
        <v>2495</v>
      </c>
      <c r="BI77" t="str">
        <f>BI6&amp;BG30&amp;"定位完成"</f>
        <v>B2左伺服位置8定位完成</v>
      </c>
      <c r="BK77" s="66" t="s">
        <v>2585</v>
      </c>
      <c r="BL77" t="str">
        <f>BL6&amp;BJ30&amp;"定位完成"</f>
        <v>B2右伺服位置8定位完成</v>
      </c>
      <c r="BN77" s="66" t="s">
        <v>2669</v>
      </c>
      <c r="BO77" t="str">
        <f>BO6&amp;BM30&amp;"定位完成"</f>
        <v>B3左伺服位置8定位完成</v>
      </c>
      <c r="BQ77" s="66" t="s">
        <v>2754</v>
      </c>
      <c r="BR77" t="str">
        <f>BR6&amp;BP30&amp;"定位完成"</f>
        <v>B3右伺服位置8定位完成</v>
      </c>
      <c r="BT77" s="66" t="s">
        <v>2838</v>
      </c>
      <c r="BU77" t="str">
        <f>BU6&amp;BS30&amp;"定位完成"</f>
        <v>B4左伺服位置8定位完成</v>
      </c>
      <c r="BW77" s="66" t="s">
        <v>12727</v>
      </c>
      <c r="BX77" t="str">
        <f>BX6&amp;BV30&amp;"定位完成"</f>
        <v>B4右伺服位置8定位完成</v>
      </c>
      <c r="BZ77" s="66" t="s">
        <v>12769</v>
      </c>
      <c r="CA77" t="str">
        <f>CA6&amp;BY30&amp;"定位完成"</f>
        <v>25#伺服位置8定位完成</v>
      </c>
      <c r="CC77" s="66" t="s">
        <v>12568</v>
      </c>
      <c r="CD77" t="str">
        <f>CD6&amp;CB30&amp;"定位完成"</f>
        <v>26#伺服位置8定位完成</v>
      </c>
      <c r="CF77" s="66" t="s">
        <v>12610</v>
      </c>
      <c r="CG77" t="str">
        <f>CG6&amp;CE30&amp;"定位完成"</f>
        <v>27#左伺服位置8定位完成</v>
      </c>
      <c r="CI77" s="66" t="s">
        <v>12652</v>
      </c>
      <c r="CJ77" t="str">
        <f>CJ6&amp;CH30&amp;"定位完成"</f>
        <v>接料伺服位置8定位完成</v>
      </c>
    </row>
    <row r="78" spans="2:88">
      <c r="B78" s="68" t="s">
        <v>272</v>
      </c>
      <c r="C78" t="str">
        <f t="shared" si="0"/>
        <v>侧压A3右伺服回原完成记忆</v>
      </c>
      <c r="D78" s="61" t="s">
        <v>12097</v>
      </c>
      <c r="F78" s="66" t="s">
        <v>1313</v>
      </c>
      <c r="G78" t="str">
        <f>G6&amp;E31&amp;"定位完成"</f>
        <v>进出料横移伺服位置9定位完成</v>
      </c>
      <c r="I78" s="66" t="s">
        <v>1333</v>
      </c>
      <c r="J78" t="str">
        <f>J6&amp;H31&amp;"定位完成"</f>
        <v>进出料伸缩伺服位置9定位完成</v>
      </c>
      <c r="L78" s="66" t="s">
        <v>1353</v>
      </c>
      <c r="M78" t="str">
        <f>M6&amp;K31&amp;"定位完成"</f>
        <v>进出料横移伺服B位置9定位完成</v>
      </c>
      <c r="O78" s="66" t="s">
        <v>1363</v>
      </c>
      <c r="P78" t="str">
        <f>P6&amp;N31&amp;"定位完成"</f>
        <v>进出料伸缩伺服B位置9定位完成</v>
      </c>
      <c r="R78" s="66" t="s">
        <v>1393</v>
      </c>
      <c r="S78" t="str">
        <f>S6&amp;Q31&amp;"定位完成"</f>
        <v>正压伺服A位置9定位完成</v>
      </c>
      <c r="U78" s="66" t="s">
        <v>1454</v>
      </c>
      <c r="V78" t="str">
        <f>V6&amp;T31&amp;"定位完成"</f>
        <v>压板平移伺服A位置9定位完成</v>
      </c>
      <c r="X78" s="66" t="s">
        <v>1464</v>
      </c>
      <c r="Y78" t="str">
        <f>Y6&amp;W31&amp;"定位完成"</f>
        <v>A1左伺服位置9定位完成</v>
      </c>
      <c r="AA78" s="66" t="s">
        <v>1572</v>
      </c>
      <c r="AB78" t="str">
        <f>AB6&amp;Z31&amp;"定位完成"</f>
        <v>A1右伺服位置9定位完成</v>
      </c>
      <c r="AD78" s="66" t="s">
        <v>1656</v>
      </c>
      <c r="AE78" t="str">
        <f>AE6&amp;AC31&amp;"定位完成"</f>
        <v>A2左伺服位置9定位完成</v>
      </c>
      <c r="AG78" s="66" t="s">
        <v>1760</v>
      </c>
      <c r="AH78" t="str">
        <f>AH6&amp;AF31&amp;"定位完成"</f>
        <v>A2右伺服位置9定位完成</v>
      </c>
      <c r="AJ78" s="66" t="s">
        <v>1844</v>
      </c>
      <c r="AK78" t="str">
        <f>AK6&amp;AI31&amp;"定位完成"</f>
        <v>A3左伺服位置9定位完成</v>
      </c>
      <c r="AM78" s="66" t="s">
        <v>1918</v>
      </c>
      <c r="AN78" t="str">
        <f>AN6&amp;AL31&amp;"定位完成"</f>
        <v>A3右伺服位置9定位完成</v>
      </c>
      <c r="AP78" s="66" t="s">
        <v>2002</v>
      </c>
      <c r="AQ78" t="str">
        <f>AQ6&amp;AO31&amp;"定位完成"</f>
        <v>A4左伺服位置9定位完成</v>
      </c>
      <c r="AS78" s="66" t="s">
        <v>2086</v>
      </c>
      <c r="AT78" t="str">
        <f>AT6&amp;AR31&amp;"定位完成"</f>
        <v>A4右伺服位置9定位完成</v>
      </c>
      <c r="AV78" s="66" t="s">
        <v>2160</v>
      </c>
      <c r="AW78" t="str">
        <f>AW6&amp;AU31&amp;"定位完成"</f>
        <v>正压伺服B位置9定位完成</v>
      </c>
      <c r="AY78" s="66" t="s">
        <v>2244</v>
      </c>
      <c r="AZ78" t="str">
        <f>AZ6&amp;AX31&amp;"定位完成"</f>
        <v>压板平移伺服B位置9定位完成</v>
      </c>
      <c r="BB78" s="66" t="s">
        <v>2328</v>
      </c>
      <c r="BC78" t="str">
        <f>BC6&amp;BA31&amp;"定位完成"</f>
        <v>B1左伺服位置9定位完成</v>
      </c>
      <c r="BE78" s="66" t="s">
        <v>2412</v>
      </c>
      <c r="BF78" t="str">
        <f>BF6&amp;BD31&amp;"定位完成"</f>
        <v>B1右伺服位置9定位完成</v>
      </c>
      <c r="BH78" s="66" t="s">
        <v>2496</v>
      </c>
      <c r="BI78" t="str">
        <f>BI6&amp;BG31&amp;"定位完成"</f>
        <v>B2左伺服位置9定位完成</v>
      </c>
      <c r="BK78" s="66" t="s">
        <v>2586</v>
      </c>
      <c r="BL78" t="str">
        <f>BL6&amp;BJ31&amp;"定位完成"</f>
        <v>B2右伺服位置9定位完成</v>
      </c>
      <c r="BN78" s="66" t="s">
        <v>2670</v>
      </c>
      <c r="BO78" t="str">
        <f>BO6&amp;BM31&amp;"定位完成"</f>
        <v>B3左伺服位置9定位完成</v>
      </c>
      <c r="BQ78" s="66" t="s">
        <v>2755</v>
      </c>
      <c r="BR78" t="str">
        <f>BR6&amp;BP31&amp;"定位完成"</f>
        <v>B3右伺服位置9定位完成</v>
      </c>
      <c r="BT78" s="66" t="s">
        <v>2839</v>
      </c>
      <c r="BU78" t="str">
        <f>BU6&amp;BS31&amp;"定位完成"</f>
        <v>B4左伺服位置9定位完成</v>
      </c>
      <c r="BW78" s="66" t="s">
        <v>12728</v>
      </c>
      <c r="BX78" t="str">
        <f>BX6&amp;BV31&amp;"定位完成"</f>
        <v>B4右伺服位置9定位完成</v>
      </c>
      <c r="BZ78" s="66" t="s">
        <v>12770</v>
      </c>
      <c r="CA78" t="str">
        <f>CA6&amp;BY31&amp;"定位完成"</f>
        <v>25#伺服位置9定位完成</v>
      </c>
      <c r="CC78" s="66" t="s">
        <v>12569</v>
      </c>
      <c r="CD78" t="str">
        <f>CD6&amp;CB31&amp;"定位完成"</f>
        <v>26#伺服位置9定位完成</v>
      </c>
      <c r="CF78" s="66" t="s">
        <v>12611</v>
      </c>
      <c r="CG78" t="str">
        <f>CG6&amp;CE31&amp;"定位完成"</f>
        <v>27#左伺服位置9定位完成</v>
      </c>
      <c r="CI78" s="66" t="s">
        <v>12653</v>
      </c>
      <c r="CJ78" t="str">
        <f>CJ6&amp;CH31&amp;"定位完成"</f>
        <v>接料伺服位置9定位完成</v>
      </c>
    </row>
    <row r="79" spans="2:88">
      <c r="B79" s="68" t="s">
        <v>273</v>
      </c>
      <c r="C79" t="str">
        <f t="shared" si="0"/>
        <v>侧压A4左伺服回原完成记忆</v>
      </c>
      <c r="D79" s="61" t="s">
        <v>12098</v>
      </c>
      <c r="F79" s="66" t="s">
        <v>1314</v>
      </c>
      <c r="G79" t="str">
        <f>G6&amp;E32&amp;"定位完成"</f>
        <v>进出料横移伺服位置10定位完成</v>
      </c>
      <c r="I79" s="66" t="s">
        <v>1334</v>
      </c>
      <c r="J79" t="str">
        <f>J6&amp;H32&amp;"定位完成"</f>
        <v>进出料伸缩伺服位置10定位完成</v>
      </c>
      <c r="L79" s="66" t="s">
        <v>1354</v>
      </c>
      <c r="M79" t="str">
        <f>M6&amp;K32&amp;"定位完成"</f>
        <v>进出料横移伺服B位置10定位完成</v>
      </c>
      <c r="O79" s="66" t="s">
        <v>1364</v>
      </c>
      <c r="P79" t="str">
        <f>P6&amp;N32&amp;"定位完成"</f>
        <v>进出料伸缩伺服B位置10定位完成</v>
      </c>
      <c r="R79" s="66" t="s">
        <v>1394</v>
      </c>
      <c r="S79" t="str">
        <f>S6&amp;Q32&amp;"定位完成"</f>
        <v>正压伺服A位置10定位完成</v>
      </c>
      <c r="U79" s="66" t="s">
        <v>1455</v>
      </c>
      <c r="V79" t="str">
        <f>V6&amp;T32&amp;"定位完成"</f>
        <v>压板平移伺服A位置10定位完成</v>
      </c>
      <c r="X79" s="66" t="s">
        <v>1465</v>
      </c>
      <c r="Y79" t="str">
        <f>Y6&amp;W32&amp;"定位完成"</f>
        <v>A1左伺服位置10定位完成</v>
      </c>
      <c r="AA79" s="66" t="s">
        <v>1573</v>
      </c>
      <c r="AB79" t="str">
        <f>AB6&amp;Z32&amp;"定位完成"</f>
        <v>A1右伺服位置10定位完成</v>
      </c>
      <c r="AD79" s="66" t="s">
        <v>1657</v>
      </c>
      <c r="AE79" t="str">
        <f>AE6&amp;AC32&amp;"定位完成"</f>
        <v>A2左伺服位置10定位完成</v>
      </c>
      <c r="AG79" s="66" t="s">
        <v>1761</v>
      </c>
      <c r="AH79" t="str">
        <f>AH6&amp;AF32&amp;"定位完成"</f>
        <v>A2右伺服位置10定位完成</v>
      </c>
      <c r="AJ79" s="66" t="s">
        <v>1845</v>
      </c>
      <c r="AK79" t="str">
        <f>AK6&amp;AI32&amp;"定位完成"</f>
        <v>A3左伺服位置10定位完成</v>
      </c>
      <c r="AM79" s="66" t="s">
        <v>1919</v>
      </c>
      <c r="AN79" t="str">
        <f>AN6&amp;AL32&amp;"定位完成"</f>
        <v>A3右伺服位置10定位完成</v>
      </c>
      <c r="AP79" s="66" t="s">
        <v>2003</v>
      </c>
      <c r="AQ79" t="str">
        <f>AQ6&amp;AO32&amp;"定位完成"</f>
        <v>A4左伺服位置10定位完成</v>
      </c>
      <c r="AS79" s="66" t="s">
        <v>2087</v>
      </c>
      <c r="AT79" t="str">
        <f>AT6&amp;AR32&amp;"定位完成"</f>
        <v>A4右伺服位置10定位完成</v>
      </c>
      <c r="AV79" s="66" t="s">
        <v>2161</v>
      </c>
      <c r="AW79" t="str">
        <f>AW6&amp;AU32&amp;"定位完成"</f>
        <v>正压伺服B位置10定位完成</v>
      </c>
      <c r="AY79" s="66" t="s">
        <v>2245</v>
      </c>
      <c r="AZ79" t="str">
        <f>AZ6&amp;AX32&amp;"定位完成"</f>
        <v>压板平移伺服B位置10定位完成</v>
      </c>
      <c r="BB79" s="66" t="s">
        <v>2329</v>
      </c>
      <c r="BC79" t="str">
        <f>BC6&amp;BA32&amp;"定位完成"</f>
        <v>B1左伺服位置10定位完成</v>
      </c>
      <c r="BE79" s="66" t="s">
        <v>2413</v>
      </c>
      <c r="BF79" t="str">
        <f>BF6&amp;BD32&amp;"定位完成"</f>
        <v>B1右伺服位置10定位完成</v>
      </c>
      <c r="BH79" s="66" t="s">
        <v>2497</v>
      </c>
      <c r="BI79" t="str">
        <f>BI6&amp;BG32&amp;"定位完成"</f>
        <v>B2左伺服位置10定位完成</v>
      </c>
      <c r="BK79" s="66" t="s">
        <v>2587</v>
      </c>
      <c r="BL79" t="str">
        <f>BL6&amp;BJ32&amp;"定位完成"</f>
        <v>B2右伺服位置10定位完成</v>
      </c>
      <c r="BN79" s="66" t="s">
        <v>2671</v>
      </c>
      <c r="BO79" t="str">
        <f>BO6&amp;BM32&amp;"定位完成"</f>
        <v>B3左伺服位置10定位完成</v>
      </c>
      <c r="BQ79" s="66" t="s">
        <v>2756</v>
      </c>
      <c r="BR79" t="str">
        <f>BR6&amp;BP32&amp;"定位完成"</f>
        <v>B3右伺服位置10定位完成</v>
      </c>
      <c r="BT79" s="66" t="s">
        <v>2840</v>
      </c>
      <c r="BU79" t="str">
        <f>BU6&amp;BS32&amp;"定位完成"</f>
        <v>B4左伺服位置10定位完成</v>
      </c>
      <c r="BW79" s="66" t="s">
        <v>12729</v>
      </c>
      <c r="BX79" t="str">
        <f>BX6&amp;BV32&amp;"定位完成"</f>
        <v>B4右伺服位置10定位完成</v>
      </c>
      <c r="BZ79" s="66" t="s">
        <v>12771</v>
      </c>
      <c r="CA79" t="str">
        <f>CA6&amp;BY32&amp;"定位完成"</f>
        <v>25#伺服位置10定位完成</v>
      </c>
      <c r="CC79" s="66" t="s">
        <v>12570</v>
      </c>
      <c r="CD79" t="str">
        <f>CD6&amp;CB32&amp;"定位完成"</f>
        <v>26#伺服位置10定位完成</v>
      </c>
      <c r="CF79" s="66" t="s">
        <v>12612</v>
      </c>
      <c r="CG79" t="str">
        <f>CG6&amp;CE32&amp;"定位完成"</f>
        <v>27#左伺服位置10定位完成</v>
      </c>
      <c r="CI79" s="66" t="s">
        <v>12654</v>
      </c>
      <c r="CJ79" t="str">
        <f>CJ6&amp;CH32&amp;"定位完成"</f>
        <v>接料伺服位置10定位完成</v>
      </c>
    </row>
    <row r="80" spans="2:88">
      <c r="B80" s="68" t="s">
        <v>274</v>
      </c>
      <c r="C80" t="str">
        <f t="shared" si="0"/>
        <v>侧压A4右伺服回原完成记忆</v>
      </c>
      <c r="D80" s="61" t="s">
        <v>12099</v>
      </c>
      <c r="F80" s="66" t="s">
        <v>2864</v>
      </c>
      <c r="G80" t="str">
        <f>G6&amp;E39&amp;"完成"</f>
        <v>进出料横移伺服相对运动完成</v>
      </c>
      <c r="I80" s="66" t="s">
        <v>2866</v>
      </c>
      <c r="J80" t="str">
        <f>J6&amp;H39&amp;"完成"</f>
        <v>进出料伸缩伺服相对运动完成</v>
      </c>
      <c r="L80" s="66" t="s">
        <v>2868</v>
      </c>
      <c r="M80" t="str">
        <f>M6&amp;K39&amp;"完成"</f>
        <v>进出料横移伺服B相对运动完成</v>
      </c>
      <c r="O80" s="66" t="s">
        <v>2870</v>
      </c>
      <c r="P80" t="str">
        <f>P6&amp;N39&amp;"完成"</f>
        <v>进出料伸缩伺服B相对运动完成</v>
      </c>
      <c r="R80" s="66" t="s">
        <v>2872</v>
      </c>
      <c r="S80" t="str">
        <f>S6&amp;Q39&amp;"完成"</f>
        <v>正压伺服A相对运动完成</v>
      </c>
      <c r="U80" s="66" t="s">
        <v>2874</v>
      </c>
      <c r="V80" t="str">
        <f>V6&amp;T39&amp;"完成"</f>
        <v>压板平移伺服A相对运动完成</v>
      </c>
      <c r="X80" s="66" t="s">
        <v>2876</v>
      </c>
      <c r="Y80" t="str">
        <f>Y6&amp;W39&amp;"完成"</f>
        <v>A1左伺服相对运动完成</v>
      </c>
      <c r="AA80" s="66" t="s">
        <v>2878</v>
      </c>
      <c r="AB80" t="str">
        <f>AB6&amp;Z39&amp;"完成"</f>
        <v>A1右伺服相对运动完成</v>
      </c>
      <c r="AD80" s="66" t="s">
        <v>2880</v>
      </c>
      <c r="AE80" t="str">
        <f>AE6&amp;AC39&amp;"完成"</f>
        <v>A2左伺服相对运动完成</v>
      </c>
      <c r="AG80" s="66" t="s">
        <v>2882</v>
      </c>
      <c r="AH80" t="str">
        <f>AH6&amp;AF39&amp;"完成"</f>
        <v>A2右伺服相对运动完成</v>
      </c>
      <c r="AJ80" s="66" t="s">
        <v>2884</v>
      </c>
      <c r="AK80" t="str">
        <f>AK6&amp;AI39&amp;"完成"</f>
        <v>A3左伺服相对运动完成</v>
      </c>
      <c r="AM80" s="66" t="s">
        <v>2886</v>
      </c>
      <c r="AN80" t="str">
        <f>AN6&amp;AL39&amp;"完成"</f>
        <v>A3右伺服相对运动完成</v>
      </c>
      <c r="AP80" s="66" t="s">
        <v>2888</v>
      </c>
      <c r="AQ80" t="str">
        <f>AQ6&amp;AO39&amp;"完成"</f>
        <v>A4左伺服相对运动完成</v>
      </c>
      <c r="AS80" s="66" t="s">
        <v>2890</v>
      </c>
      <c r="AT80" t="str">
        <f>AT6&amp;AR39&amp;"完成"</f>
        <v>A4右伺服相对运动完成</v>
      </c>
      <c r="AV80" s="66" t="s">
        <v>2892</v>
      </c>
      <c r="AW80" t="str">
        <f>AW6&amp;AU39&amp;"完成"</f>
        <v>正压伺服B相对运动完成</v>
      </c>
      <c r="AY80" s="66" t="s">
        <v>2894</v>
      </c>
      <c r="AZ80" t="str">
        <f>AZ6&amp;AX39&amp;"完成"</f>
        <v>压板平移伺服B相对运动完成</v>
      </c>
      <c r="BB80" s="66" t="s">
        <v>2896</v>
      </c>
      <c r="BC80" t="str">
        <f>BC6&amp;BA39&amp;"完成"</f>
        <v>B1左伺服相对运动完成</v>
      </c>
      <c r="BE80" s="66" t="s">
        <v>2898</v>
      </c>
      <c r="BF80" t="str">
        <f>BF6&amp;BD39&amp;"完成"</f>
        <v>B1右伺服相对运动完成</v>
      </c>
      <c r="BH80" s="66" t="s">
        <v>2900</v>
      </c>
      <c r="BI80" t="str">
        <f>BI6&amp;BG39&amp;"完成"</f>
        <v>B2左伺服相对运动完成</v>
      </c>
      <c r="BK80" s="66" t="s">
        <v>2902</v>
      </c>
      <c r="BL80" t="str">
        <f>BL6&amp;BJ39&amp;"完成"</f>
        <v>B2右伺服相对运动完成</v>
      </c>
      <c r="BN80" s="66" t="s">
        <v>2904</v>
      </c>
      <c r="BO80" t="str">
        <f>BO6&amp;BM39&amp;"完成"</f>
        <v>B3左伺服相对运动完成</v>
      </c>
      <c r="BQ80" s="66" t="s">
        <v>2906</v>
      </c>
      <c r="BR80" t="str">
        <f>BR6&amp;BP39&amp;"完成"</f>
        <v>B3右伺服相对运动完成</v>
      </c>
      <c r="BT80" s="66" t="s">
        <v>2908</v>
      </c>
      <c r="BU80" t="str">
        <f>BU6&amp;BS39&amp;"完成"</f>
        <v>B4左伺服相对运动完成</v>
      </c>
      <c r="BW80" s="66" t="s">
        <v>12730</v>
      </c>
      <c r="BX80" t="str">
        <f>BX6&amp;BV39&amp;"完成"</f>
        <v>B4右伺服相对运动完成</v>
      </c>
      <c r="BZ80" s="66" t="s">
        <v>12772</v>
      </c>
      <c r="CA80" t="str">
        <f>CA6&amp;BY39&amp;"完成"</f>
        <v>25#伺服相对运动完成</v>
      </c>
      <c r="CC80" s="66" t="s">
        <v>12571</v>
      </c>
      <c r="CD80" t="str">
        <f>CD6&amp;CB39&amp;"完成"</f>
        <v>26#伺服相对运动完成</v>
      </c>
      <c r="CF80" s="66" t="s">
        <v>12613</v>
      </c>
      <c r="CG80" t="str">
        <f>CG6&amp;CE39&amp;"完成"</f>
        <v>27#左伺服相对运动完成</v>
      </c>
      <c r="CI80" s="66" t="s">
        <v>12655</v>
      </c>
      <c r="CJ80" t="str">
        <f>CJ6&amp;CH39&amp;"完成"</f>
        <v>接料伺服相对运动完成</v>
      </c>
    </row>
    <row r="81" spans="2:88">
      <c r="B81" s="68" t="s">
        <v>275</v>
      </c>
      <c r="C81" t="str">
        <f t="shared" si="0"/>
        <v>正压伺服B回原完成记忆</v>
      </c>
      <c r="D81" s="61" t="s">
        <v>12100</v>
      </c>
      <c r="F81" s="66" t="s">
        <v>778</v>
      </c>
      <c r="G81" t="str">
        <f>G6&amp;"在"&amp;E23</f>
        <v>进出料横移伺服在平台进出料位</v>
      </c>
      <c r="I81" s="66" t="s">
        <v>802</v>
      </c>
      <c r="J81" t="str">
        <f>J6&amp;"在"&amp;H23</f>
        <v>进出料伸缩伺服在初始位</v>
      </c>
      <c r="L81" s="66" t="s">
        <v>823</v>
      </c>
      <c r="M81" t="str">
        <f>M6&amp;"在"&amp;K23</f>
        <v>进出料横移伺服B在进料位</v>
      </c>
      <c r="O81" s="66" t="s">
        <v>844</v>
      </c>
      <c r="P81" t="str">
        <f>P6&amp;"在"&amp;N23</f>
        <v>进出料伸缩伺服B在初始位</v>
      </c>
      <c r="R81" s="66" t="s">
        <v>890</v>
      </c>
      <c r="S81" t="str">
        <f>S6&amp;"在"&amp;Q23</f>
        <v>正压伺服A在初始位</v>
      </c>
      <c r="U81" s="66" t="s">
        <v>955</v>
      </c>
      <c r="V81" t="str">
        <f>V6&amp;"在"&amp;T23</f>
        <v>压板平移伺服A在A面取放位</v>
      </c>
      <c r="X81" s="66" t="s">
        <v>1020</v>
      </c>
      <c r="Y81" t="str">
        <f>Y6&amp;"在"&amp;W23</f>
        <v>A1左伺服在待机位</v>
      </c>
      <c r="AA81" s="66" t="s">
        <v>1087</v>
      </c>
      <c r="AB81" t="str">
        <f>AB6&amp;"在"&amp;Z23</f>
        <v>A1右伺服在待机位</v>
      </c>
      <c r="AD81" s="66" t="s">
        <v>1155</v>
      </c>
      <c r="AE81" t="str">
        <f>AE6&amp;"在"&amp;AC23</f>
        <v>A2左伺服在待机位</v>
      </c>
      <c r="AG81" s="66" t="s">
        <v>1220</v>
      </c>
      <c r="AH81" t="str">
        <f>AH6&amp;"在"&amp;AF23</f>
        <v>A2右伺服在待机位</v>
      </c>
      <c r="AJ81" s="66" t="s">
        <v>1466</v>
      </c>
      <c r="AK81" t="str">
        <f>AK6&amp;"在"&amp;AI23</f>
        <v>A3左伺服在待机位</v>
      </c>
      <c r="AM81" s="66" t="s">
        <v>1486</v>
      </c>
      <c r="AN81" t="str">
        <f>AN6&amp;"在"&amp;AL23</f>
        <v>A3右伺服在待机位</v>
      </c>
      <c r="AP81" s="66" t="s">
        <v>1574</v>
      </c>
      <c r="AQ81" t="str">
        <f>AQ6&amp;"在"&amp;AO23</f>
        <v>A4左伺服在待机位</v>
      </c>
      <c r="AS81" s="66" t="s">
        <v>1658</v>
      </c>
      <c r="AT81" t="str">
        <f>AT6&amp;"在"&amp;AR23</f>
        <v>A4右伺服在待机位</v>
      </c>
      <c r="AV81" s="66" t="s">
        <v>1762</v>
      </c>
      <c r="AW81" t="str">
        <f>AW6&amp;"在"&amp;AU23</f>
        <v>正压伺服B在初始位</v>
      </c>
      <c r="AY81" s="66" t="s">
        <v>1846</v>
      </c>
      <c r="AZ81" t="str">
        <f>AZ6&amp;"在"&amp;AX23</f>
        <v>压板平移伺服B在A面取放位</v>
      </c>
      <c r="BB81" s="66" t="s">
        <v>1920</v>
      </c>
      <c r="BC81" t="str">
        <f>BC6&amp;"在"&amp;BA23</f>
        <v>B1左伺服在待机位</v>
      </c>
      <c r="BE81" s="66" t="s">
        <v>2004</v>
      </c>
      <c r="BF81" t="str">
        <f>BF6&amp;"在"&amp;BD23</f>
        <v>B1右伺服在待机位</v>
      </c>
      <c r="BH81" s="66" t="s">
        <v>2088</v>
      </c>
      <c r="BI81" t="str">
        <f>BI6&amp;"在"&amp;BG23</f>
        <v>B2左伺服在待机位</v>
      </c>
      <c r="BK81" s="66" t="s">
        <v>2162</v>
      </c>
      <c r="BL81" t="str">
        <f>BL6&amp;"在"&amp;BJ23</f>
        <v>B2右伺服在待机位</v>
      </c>
      <c r="BN81" s="66" t="s">
        <v>2246</v>
      </c>
      <c r="BO81" t="str">
        <f>BO6&amp;"在"&amp;BM23</f>
        <v>B3左伺服在待机位</v>
      </c>
      <c r="BQ81" s="66" t="s">
        <v>2330</v>
      </c>
      <c r="BR81" t="str">
        <f>BR6&amp;"在"&amp;BP23</f>
        <v>B3右伺服在待机位</v>
      </c>
      <c r="BT81" s="66" t="s">
        <v>2414</v>
      </c>
      <c r="BU81" t="str">
        <f>BU6&amp;"在"&amp;BS23</f>
        <v>B4左伺服在待机位</v>
      </c>
      <c r="BW81" s="66" t="s">
        <v>2498</v>
      </c>
      <c r="BX81" t="str">
        <f>BX6&amp;"在"&amp;BV23</f>
        <v>B4右伺服在待机位</v>
      </c>
      <c r="BZ81" s="66" t="s">
        <v>2588</v>
      </c>
      <c r="CA81" t="str">
        <f>CA6&amp;"在"&amp;BY23</f>
        <v>25#伺服在位置1</v>
      </c>
      <c r="CC81" s="66" t="s">
        <v>2672</v>
      </c>
      <c r="CD81" t="str">
        <f>CD6&amp;"在"&amp;CB23</f>
        <v>26#伺服在位置1</v>
      </c>
      <c r="CF81" s="66" t="s">
        <v>2757</v>
      </c>
      <c r="CG81" t="str">
        <f>CG6&amp;"在"&amp;CE23</f>
        <v>27#左伺服在位置1</v>
      </c>
      <c r="CI81" s="66" t="s">
        <v>2841</v>
      </c>
      <c r="CJ81" t="str">
        <f>CJ6&amp;"在"&amp;CH23</f>
        <v>接料伺服在出料位</v>
      </c>
    </row>
    <row r="82" spans="2:88">
      <c r="B82" s="68" t="s">
        <v>303</v>
      </c>
      <c r="C82" t="str">
        <f t="shared" si="0"/>
        <v>压板平移伺服B回原完成记忆</v>
      </c>
      <c r="D82" s="61" t="s">
        <v>12101</v>
      </c>
      <c r="F82" s="66" t="s">
        <v>779</v>
      </c>
      <c r="G82" t="str">
        <f>G6&amp;"在"&amp;E24</f>
        <v>进出料横移伺服在热压A放料位</v>
      </c>
      <c r="I82" s="66" t="s">
        <v>803</v>
      </c>
      <c r="J82" t="str">
        <f>J6&amp;"在"&amp;H24</f>
        <v>进出料伸缩伺服在平台取料位</v>
      </c>
      <c r="L82" s="66" t="s">
        <v>824</v>
      </c>
      <c r="M82" t="str">
        <f>M6&amp;"在"&amp;K24</f>
        <v>进出料横移伺服B在进料等待位</v>
      </c>
      <c r="O82" s="66" t="s">
        <v>845</v>
      </c>
      <c r="P82" t="str">
        <f>P6&amp;"在"&amp;N24</f>
        <v>进出料伸缩伺服B在平台取料位</v>
      </c>
      <c r="R82" s="66" t="s">
        <v>891</v>
      </c>
      <c r="S82" t="str">
        <f>S6&amp;"在"&amp;Q24</f>
        <v>正压伺服A在减速位</v>
      </c>
      <c r="U82" s="66" t="s">
        <v>956</v>
      </c>
      <c r="V82" t="str">
        <f>V6&amp;"在"&amp;T24</f>
        <v>压板平移伺服A在B面取放位</v>
      </c>
      <c r="X82" s="66" t="s">
        <v>1021</v>
      </c>
      <c r="Y82" s="84" t="str">
        <f>Y6&amp;"在"&amp;W24</f>
        <v>A1左伺服在拨料退回位</v>
      </c>
      <c r="AA82" s="66" t="s">
        <v>1088</v>
      </c>
      <c r="AB82" t="str">
        <f>AB6&amp;"在"&amp;Z24</f>
        <v>A1右伺服在拨料退回位</v>
      </c>
      <c r="AD82" s="66" t="s">
        <v>1156</v>
      </c>
      <c r="AE82" t="str">
        <f>AE6&amp;"在"&amp;AC24</f>
        <v>A2左伺服在拨料退回位</v>
      </c>
      <c r="AG82" s="66" t="s">
        <v>1221</v>
      </c>
      <c r="AH82" t="str">
        <f>AH6&amp;"在"&amp;AF24</f>
        <v>A2右伺服在拨料退回位</v>
      </c>
      <c r="AJ82" s="66" t="s">
        <v>1467</v>
      </c>
      <c r="AK82" t="str">
        <f>AK6&amp;"在"&amp;AI24</f>
        <v>A3左伺服在拨料退回位</v>
      </c>
      <c r="AM82" s="66" t="s">
        <v>1487</v>
      </c>
      <c r="AN82" t="str">
        <f>AN6&amp;"在"&amp;AL24</f>
        <v>A3右伺服在拨料退回位</v>
      </c>
      <c r="AP82" s="66" t="s">
        <v>1575</v>
      </c>
      <c r="AQ82" t="str">
        <f>AQ6&amp;"在"&amp;AO24</f>
        <v>A4左伺服在拨料退回位</v>
      </c>
      <c r="AS82" s="66" t="s">
        <v>1659</v>
      </c>
      <c r="AT82" t="str">
        <f>AT6&amp;"在"&amp;AR24</f>
        <v>A4右伺服在拨料退回位</v>
      </c>
      <c r="AV82" s="66" t="s">
        <v>1763</v>
      </c>
      <c r="AW82" t="str">
        <f>AW6&amp;"在"&amp;AU24</f>
        <v>正压伺服B在减速位</v>
      </c>
      <c r="AY82" s="66" t="s">
        <v>1847</v>
      </c>
      <c r="AZ82" t="str">
        <f>AZ6&amp;"在"&amp;AX24</f>
        <v>压板平移伺服B在B面取放位</v>
      </c>
      <c r="BB82" s="66" t="s">
        <v>1921</v>
      </c>
      <c r="BC82" t="str">
        <f>BC6&amp;"在"&amp;BA24</f>
        <v>B1左伺服在拨料退回位</v>
      </c>
      <c r="BE82" s="66" t="s">
        <v>2005</v>
      </c>
      <c r="BF82" t="str">
        <f>BF6&amp;"在"&amp;BD24</f>
        <v>B1右伺服在拨料退回位</v>
      </c>
      <c r="BH82" s="66" t="s">
        <v>2089</v>
      </c>
      <c r="BI82" t="str">
        <f>BI6&amp;"在"&amp;BG24</f>
        <v>B2左伺服在拨料退回位</v>
      </c>
      <c r="BK82" s="66" t="s">
        <v>2163</v>
      </c>
      <c r="BL82" t="str">
        <f>BL6&amp;"在"&amp;BJ24</f>
        <v>B2右伺服在拨料退回位</v>
      </c>
      <c r="BN82" s="66" t="s">
        <v>2247</v>
      </c>
      <c r="BO82" t="str">
        <f>BO6&amp;"在"&amp;BM24</f>
        <v>B3左伺服在拨料退回位</v>
      </c>
      <c r="BQ82" s="66" t="s">
        <v>2331</v>
      </c>
      <c r="BR82" t="str">
        <f>BR6&amp;"在"&amp;BP24</f>
        <v>B3右伺服在拨料退回位</v>
      </c>
      <c r="BT82" s="66" t="s">
        <v>2415</v>
      </c>
      <c r="BU82" t="str">
        <f>BU6&amp;"在"&amp;BS24</f>
        <v>B4左伺服在拨料退回位</v>
      </c>
      <c r="BW82" s="66" t="s">
        <v>2499</v>
      </c>
      <c r="BX82" t="str">
        <f>BX6&amp;"在"&amp;BV24</f>
        <v>B4右伺服在拨料退回位</v>
      </c>
      <c r="BZ82" s="66" t="s">
        <v>2589</v>
      </c>
      <c r="CA82" t="str">
        <f>CA6&amp;"在"&amp;BY24</f>
        <v>25#伺服在位置2</v>
      </c>
      <c r="CC82" s="66" t="s">
        <v>2673</v>
      </c>
      <c r="CD82" t="str">
        <f>CD6&amp;"在"&amp;CB24</f>
        <v>26#伺服在位置2</v>
      </c>
      <c r="CF82" s="66" t="s">
        <v>2758</v>
      </c>
      <c r="CG82" t="str">
        <f>CG6&amp;"在"&amp;CE24</f>
        <v>27#左伺服在位置2</v>
      </c>
      <c r="CI82" s="66" t="s">
        <v>2842</v>
      </c>
      <c r="CJ82" t="str">
        <f>CJ6&amp;"在"&amp;CH24</f>
        <v>接料伺服在接料位</v>
      </c>
    </row>
    <row r="83" spans="2:88">
      <c r="B83" s="68" t="s">
        <v>276</v>
      </c>
      <c r="C83" t="str">
        <f t="shared" si="0"/>
        <v>侧压B1左伺服回原完成记忆</v>
      </c>
      <c r="D83" s="61" t="s">
        <v>12102</v>
      </c>
      <c r="F83" s="66" t="s">
        <v>780</v>
      </c>
      <c r="G83" t="str">
        <f>G6&amp;"在"&amp;E25</f>
        <v>进出料横移伺服在热压A取料位</v>
      </c>
      <c r="I83" s="66" t="s">
        <v>804</v>
      </c>
      <c r="J83" t="str">
        <f>J6&amp;"在"&amp;H25</f>
        <v>进出料伸缩伺服在热压取放位</v>
      </c>
      <c r="L83" s="66" t="s">
        <v>825</v>
      </c>
      <c r="M83" t="str">
        <f>M6&amp;"在"&amp;K25</f>
        <v>进出料横移伺服B在上料位A</v>
      </c>
      <c r="O83" s="66" t="s">
        <v>846</v>
      </c>
      <c r="P83" t="str">
        <f>P6&amp;"在"&amp;N25</f>
        <v>进出料伸缩伺服B在热压取放位</v>
      </c>
      <c r="R83" s="66" t="s">
        <v>892</v>
      </c>
      <c r="S83" t="str">
        <f>S6&amp;"在"&amp;Q25</f>
        <v>正压伺服A在等距热压位</v>
      </c>
      <c r="U83" s="66" t="s">
        <v>957</v>
      </c>
      <c r="V83" t="str">
        <f>V6&amp;"在"&amp;T25</f>
        <v>压板平移伺服A在位置3</v>
      </c>
      <c r="X83" s="66" t="s">
        <v>1022</v>
      </c>
      <c r="Y83" s="84" t="str">
        <f>Y6&amp;"在"&amp;W25</f>
        <v>A1左伺服在拨料位</v>
      </c>
      <c r="AA83" s="66" t="s">
        <v>1089</v>
      </c>
      <c r="AB83" t="str">
        <f>AB6&amp;"在"&amp;Z25</f>
        <v>A1右伺服在拨料位</v>
      </c>
      <c r="AD83" s="66" t="s">
        <v>1157</v>
      </c>
      <c r="AE83" t="str">
        <f>AE6&amp;"在"&amp;AC25</f>
        <v>A2左伺服在拨料位</v>
      </c>
      <c r="AG83" s="66" t="s">
        <v>1222</v>
      </c>
      <c r="AH83" t="str">
        <f>AH6&amp;"在"&amp;AF25</f>
        <v>A2右伺服在拨料位</v>
      </c>
      <c r="AJ83" s="66" t="s">
        <v>1468</v>
      </c>
      <c r="AK83" t="str">
        <f>AK6&amp;"在"&amp;AI25</f>
        <v>A3左伺服在拨料位</v>
      </c>
      <c r="AM83" s="66" t="s">
        <v>1488</v>
      </c>
      <c r="AN83" t="str">
        <f>AN6&amp;"在"&amp;AL25</f>
        <v>A3右伺服在拨料位</v>
      </c>
      <c r="AP83" s="66" t="s">
        <v>1576</v>
      </c>
      <c r="AQ83" t="str">
        <f>AQ6&amp;"在"&amp;AO25</f>
        <v>A4左伺服在拨料位</v>
      </c>
      <c r="AS83" s="66" t="s">
        <v>1660</v>
      </c>
      <c r="AT83" t="str">
        <f>AT6&amp;"在"&amp;AR25</f>
        <v>A4右伺服在拨料位</v>
      </c>
      <c r="AV83" s="66" t="s">
        <v>1764</v>
      </c>
      <c r="AW83" t="str">
        <f>AW6&amp;"在"&amp;AU25</f>
        <v>正压伺服B在等距热压位</v>
      </c>
      <c r="AY83" s="66" t="s">
        <v>1848</v>
      </c>
      <c r="AZ83" t="str">
        <f>AZ6&amp;"在"&amp;AX25</f>
        <v>压板平移伺服B在位置3</v>
      </c>
      <c r="BB83" s="66" t="s">
        <v>1922</v>
      </c>
      <c r="BC83" t="str">
        <f>BC6&amp;"在"&amp;BA25</f>
        <v>B1左伺服在拨料位</v>
      </c>
      <c r="BE83" s="66" t="s">
        <v>2006</v>
      </c>
      <c r="BF83" t="str">
        <f>BF6&amp;"在"&amp;BD25</f>
        <v>B1右伺服在拨料位</v>
      </c>
      <c r="BH83" s="66" t="s">
        <v>2090</v>
      </c>
      <c r="BI83" t="str">
        <f>BI6&amp;"在"&amp;BG25</f>
        <v>B2左伺服在拨料位</v>
      </c>
      <c r="BK83" s="66" t="s">
        <v>2164</v>
      </c>
      <c r="BL83" t="str">
        <f>BL6&amp;"在"&amp;BJ25</f>
        <v>B2右伺服在拨料位</v>
      </c>
      <c r="BN83" s="66" t="s">
        <v>2248</v>
      </c>
      <c r="BO83" t="str">
        <f>BO6&amp;"在"&amp;BM25</f>
        <v>B3左伺服在拨料位</v>
      </c>
      <c r="BQ83" s="66" t="s">
        <v>2332</v>
      </c>
      <c r="BR83" t="str">
        <f>BR6&amp;"在"&amp;BP25</f>
        <v>B3右伺服在拨料位</v>
      </c>
      <c r="BT83" s="66" t="s">
        <v>2416</v>
      </c>
      <c r="BU83" t="str">
        <f>BU6&amp;"在"&amp;BS25</f>
        <v>B4左伺服在拨料位</v>
      </c>
      <c r="BW83" s="66" t="s">
        <v>2500</v>
      </c>
      <c r="BX83" t="str">
        <f>BX6&amp;"在"&amp;BV25</f>
        <v>B4右伺服在拨料位</v>
      </c>
      <c r="BZ83" s="66" t="s">
        <v>2590</v>
      </c>
      <c r="CA83" t="str">
        <f>CA6&amp;"在"&amp;BY25</f>
        <v>25#伺服在位置3</v>
      </c>
      <c r="CC83" s="66" t="s">
        <v>2674</v>
      </c>
      <c r="CD83" t="str">
        <f>CD6&amp;"在"&amp;CB25</f>
        <v>26#伺服在位置3</v>
      </c>
      <c r="CF83" s="66" t="s">
        <v>2759</v>
      </c>
      <c r="CG83" t="str">
        <f>CG6&amp;"在"&amp;CE25</f>
        <v>27#左伺服在位置3</v>
      </c>
      <c r="CI83" s="66" t="s">
        <v>2843</v>
      </c>
      <c r="CJ83" t="str">
        <f>CJ6&amp;"在"&amp;CH25</f>
        <v>接料伺服在位置3</v>
      </c>
    </row>
    <row r="84" spans="2:88">
      <c r="B84" s="68" t="s">
        <v>277</v>
      </c>
      <c r="C84" t="str">
        <f t="shared" si="0"/>
        <v>侧压B1右伺服回原完成记忆</v>
      </c>
      <c r="D84" s="61" t="s">
        <v>12103</v>
      </c>
      <c r="F84" s="66" t="s">
        <v>781</v>
      </c>
      <c r="G84" t="str">
        <f>G6&amp;"在"&amp;E26</f>
        <v>进出料横移伺服在热压B放料位</v>
      </c>
      <c r="I84" s="66" t="s">
        <v>805</v>
      </c>
      <c r="J84" t="str">
        <f>J6&amp;"在"&amp;H26</f>
        <v>进出料伸缩伺服在位置4</v>
      </c>
      <c r="L84" s="66" t="s">
        <v>826</v>
      </c>
      <c r="M84" t="str">
        <f>M6&amp;"在"&amp;K26</f>
        <v>进出料横移伺服B在上料位B</v>
      </c>
      <c r="O84" s="66" t="s">
        <v>847</v>
      </c>
      <c r="P84" t="str">
        <f>P6&amp;"在"&amp;N26</f>
        <v>进出料伸缩伺服B在平台放料位</v>
      </c>
      <c r="R84" s="66" t="s">
        <v>893</v>
      </c>
      <c r="S84" t="str">
        <f>S6&amp;"在"&amp;Q26</f>
        <v>正压伺服A在预压退回位</v>
      </c>
      <c r="U84" s="66" t="s">
        <v>958</v>
      </c>
      <c r="V84" t="str">
        <f>V6&amp;"在"&amp;T26</f>
        <v>压板平移伺服A在位置4</v>
      </c>
      <c r="X84" s="66" t="s">
        <v>1023</v>
      </c>
      <c r="Y84" t="str">
        <f>Y6&amp;"在"&amp;W26</f>
        <v>A1左伺服在减速位</v>
      </c>
      <c r="AA84" s="66" t="s">
        <v>1090</v>
      </c>
      <c r="AB84" t="str">
        <f>AB6&amp;"在"&amp;Z26</f>
        <v>A1右伺服在减速位</v>
      </c>
      <c r="AD84" s="66" t="s">
        <v>1158</v>
      </c>
      <c r="AE84" t="str">
        <f>AE6&amp;"在"&amp;AC26</f>
        <v>A2左伺服在减速位</v>
      </c>
      <c r="AG84" s="66" t="s">
        <v>1223</v>
      </c>
      <c r="AH84" t="str">
        <f>AH6&amp;"在"&amp;AF26</f>
        <v>A2右伺服在减速位</v>
      </c>
      <c r="AJ84" s="66" t="s">
        <v>1469</v>
      </c>
      <c r="AK84" t="str">
        <f>AK6&amp;"在"&amp;AI26</f>
        <v>A3左伺服在减速位</v>
      </c>
      <c r="AM84" s="66" t="s">
        <v>1489</v>
      </c>
      <c r="AN84" t="str">
        <f>AN6&amp;"在"&amp;AL26</f>
        <v>A3右伺服在减速位</v>
      </c>
      <c r="AP84" s="66" t="s">
        <v>1577</v>
      </c>
      <c r="AQ84" t="str">
        <f>AQ6&amp;"在"&amp;AO26</f>
        <v>A4左伺服在减速位</v>
      </c>
      <c r="AS84" s="66" t="s">
        <v>1661</v>
      </c>
      <c r="AT84" t="str">
        <f>AT6&amp;"在"&amp;AR26</f>
        <v>A4右伺服在减速位</v>
      </c>
      <c r="AV84" s="66" t="s">
        <v>1765</v>
      </c>
      <c r="AW84" t="str">
        <f>AW6&amp;"在"&amp;AU26</f>
        <v>正压伺服B在预压退回位</v>
      </c>
      <c r="AY84" s="66" t="s">
        <v>1849</v>
      </c>
      <c r="AZ84" t="str">
        <f>AZ6&amp;"在"&amp;AX26</f>
        <v>压板平移伺服B在位置4</v>
      </c>
      <c r="BB84" s="66" t="s">
        <v>1923</v>
      </c>
      <c r="BC84" t="str">
        <f>BC6&amp;"在"&amp;BA26</f>
        <v>B1左伺服在减速位</v>
      </c>
      <c r="BE84" s="66" t="s">
        <v>2007</v>
      </c>
      <c r="BF84" t="str">
        <f>BF6&amp;"在"&amp;BD26</f>
        <v>B1右伺服在减速位</v>
      </c>
      <c r="BH84" s="66" t="s">
        <v>2091</v>
      </c>
      <c r="BI84" t="str">
        <f>BI6&amp;"在"&amp;BG26</f>
        <v>B2左伺服在减速位</v>
      </c>
      <c r="BK84" s="66" t="s">
        <v>2165</v>
      </c>
      <c r="BL84" t="str">
        <f>BL6&amp;"在"&amp;BJ26</f>
        <v>B2右伺服在减速位</v>
      </c>
      <c r="BN84" s="66" t="s">
        <v>2249</v>
      </c>
      <c r="BO84" t="str">
        <f>BO6&amp;"在"&amp;BM26</f>
        <v>B3左伺服在减速位</v>
      </c>
      <c r="BQ84" s="66" t="s">
        <v>2333</v>
      </c>
      <c r="BR84" t="str">
        <f>BR6&amp;"在"&amp;BP26</f>
        <v>B3右伺服在减速位</v>
      </c>
      <c r="BT84" s="66" t="s">
        <v>2417</v>
      </c>
      <c r="BU84" t="str">
        <f>BU6&amp;"在"&amp;BS26</f>
        <v>B4左伺服在减速位</v>
      </c>
      <c r="BW84" s="66" t="s">
        <v>2501</v>
      </c>
      <c r="BX84" t="str">
        <f>BX6&amp;"在"&amp;BV26</f>
        <v>B4右伺服在减速位</v>
      </c>
      <c r="BZ84" s="66" t="s">
        <v>2591</v>
      </c>
      <c r="CA84" t="str">
        <f>CA6&amp;"在"&amp;BY26</f>
        <v>25#伺服在位置4</v>
      </c>
      <c r="CC84" s="66" t="s">
        <v>2675</v>
      </c>
      <c r="CD84" t="str">
        <f>CD6&amp;"在"&amp;CB26</f>
        <v>26#伺服在位置4</v>
      </c>
      <c r="CF84" s="66" t="s">
        <v>2760</v>
      </c>
      <c r="CG84" t="str">
        <f>CG6&amp;"在"&amp;CE26</f>
        <v>27#左伺服在位置4</v>
      </c>
      <c r="CI84" s="66" t="s">
        <v>2844</v>
      </c>
      <c r="CJ84" t="str">
        <f>CJ6&amp;"在"&amp;CH26</f>
        <v>接料伺服在位置4</v>
      </c>
    </row>
    <row r="85" spans="2:88">
      <c r="B85" s="68" t="s">
        <v>278</v>
      </c>
      <c r="C85" t="str">
        <f t="shared" si="0"/>
        <v>侧压B2左伺服回原完成记忆</v>
      </c>
      <c r="D85" s="61" t="s">
        <v>12104</v>
      </c>
      <c r="F85" s="66" t="s">
        <v>782</v>
      </c>
      <c r="G85" t="str">
        <f>G6&amp;"在"&amp;E27</f>
        <v>进出料横移伺服在热压B取料位</v>
      </c>
      <c r="I85" s="66" t="s">
        <v>806</v>
      </c>
      <c r="J85" t="str">
        <f>J6&amp;"在"&amp;H27</f>
        <v>进出料伸缩伺服在位置5</v>
      </c>
      <c r="L85" s="66" t="s">
        <v>827</v>
      </c>
      <c r="M85" t="str">
        <f>M6&amp;"在"&amp;K27</f>
        <v>进出料横移伺服B在下料位A</v>
      </c>
      <c r="O85" s="66" t="s">
        <v>848</v>
      </c>
      <c r="P85" t="str">
        <f>P6&amp;"在"&amp;N27</f>
        <v>进出料伸缩伺服B在位置5</v>
      </c>
      <c r="R85" s="66" t="s">
        <v>894</v>
      </c>
      <c r="S85" t="str">
        <f>S6&amp;"在"&amp;Q27</f>
        <v>正压伺服A在MASK测试位</v>
      </c>
      <c r="U85" s="66" t="s">
        <v>959</v>
      </c>
      <c r="V85" t="str">
        <f>V6&amp;"在"&amp;T27</f>
        <v>压板平移伺服A在位置5</v>
      </c>
      <c r="X85" s="66" t="s">
        <v>1024</v>
      </c>
      <c r="Y85" t="str">
        <f>Y6&amp;"在"&amp;W27</f>
        <v>A1左伺服在等距热压位</v>
      </c>
      <c r="AA85" s="66" t="s">
        <v>1091</v>
      </c>
      <c r="AB85" t="str">
        <f>AB6&amp;"在"&amp;Z27</f>
        <v>A1右伺服在等距热压位</v>
      </c>
      <c r="AD85" s="66" t="s">
        <v>1159</v>
      </c>
      <c r="AE85" t="str">
        <f>AE6&amp;"在"&amp;AC27</f>
        <v>A2左伺服在等距热压位</v>
      </c>
      <c r="AG85" s="66" t="s">
        <v>1224</v>
      </c>
      <c r="AH85" t="str">
        <f>AH6&amp;"在"&amp;AF27</f>
        <v>A2右伺服在等距热压位</v>
      </c>
      <c r="AJ85" s="66" t="s">
        <v>1470</v>
      </c>
      <c r="AK85" t="str">
        <f>AK6&amp;"在"&amp;AI27</f>
        <v>A3左伺服在等距热压位</v>
      </c>
      <c r="AM85" s="66" t="s">
        <v>1490</v>
      </c>
      <c r="AN85" t="str">
        <f>AN6&amp;"在"&amp;AL27</f>
        <v>A3右伺服在等距热压位</v>
      </c>
      <c r="AP85" s="66" t="s">
        <v>1578</v>
      </c>
      <c r="AQ85" t="str">
        <f>AQ6&amp;"在"&amp;AO27</f>
        <v>A4左伺服在等距热压位</v>
      </c>
      <c r="AS85" s="66" t="s">
        <v>1662</v>
      </c>
      <c r="AT85" t="str">
        <f>AT6&amp;"在"&amp;AR27</f>
        <v>A4右伺服在等距热压位</v>
      </c>
      <c r="AV85" s="66" t="s">
        <v>1766</v>
      </c>
      <c r="AW85" t="str">
        <f>AW6&amp;"在"&amp;AU27</f>
        <v>正压伺服B在MASK测试位</v>
      </c>
      <c r="AY85" s="66" t="s">
        <v>1850</v>
      </c>
      <c r="AZ85" t="str">
        <f>AZ6&amp;"在"&amp;AX27</f>
        <v>压板平移伺服B在位置5</v>
      </c>
      <c r="BB85" s="66" t="s">
        <v>1924</v>
      </c>
      <c r="BC85" t="str">
        <f>BC6&amp;"在"&amp;BA27</f>
        <v>B1左伺服在等距热压位</v>
      </c>
      <c r="BE85" s="66" t="s">
        <v>2008</v>
      </c>
      <c r="BF85" t="str">
        <f>BF6&amp;"在"&amp;BD27</f>
        <v>B1右伺服在等距热压位</v>
      </c>
      <c r="BH85" s="66" t="s">
        <v>2092</v>
      </c>
      <c r="BI85" t="str">
        <f>BI6&amp;"在"&amp;BG27</f>
        <v>B2左伺服在等距热压位</v>
      </c>
      <c r="BK85" s="66" t="s">
        <v>2166</v>
      </c>
      <c r="BL85" t="str">
        <f>BL6&amp;"在"&amp;BJ27</f>
        <v>B2右伺服在等距热压位</v>
      </c>
      <c r="BN85" s="66" t="s">
        <v>2250</v>
      </c>
      <c r="BO85" t="str">
        <f>BO6&amp;"在"&amp;BM27</f>
        <v>B3左伺服在等距热压位</v>
      </c>
      <c r="BQ85" s="66" t="s">
        <v>2334</v>
      </c>
      <c r="BR85" t="str">
        <f>BR6&amp;"在"&amp;BP27</f>
        <v>B3右伺服在等距热压位</v>
      </c>
      <c r="BT85" s="66" t="s">
        <v>2418</v>
      </c>
      <c r="BU85" t="str">
        <f>BU6&amp;"在"&amp;BS27</f>
        <v>B4左伺服在等距热压位</v>
      </c>
      <c r="BW85" s="66" t="s">
        <v>2502</v>
      </c>
      <c r="BX85" t="str">
        <f>BX6&amp;"在"&amp;BV27</f>
        <v>B4右伺服在等距热压位</v>
      </c>
      <c r="BZ85" s="66" t="s">
        <v>2592</v>
      </c>
      <c r="CA85" t="str">
        <f>CA6&amp;"在"&amp;BY27</f>
        <v>25#伺服在位置5</v>
      </c>
      <c r="CC85" s="66" t="s">
        <v>2676</v>
      </c>
      <c r="CD85" t="str">
        <f>CD6&amp;"在"&amp;CB27</f>
        <v>26#伺服在位置5</v>
      </c>
      <c r="CF85" s="66" t="s">
        <v>2761</v>
      </c>
      <c r="CG85" t="str">
        <f>CG6&amp;"在"&amp;CE27</f>
        <v>27#左伺服在位置5</v>
      </c>
      <c r="CI85" s="66" t="s">
        <v>2845</v>
      </c>
      <c r="CJ85" t="str">
        <f>CJ6&amp;"在"&amp;CH27</f>
        <v>接料伺服在位置5</v>
      </c>
    </row>
    <row r="86" spans="2:88">
      <c r="B86" s="68" t="s">
        <v>279</v>
      </c>
      <c r="C86" t="str">
        <f t="shared" si="0"/>
        <v>侧压B2右伺服回原完成记忆</v>
      </c>
      <c r="D86" s="61" t="s">
        <v>12105</v>
      </c>
      <c r="F86" s="66" t="s">
        <v>783</v>
      </c>
      <c r="G86" t="str">
        <f>G6&amp;"在"&amp;E28</f>
        <v>进出料横移伺服在热压C放料位</v>
      </c>
      <c r="I86" s="66" t="s">
        <v>807</v>
      </c>
      <c r="J86" t="str">
        <f>J6&amp;"在"&amp;H28</f>
        <v>进出料伸缩伺服在位置6</v>
      </c>
      <c r="L86" s="66" t="s">
        <v>828</v>
      </c>
      <c r="M86" t="str">
        <f>M6&amp;"在"&amp;K28</f>
        <v>进出料横移伺服B在下料位B</v>
      </c>
      <c r="O86" s="66" t="s">
        <v>849</v>
      </c>
      <c r="P86" t="str">
        <f>P6&amp;"在"&amp;N28</f>
        <v>进出料伸缩伺服B在位置6</v>
      </c>
      <c r="R86" s="66" t="s">
        <v>895</v>
      </c>
      <c r="S86" t="str">
        <f>S6&amp;"在"&amp;Q28</f>
        <v>正压伺服A在位置6</v>
      </c>
      <c r="U86" s="66" t="s">
        <v>960</v>
      </c>
      <c r="V86" t="str">
        <f>V6&amp;"在"&amp;T28</f>
        <v>压板平移伺服A在位置6</v>
      </c>
      <c r="X86" s="66" t="s">
        <v>1025</v>
      </c>
      <c r="Y86" t="str">
        <f>Y6&amp;"在"&amp;W28</f>
        <v>A1左伺服在位置6</v>
      </c>
      <c r="AA86" s="66" t="s">
        <v>1092</v>
      </c>
      <c r="AB86" t="str">
        <f>AB6&amp;"在"&amp;Z28</f>
        <v>A1右伺服在位置6</v>
      </c>
      <c r="AD86" s="66" t="s">
        <v>1160</v>
      </c>
      <c r="AE86" t="str">
        <f>AE6&amp;"在"&amp;AC28</f>
        <v>A2左伺服在位置6</v>
      </c>
      <c r="AG86" s="66" t="s">
        <v>1225</v>
      </c>
      <c r="AH86" t="str">
        <f>AH6&amp;"在"&amp;AF28</f>
        <v>A2右伺服在位置6</v>
      </c>
      <c r="AJ86" s="66" t="s">
        <v>1471</v>
      </c>
      <c r="AK86" t="str">
        <f>AK6&amp;"在"&amp;AI28</f>
        <v>A3左伺服在位置6</v>
      </c>
      <c r="AM86" s="66" t="s">
        <v>1491</v>
      </c>
      <c r="AN86" t="str">
        <f>AN6&amp;"在"&amp;AL28</f>
        <v>A3右伺服在位置6</v>
      </c>
      <c r="AP86" s="66" t="s">
        <v>1579</v>
      </c>
      <c r="AQ86" t="str">
        <f>AQ6&amp;"在"&amp;AO28</f>
        <v>A4左伺服在位置6</v>
      </c>
      <c r="AS86" s="66" t="s">
        <v>1663</v>
      </c>
      <c r="AT86" t="str">
        <f>AT6&amp;"在"&amp;AR28</f>
        <v>A4右伺服在位置6</v>
      </c>
      <c r="AV86" s="66" t="s">
        <v>1767</v>
      </c>
      <c r="AW86" t="str">
        <f>AW6&amp;"在"&amp;AU28</f>
        <v>正压伺服B在位置6</v>
      </c>
      <c r="AY86" s="66" t="s">
        <v>1851</v>
      </c>
      <c r="AZ86" t="str">
        <f>AZ6&amp;"在"&amp;AX28</f>
        <v>压板平移伺服B在位置6</v>
      </c>
      <c r="BB86" s="66" t="s">
        <v>1925</v>
      </c>
      <c r="BC86" t="str">
        <f>BC6&amp;"在"&amp;BA28</f>
        <v>B1左伺服在位置6</v>
      </c>
      <c r="BE86" s="66" t="s">
        <v>2009</v>
      </c>
      <c r="BF86" t="str">
        <f>BF6&amp;"在"&amp;BD28</f>
        <v>B1右伺服在位置6</v>
      </c>
      <c r="BH86" s="66" t="s">
        <v>2093</v>
      </c>
      <c r="BI86" t="str">
        <f>BI6&amp;"在"&amp;BG28</f>
        <v>B2左伺服在位置6</v>
      </c>
      <c r="BK86" s="66" t="s">
        <v>2167</v>
      </c>
      <c r="BL86" t="str">
        <f>BL6&amp;"在"&amp;BJ28</f>
        <v>B2右伺服在位置6</v>
      </c>
      <c r="BN86" s="66" t="s">
        <v>2251</v>
      </c>
      <c r="BO86" t="str">
        <f>BO6&amp;"在"&amp;BM28</f>
        <v>B3左伺服在位置6</v>
      </c>
      <c r="BQ86" s="66" t="s">
        <v>2335</v>
      </c>
      <c r="BR86" t="str">
        <f>BR6&amp;"在"&amp;BP28</f>
        <v>B3右伺服在位置6</v>
      </c>
      <c r="BT86" s="66" t="s">
        <v>2419</v>
      </c>
      <c r="BU86" t="str">
        <f>BU6&amp;"在"&amp;BS28</f>
        <v>B4左伺服在位置6</v>
      </c>
      <c r="BW86" s="66" t="s">
        <v>2503</v>
      </c>
      <c r="BX86" t="str">
        <f>BX6&amp;"在"&amp;BV28</f>
        <v>B4右伺服在位置6</v>
      </c>
      <c r="BZ86" s="66" t="s">
        <v>2593</v>
      </c>
      <c r="CA86" t="str">
        <f>CA6&amp;"在"&amp;BY28</f>
        <v>25#伺服在位置6</v>
      </c>
      <c r="CC86" s="66" t="s">
        <v>2677</v>
      </c>
      <c r="CD86" t="str">
        <f>CD6&amp;"在"&amp;CB28</f>
        <v>26#伺服在位置6</v>
      </c>
      <c r="CF86" s="66" t="s">
        <v>2762</v>
      </c>
      <c r="CG86" t="str">
        <f>CG6&amp;"在"&amp;CE28</f>
        <v>27#左伺服在位置6</v>
      </c>
      <c r="CI86" s="66" t="s">
        <v>2846</v>
      </c>
      <c r="CJ86" t="str">
        <f>CJ6&amp;"在"&amp;CH28</f>
        <v>接料伺服在位置6</v>
      </c>
    </row>
    <row r="87" spans="2:88">
      <c r="B87" s="68" t="s">
        <v>280</v>
      </c>
      <c r="C87" t="str">
        <f t="shared" si="0"/>
        <v>侧压B3左伺服回原完成记忆</v>
      </c>
      <c r="D87" s="61" t="s">
        <v>12106</v>
      </c>
      <c r="F87" s="66" t="s">
        <v>784</v>
      </c>
      <c r="G87" t="str">
        <f>G6&amp;"在"&amp;E29</f>
        <v>进出料横移伺服在热压C取料位</v>
      </c>
      <c r="I87" s="66" t="s">
        <v>808</v>
      </c>
      <c r="J87" t="str">
        <f>J6&amp;"在"&amp;H29</f>
        <v>进出料伸缩伺服在位置7</v>
      </c>
      <c r="L87" s="66" t="s">
        <v>829</v>
      </c>
      <c r="M87" t="str">
        <f>M6&amp;"在"&amp;K29</f>
        <v>进出料横移伺服B在出料等待位</v>
      </c>
      <c r="O87" s="66" t="s">
        <v>850</v>
      </c>
      <c r="P87" t="str">
        <f>P6&amp;"在"&amp;N29</f>
        <v>进出料伸缩伺服B在位置7</v>
      </c>
      <c r="R87" s="66" t="s">
        <v>896</v>
      </c>
      <c r="S87" t="str">
        <f>S6&amp;"在"&amp;Q29</f>
        <v>正压伺服A在位置7</v>
      </c>
      <c r="U87" s="66" t="s">
        <v>961</v>
      </c>
      <c r="V87" t="str">
        <f>V6&amp;"在"&amp;T29</f>
        <v>压板平移伺服A在位置7</v>
      </c>
      <c r="X87" s="66" t="s">
        <v>1026</v>
      </c>
      <c r="Y87" t="str">
        <f>Y6&amp;"在"&amp;W29</f>
        <v>A1左伺服在位置7</v>
      </c>
      <c r="AA87" s="66" t="s">
        <v>1093</v>
      </c>
      <c r="AB87" t="str">
        <f>AB6&amp;"在"&amp;Z29</f>
        <v>A1右伺服在位置7</v>
      </c>
      <c r="AD87" s="66" t="s">
        <v>1161</v>
      </c>
      <c r="AE87" t="str">
        <f>AE6&amp;"在"&amp;AC29</f>
        <v>A2左伺服在位置7</v>
      </c>
      <c r="AG87" s="66" t="s">
        <v>1226</v>
      </c>
      <c r="AH87" t="str">
        <f>AH6&amp;"在"&amp;AF29</f>
        <v>A2右伺服在位置7</v>
      </c>
      <c r="AJ87" s="66" t="s">
        <v>1472</v>
      </c>
      <c r="AK87" t="str">
        <f>AK6&amp;"在"&amp;AI29</f>
        <v>A3左伺服在位置7</v>
      </c>
      <c r="AM87" s="66" t="s">
        <v>1492</v>
      </c>
      <c r="AN87" t="str">
        <f>AN6&amp;"在"&amp;AL29</f>
        <v>A3右伺服在位置7</v>
      </c>
      <c r="AP87" s="66" t="s">
        <v>1580</v>
      </c>
      <c r="AQ87" t="str">
        <f>AQ6&amp;"在"&amp;AO29</f>
        <v>A4左伺服在位置7</v>
      </c>
      <c r="AS87" s="66" t="s">
        <v>1664</v>
      </c>
      <c r="AT87" t="str">
        <f>AT6&amp;"在"&amp;AR29</f>
        <v>A4右伺服在位置7</v>
      </c>
      <c r="AV87" s="66" t="s">
        <v>1768</v>
      </c>
      <c r="AW87" t="str">
        <f>AW6&amp;"在"&amp;AU29</f>
        <v>正压伺服B在位置7</v>
      </c>
      <c r="AY87" s="66" t="s">
        <v>1852</v>
      </c>
      <c r="AZ87" t="str">
        <f>AZ6&amp;"在"&amp;AX29</f>
        <v>压板平移伺服B在位置7</v>
      </c>
      <c r="BB87" s="66" t="s">
        <v>1926</v>
      </c>
      <c r="BC87" t="str">
        <f>BC6&amp;"在"&amp;BA29</f>
        <v>B1左伺服在位置7</v>
      </c>
      <c r="BE87" s="66" t="s">
        <v>2010</v>
      </c>
      <c r="BF87" t="str">
        <f>BF6&amp;"在"&amp;BD29</f>
        <v>B1右伺服在位置7</v>
      </c>
      <c r="BH87" s="66" t="s">
        <v>2094</v>
      </c>
      <c r="BI87" t="str">
        <f>BI6&amp;"在"&amp;BG29</f>
        <v>B2左伺服在位置7</v>
      </c>
      <c r="BK87" s="66" t="s">
        <v>2168</v>
      </c>
      <c r="BL87" t="str">
        <f>BL6&amp;"在"&amp;BJ29</f>
        <v>B2右伺服在位置7</v>
      </c>
      <c r="BN87" s="66" t="s">
        <v>2252</v>
      </c>
      <c r="BO87" t="str">
        <f>BO6&amp;"在"&amp;BM29</f>
        <v>B3左伺服在位置7</v>
      </c>
      <c r="BQ87" s="66" t="s">
        <v>2336</v>
      </c>
      <c r="BR87" t="str">
        <f>BR6&amp;"在"&amp;BP29</f>
        <v>B3右伺服在位置7</v>
      </c>
      <c r="BT87" s="66" t="s">
        <v>2420</v>
      </c>
      <c r="BU87" t="str">
        <f>BU6&amp;"在"&amp;BS29</f>
        <v>B4左伺服在位置7</v>
      </c>
      <c r="BW87" s="66" t="s">
        <v>2504</v>
      </c>
      <c r="BX87" t="str">
        <f>BX6&amp;"在"&amp;BV29</f>
        <v>B4右伺服在位置7</v>
      </c>
      <c r="BZ87" s="66" t="s">
        <v>2594</v>
      </c>
      <c r="CA87" t="str">
        <f>CA6&amp;"在"&amp;BY29</f>
        <v>25#伺服在位置7</v>
      </c>
      <c r="CC87" s="66" t="s">
        <v>2678</v>
      </c>
      <c r="CD87" t="str">
        <f>CD6&amp;"在"&amp;CB29</f>
        <v>26#伺服在位置7</v>
      </c>
      <c r="CF87" s="66" t="s">
        <v>2763</v>
      </c>
      <c r="CG87" t="str">
        <f>CG6&amp;"在"&amp;CE29</f>
        <v>27#左伺服在位置7</v>
      </c>
      <c r="CI87" s="66" t="s">
        <v>2847</v>
      </c>
      <c r="CJ87" t="str">
        <f>CJ6&amp;"在"&amp;CH29</f>
        <v>接料伺服在位置7</v>
      </c>
    </row>
    <row r="88" spans="2:88">
      <c r="B88" s="68" t="s">
        <v>281</v>
      </c>
      <c r="C88" t="str">
        <f t="shared" si="0"/>
        <v>侧压B3右伺服回原完成记忆</v>
      </c>
      <c r="D88" s="61" t="s">
        <v>12107</v>
      </c>
      <c r="F88" s="66" t="s">
        <v>785</v>
      </c>
      <c r="G88" t="str">
        <f>G6&amp;"在"&amp;E30</f>
        <v>进出料横移伺服在出料位</v>
      </c>
      <c r="I88" s="66" t="s">
        <v>809</v>
      </c>
      <c r="J88" t="str">
        <f>J6&amp;"在"&amp;H30</f>
        <v>进出料伸缩伺服在位置8</v>
      </c>
      <c r="L88" s="66" t="s">
        <v>830</v>
      </c>
      <c r="M88" t="str">
        <f>M6&amp;"在"&amp;K30</f>
        <v>进出料横移伺服B在出料位</v>
      </c>
      <c r="O88" s="66" t="s">
        <v>851</v>
      </c>
      <c r="P88" t="str">
        <f>P6&amp;"在"&amp;N30</f>
        <v>进出料伸缩伺服B在位置8</v>
      </c>
      <c r="R88" s="66" t="s">
        <v>897</v>
      </c>
      <c r="S88" t="str">
        <f>S6&amp;"在"&amp;Q30</f>
        <v>正压伺服A在位置8</v>
      </c>
      <c r="U88" s="66" t="s">
        <v>962</v>
      </c>
      <c r="V88" t="str">
        <f>V6&amp;"在"&amp;T30</f>
        <v>压板平移伺服A在位置8</v>
      </c>
      <c r="X88" s="66" t="s">
        <v>1027</v>
      </c>
      <c r="Y88" t="str">
        <f>Y6&amp;"在"&amp;W30</f>
        <v>A1左伺服在位置8</v>
      </c>
      <c r="AA88" s="66" t="s">
        <v>1094</v>
      </c>
      <c r="AB88" t="str">
        <f>AB6&amp;"在"&amp;Z30</f>
        <v>A1右伺服在位置8</v>
      </c>
      <c r="AD88" s="66" t="s">
        <v>1162</v>
      </c>
      <c r="AE88" t="str">
        <f>AE6&amp;"在"&amp;AC30</f>
        <v>A2左伺服在位置8</v>
      </c>
      <c r="AG88" s="66" t="s">
        <v>1227</v>
      </c>
      <c r="AH88" t="str">
        <f>AH6&amp;"在"&amp;AF30</f>
        <v>A2右伺服在位置8</v>
      </c>
      <c r="AJ88" s="66" t="s">
        <v>1473</v>
      </c>
      <c r="AK88" t="str">
        <f>AK6&amp;"在"&amp;AI30</f>
        <v>A3左伺服在位置8</v>
      </c>
      <c r="AM88" s="66" t="s">
        <v>1493</v>
      </c>
      <c r="AN88" t="str">
        <f>AN6&amp;"在"&amp;AL30</f>
        <v>A3右伺服在位置8</v>
      </c>
      <c r="AP88" s="66" t="s">
        <v>1581</v>
      </c>
      <c r="AQ88" t="str">
        <f>AQ6&amp;"在"&amp;AO30</f>
        <v>A4左伺服在位置8</v>
      </c>
      <c r="AS88" s="66" t="s">
        <v>1665</v>
      </c>
      <c r="AT88" t="str">
        <f>AT6&amp;"在"&amp;AR30</f>
        <v>A4右伺服在位置8</v>
      </c>
      <c r="AV88" s="66" t="s">
        <v>1769</v>
      </c>
      <c r="AW88" t="str">
        <f>AW6&amp;"在"&amp;AU30</f>
        <v>正压伺服B在位置8</v>
      </c>
      <c r="AY88" s="66" t="s">
        <v>1853</v>
      </c>
      <c r="AZ88" t="str">
        <f>AZ6&amp;"在"&amp;AX30</f>
        <v>压板平移伺服B在位置8</v>
      </c>
      <c r="BB88" s="66" t="s">
        <v>1927</v>
      </c>
      <c r="BC88" t="str">
        <f>BC6&amp;"在"&amp;BA30</f>
        <v>B1左伺服在位置8</v>
      </c>
      <c r="BE88" s="66" t="s">
        <v>2011</v>
      </c>
      <c r="BF88" t="str">
        <f>BF6&amp;"在"&amp;BD30</f>
        <v>B1右伺服在位置8</v>
      </c>
      <c r="BH88" s="66" t="s">
        <v>2095</v>
      </c>
      <c r="BI88" t="str">
        <f>BI6&amp;"在"&amp;BG30</f>
        <v>B2左伺服在位置8</v>
      </c>
      <c r="BK88" s="66" t="s">
        <v>2169</v>
      </c>
      <c r="BL88" t="str">
        <f>BL6&amp;"在"&amp;BJ30</f>
        <v>B2右伺服在位置8</v>
      </c>
      <c r="BN88" s="66" t="s">
        <v>2253</v>
      </c>
      <c r="BO88" t="str">
        <f>BO6&amp;"在"&amp;BM30</f>
        <v>B3左伺服在位置8</v>
      </c>
      <c r="BQ88" s="66" t="s">
        <v>2337</v>
      </c>
      <c r="BR88" t="str">
        <f>BR6&amp;"在"&amp;BP30</f>
        <v>B3右伺服在位置8</v>
      </c>
      <c r="BT88" s="66" t="s">
        <v>2421</v>
      </c>
      <c r="BU88" t="str">
        <f>BU6&amp;"在"&amp;BS30</f>
        <v>B4左伺服在位置8</v>
      </c>
      <c r="BW88" s="66" t="s">
        <v>2505</v>
      </c>
      <c r="BX88" t="str">
        <f>BX6&amp;"在"&amp;BV30</f>
        <v>B4右伺服在位置8</v>
      </c>
      <c r="BZ88" s="66" t="s">
        <v>2595</v>
      </c>
      <c r="CA88" t="str">
        <f>CA6&amp;"在"&amp;BY30</f>
        <v>25#伺服在位置8</v>
      </c>
      <c r="CC88" s="66" t="s">
        <v>2679</v>
      </c>
      <c r="CD88" t="str">
        <f>CD6&amp;"在"&amp;CB30</f>
        <v>26#伺服在位置8</v>
      </c>
      <c r="CF88" s="66" t="s">
        <v>2764</v>
      </c>
      <c r="CG88" t="str">
        <f>CG6&amp;"在"&amp;CE30</f>
        <v>27#左伺服在位置8</v>
      </c>
      <c r="CI88" s="66" t="s">
        <v>2848</v>
      </c>
      <c r="CJ88" t="str">
        <f>CJ6&amp;"在"&amp;CH30</f>
        <v>接料伺服在位置8</v>
      </c>
    </row>
    <row r="89" spans="2:88">
      <c r="B89" s="68" t="s">
        <v>282</v>
      </c>
      <c r="C89" t="str">
        <f t="shared" si="0"/>
        <v>侧压B4左伺服回原完成记忆</v>
      </c>
      <c r="D89" s="61" t="s">
        <v>12108</v>
      </c>
      <c r="F89" s="66" t="s">
        <v>786</v>
      </c>
      <c r="G89" t="str">
        <f>G6&amp;"在"&amp;E31</f>
        <v>进出料横移伺服在位置9</v>
      </c>
      <c r="I89" s="66" t="s">
        <v>810</v>
      </c>
      <c r="J89" t="str">
        <f>J6&amp;"在"&amp;H31</f>
        <v>进出料伸缩伺服在位置9</v>
      </c>
      <c r="L89" s="66" t="s">
        <v>831</v>
      </c>
      <c r="M89" t="str">
        <f>M6&amp;"在"&amp;K31</f>
        <v>进出料横移伺服B在位置9</v>
      </c>
      <c r="O89" s="66" t="s">
        <v>852</v>
      </c>
      <c r="P89" t="str">
        <f>P6&amp;"在"&amp;N31</f>
        <v>进出料伸缩伺服B在位置9</v>
      </c>
      <c r="R89" s="66" t="s">
        <v>898</v>
      </c>
      <c r="S89" t="str">
        <f>S6&amp;"在"&amp;Q31</f>
        <v>正压伺服A在位置9</v>
      </c>
      <c r="U89" s="66" t="s">
        <v>963</v>
      </c>
      <c r="V89" t="str">
        <f>V6&amp;"在"&amp;T31</f>
        <v>压板平移伺服A在位置9</v>
      </c>
      <c r="X89" s="66" t="s">
        <v>1028</v>
      </c>
      <c r="Y89" t="str">
        <f>Y6&amp;"在"&amp;W31</f>
        <v>A1左伺服在位置9</v>
      </c>
      <c r="AA89" s="66" t="s">
        <v>1095</v>
      </c>
      <c r="AB89" t="str">
        <f>AB6&amp;"在"&amp;Z31</f>
        <v>A1右伺服在位置9</v>
      </c>
      <c r="AD89" s="66" t="s">
        <v>1163</v>
      </c>
      <c r="AE89" t="str">
        <f>AE6&amp;"在"&amp;AC31</f>
        <v>A2左伺服在位置9</v>
      </c>
      <c r="AG89" s="66" t="s">
        <v>1228</v>
      </c>
      <c r="AH89" t="str">
        <f>AH6&amp;"在"&amp;AF31</f>
        <v>A2右伺服在位置9</v>
      </c>
      <c r="AJ89" s="66" t="s">
        <v>1474</v>
      </c>
      <c r="AK89" t="str">
        <f>AK6&amp;"在"&amp;AI31</f>
        <v>A3左伺服在位置9</v>
      </c>
      <c r="AM89" s="66" t="s">
        <v>1494</v>
      </c>
      <c r="AN89" t="str">
        <f>AN6&amp;"在"&amp;AL31</f>
        <v>A3右伺服在位置9</v>
      </c>
      <c r="AP89" s="66" t="s">
        <v>1582</v>
      </c>
      <c r="AQ89" t="str">
        <f>AQ6&amp;"在"&amp;AO31</f>
        <v>A4左伺服在位置9</v>
      </c>
      <c r="AS89" s="66" t="s">
        <v>1666</v>
      </c>
      <c r="AT89" t="str">
        <f>AT6&amp;"在"&amp;AR31</f>
        <v>A4右伺服在位置9</v>
      </c>
      <c r="AV89" s="66" t="s">
        <v>1770</v>
      </c>
      <c r="AW89" t="str">
        <f>AW6&amp;"在"&amp;AU31</f>
        <v>正压伺服B在位置9</v>
      </c>
      <c r="AY89" s="66" t="s">
        <v>1854</v>
      </c>
      <c r="AZ89" t="str">
        <f>AZ6&amp;"在"&amp;AX31</f>
        <v>压板平移伺服B在位置9</v>
      </c>
      <c r="BB89" s="66" t="s">
        <v>1928</v>
      </c>
      <c r="BC89" t="str">
        <f>BC6&amp;"在"&amp;BA31</f>
        <v>B1左伺服在位置9</v>
      </c>
      <c r="BE89" s="66" t="s">
        <v>2012</v>
      </c>
      <c r="BF89" t="str">
        <f>BF6&amp;"在"&amp;BD31</f>
        <v>B1右伺服在位置9</v>
      </c>
      <c r="BH89" s="66" t="s">
        <v>2096</v>
      </c>
      <c r="BI89" t="str">
        <f>BI6&amp;"在"&amp;BG31</f>
        <v>B2左伺服在位置9</v>
      </c>
      <c r="BK89" s="66" t="s">
        <v>2170</v>
      </c>
      <c r="BL89" t="str">
        <f>BL6&amp;"在"&amp;BJ31</f>
        <v>B2右伺服在位置9</v>
      </c>
      <c r="BN89" s="66" t="s">
        <v>2254</v>
      </c>
      <c r="BO89" t="str">
        <f>BO6&amp;"在"&amp;BM31</f>
        <v>B3左伺服在位置9</v>
      </c>
      <c r="BQ89" s="66" t="s">
        <v>2338</v>
      </c>
      <c r="BR89" t="str">
        <f>BR6&amp;"在"&amp;BP31</f>
        <v>B3右伺服在位置9</v>
      </c>
      <c r="BT89" s="66" t="s">
        <v>2422</v>
      </c>
      <c r="BU89" t="str">
        <f>BU6&amp;"在"&amp;BS31</f>
        <v>B4左伺服在位置9</v>
      </c>
      <c r="BW89" s="66" t="s">
        <v>2506</v>
      </c>
      <c r="BX89" t="str">
        <f>BX6&amp;"在"&amp;BV31</f>
        <v>B4右伺服在位置9</v>
      </c>
      <c r="BZ89" s="66" t="s">
        <v>2596</v>
      </c>
      <c r="CA89" t="str">
        <f>CA6&amp;"在"&amp;BY31</f>
        <v>25#伺服在位置9</v>
      </c>
      <c r="CC89" s="66" t="s">
        <v>2680</v>
      </c>
      <c r="CD89" t="str">
        <f>CD6&amp;"在"&amp;CB31</f>
        <v>26#伺服在位置9</v>
      </c>
      <c r="CF89" s="66" t="s">
        <v>2765</v>
      </c>
      <c r="CG89" t="str">
        <f>CG6&amp;"在"&amp;CE31</f>
        <v>27#左伺服在位置9</v>
      </c>
      <c r="CI89" s="66" t="s">
        <v>2849</v>
      </c>
      <c r="CJ89" t="str">
        <f>CJ6&amp;"在"&amp;CH31</f>
        <v>接料伺服在位置9</v>
      </c>
    </row>
    <row r="90" spans="2:88">
      <c r="B90" s="68" t="s">
        <v>283</v>
      </c>
      <c r="C90" t="str">
        <f t="shared" si="0"/>
        <v>侧压B4右伺服回原完成记忆</v>
      </c>
      <c r="D90" s="61" t="s">
        <v>12109</v>
      </c>
      <c r="F90" s="66" t="s">
        <v>787</v>
      </c>
      <c r="G90" t="str">
        <f>G6&amp;"在"&amp;E32</f>
        <v>进出料横移伺服在位置10</v>
      </c>
      <c r="I90" s="66" t="s">
        <v>811</v>
      </c>
      <c r="J90" t="str">
        <f>J6&amp;"在"&amp;H32</f>
        <v>进出料伸缩伺服在位置10</v>
      </c>
      <c r="L90" s="66" t="s">
        <v>832</v>
      </c>
      <c r="M90" t="str">
        <f>M6&amp;"在"&amp;K32</f>
        <v>进出料横移伺服B在位置10</v>
      </c>
      <c r="O90" s="66" t="s">
        <v>853</v>
      </c>
      <c r="P90" t="str">
        <f>P6&amp;"在"&amp;N32</f>
        <v>进出料伸缩伺服B在位置10</v>
      </c>
      <c r="R90" s="66" t="s">
        <v>899</v>
      </c>
      <c r="S90" t="str">
        <f>S6&amp;"在"&amp;Q32</f>
        <v>正压伺服A在位置10</v>
      </c>
      <c r="U90" s="66" t="s">
        <v>964</v>
      </c>
      <c r="V90" t="str">
        <f>V6&amp;"在"&amp;T32</f>
        <v>压板平移伺服A在位置10</v>
      </c>
      <c r="X90" s="66" t="s">
        <v>1029</v>
      </c>
      <c r="Y90" t="str">
        <f>Y6&amp;"在"&amp;W32</f>
        <v>A1左伺服在位置10</v>
      </c>
      <c r="AA90" s="66" t="s">
        <v>1096</v>
      </c>
      <c r="AB90" t="str">
        <f>AB6&amp;"在"&amp;Z32</f>
        <v>A1右伺服在位置10</v>
      </c>
      <c r="AD90" s="66" t="s">
        <v>1164</v>
      </c>
      <c r="AE90" t="str">
        <f>AE6&amp;"在"&amp;AC32</f>
        <v>A2左伺服在位置10</v>
      </c>
      <c r="AG90" s="66" t="s">
        <v>1229</v>
      </c>
      <c r="AH90" t="str">
        <f>AH6&amp;"在"&amp;AF32</f>
        <v>A2右伺服在位置10</v>
      </c>
      <c r="AJ90" s="66" t="s">
        <v>1475</v>
      </c>
      <c r="AK90" t="str">
        <f>AK6&amp;"在"&amp;AI32</f>
        <v>A3左伺服在位置10</v>
      </c>
      <c r="AM90" s="66" t="s">
        <v>1495</v>
      </c>
      <c r="AN90" t="str">
        <f>AN6&amp;"在"&amp;AL32</f>
        <v>A3右伺服在位置10</v>
      </c>
      <c r="AP90" s="66" t="s">
        <v>1583</v>
      </c>
      <c r="AQ90" t="str">
        <f>AQ6&amp;"在"&amp;AO32</f>
        <v>A4左伺服在位置10</v>
      </c>
      <c r="AS90" s="66" t="s">
        <v>1667</v>
      </c>
      <c r="AT90" t="str">
        <f>AT6&amp;"在"&amp;AR32</f>
        <v>A4右伺服在位置10</v>
      </c>
      <c r="AV90" s="66" t="s">
        <v>1771</v>
      </c>
      <c r="AW90" t="str">
        <f>AW6&amp;"在"&amp;AU32</f>
        <v>正压伺服B在位置10</v>
      </c>
      <c r="AY90" s="66" t="s">
        <v>1855</v>
      </c>
      <c r="AZ90" t="str">
        <f>AZ6&amp;"在"&amp;AX32</f>
        <v>压板平移伺服B在位置10</v>
      </c>
      <c r="BB90" s="66" t="s">
        <v>1929</v>
      </c>
      <c r="BC90" t="str">
        <f>BC6&amp;"在"&amp;BA32</f>
        <v>B1左伺服在位置10</v>
      </c>
      <c r="BE90" s="66" t="s">
        <v>2013</v>
      </c>
      <c r="BF90" t="str">
        <f>BF6&amp;"在"&amp;BD32</f>
        <v>B1右伺服在位置10</v>
      </c>
      <c r="BH90" s="66" t="s">
        <v>2097</v>
      </c>
      <c r="BI90" t="str">
        <f>BI6&amp;"在"&amp;BG32</f>
        <v>B2左伺服在位置10</v>
      </c>
      <c r="BK90" s="66" t="s">
        <v>2171</v>
      </c>
      <c r="BL90" t="str">
        <f>BL6&amp;"在"&amp;BJ32</f>
        <v>B2右伺服在位置10</v>
      </c>
      <c r="BN90" s="66" t="s">
        <v>2255</v>
      </c>
      <c r="BO90" t="str">
        <f>BO6&amp;"在"&amp;BM32</f>
        <v>B3左伺服在位置10</v>
      </c>
      <c r="BQ90" s="66" t="s">
        <v>2339</v>
      </c>
      <c r="BR90" t="str">
        <f>BR6&amp;"在"&amp;BP32</f>
        <v>B3右伺服在位置10</v>
      </c>
      <c r="BT90" s="66" t="s">
        <v>2423</v>
      </c>
      <c r="BU90" t="str">
        <f>BU6&amp;"在"&amp;BS32</f>
        <v>B4左伺服在位置10</v>
      </c>
      <c r="BW90" s="66" t="s">
        <v>2507</v>
      </c>
      <c r="BX90" t="str">
        <f>BX6&amp;"在"&amp;BV32</f>
        <v>B4右伺服在位置10</v>
      </c>
      <c r="BZ90" s="66" t="s">
        <v>2597</v>
      </c>
      <c r="CA90" t="str">
        <f>CA6&amp;"在"&amp;BY32</f>
        <v>25#伺服在位置10</v>
      </c>
      <c r="CC90" s="66" t="s">
        <v>2681</v>
      </c>
      <c r="CD90" t="str">
        <f>CD6&amp;"在"&amp;CB32</f>
        <v>26#伺服在位置10</v>
      </c>
      <c r="CF90" s="66" t="s">
        <v>2766</v>
      </c>
      <c r="CG90" t="str">
        <f>CG6&amp;"在"&amp;CE32</f>
        <v>27#左伺服在位置10</v>
      </c>
      <c r="CI90" s="66" t="s">
        <v>2850</v>
      </c>
      <c r="CJ90" t="str">
        <f>CJ6&amp;"在"&amp;CH32</f>
        <v>接料伺服在位置10</v>
      </c>
    </row>
    <row r="91" spans="2:88">
      <c r="B91" s="68" t="s">
        <v>12092</v>
      </c>
      <c r="C91" t="str">
        <f t="shared" si="0"/>
        <v>25#伺服回原完成记忆</v>
      </c>
      <c r="D91" s="61" t="s">
        <v>12110</v>
      </c>
      <c r="F91" s="61" t="s">
        <v>788</v>
      </c>
      <c r="G91" s="61" t="str">
        <f>G6&amp;E23&amp;"启动延时"</f>
        <v>进出料横移伺服平台进出料位启动延时</v>
      </c>
      <c r="H91" s="61"/>
      <c r="I91" s="61" t="s">
        <v>812</v>
      </c>
      <c r="J91" s="61" t="str">
        <f>J6&amp;H23&amp;"启动延时"</f>
        <v>进出料伸缩伺服初始位启动延时</v>
      </c>
      <c r="K91" s="61"/>
      <c r="L91" s="61" t="s">
        <v>833</v>
      </c>
      <c r="M91" s="61" t="str">
        <f>M6&amp;K23&amp;"启动延时"</f>
        <v>进出料横移伺服B进料位启动延时</v>
      </c>
      <c r="N91" s="61"/>
      <c r="O91" s="61" t="s">
        <v>854</v>
      </c>
      <c r="P91" s="61" t="str">
        <f>P6&amp;N23&amp;"启动延时"</f>
        <v>进出料伸缩伺服B初始位启动延时</v>
      </c>
      <c r="Q91" s="61"/>
      <c r="R91" s="61" t="s">
        <v>900</v>
      </c>
      <c r="S91" s="61" t="str">
        <f>S6&amp;Q23&amp;"启动延时"</f>
        <v>正压伺服A初始位启动延时</v>
      </c>
      <c r="T91" s="61"/>
      <c r="U91" s="61" t="s">
        <v>965</v>
      </c>
      <c r="V91" s="61" t="str">
        <f>V6&amp;T23&amp;"启动延时"</f>
        <v>压板平移伺服AA面取放位启动延时</v>
      </c>
      <c r="W91" s="61"/>
      <c r="X91" s="61" t="s">
        <v>1030</v>
      </c>
      <c r="Y91" s="61" t="str">
        <f>Y6&amp;W23&amp;"启动延时"</f>
        <v>A1左伺服待机位启动延时</v>
      </c>
      <c r="Z91" s="61"/>
      <c r="AA91" s="61" t="s">
        <v>1097</v>
      </c>
      <c r="AB91" s="61" t="str">
        <f>AB6&amp;Z23&amp;"启动延时"</f>
        <v>A1右伺服待机位启动延时</v>
      </c>
      <c r="AC91" s="61"/>
      <c r="AD91" s="61" t="s">
        <v>1165</v>
      </c>
      <c r="AE91" s="61" t="str">
        <f>AE6&amp;AC23&amp;"启动延时"</f>
        <v>A2左伺服待机位启动延时</v>
      </c>
      <c r="AF91" s="61"/>
      <c r="AG91" s="61" t="s">
        <v>1230</v>
      </c>
      <c r="AH91" s="61" t="str">
        <f>AH6&amp;AF23&amp;"启动延时"</f>
        <v>A2右伺服待机位启动延时</v>
      </c>
      <c r="AI91" s="61"/>
      <c r="AJ91" s="61" t="s">
        <v>1476</v>
      </c>
      <c r="AK91" s="61" t="str">
        <f>AK6&amp;AI23&amp;"启动延时"</f>
        <v>A3左伺服待机位启动延时</v>
      </c>
      <c r="AL91" s="61"/>
      <c r="AM91" s="61" t="s">
        <v>1496</v>
      </c>
      <c r="AN91" s="61" t="str">
        <f>AN6&amp;AL23&amp;"启动延时"</f>
        <v>A3右伺服待机位启动延时</v>
      </c>
      <c r="AO91" s="61"/>
      <c r="AP91" s="61" t="s">
        <v>1584</v>
      </c>
      <c r="AQ91" s="61" t="str">
        <f>AQ6&amp;AO23&amp;"启动延时"</f>
        <v>A4左伺服待机位启动延时</v>
      </c>
      <c r="AR91" s="61"/>
      <c r="AS91" s="61" t="s">
        <v>1668</v>
      </c>
      <c r="AT91" s="61" t="str">
        <f>AT6&amp;AR23&amp;"启动延时"</f>
        <v>A4右伺服待机位启动延时</v>
      </c>
      <c r="AU91" s="61"/>
      <c r="AV91" s="61" t="s">
        <v>1772</v>
      </c>
      <c r="AW91" s="61" t="str">
        <f>AW6&amp;AU23&amp;"启动延时"</f>
        <v>正压伺服B初始位启动延时</v>
      </c>
      <c r="AX91" s="61"/>
      <c r="AY91" s="61" t="s">
        <v>1856</v>
      </c>
      <c r="AZ91" s="61" t="str">
        <f>AZ6&amp;AX23&amp;"启动延时"</f>
        <v>压板平移伺服BA面取放位启动延时</v>
      </c>
      <c r="BA91" s="61"/>
      <c r="BB91" s="61" t="s">
        <v>1930</v>
      </c>
      <c r="BC91" s="61" t="str">
        <f>BC6&amp;BA23&amp;"启动延时"</f>
        <v>B1左伺服待机位启动延时</v>
      </c>
      <c r="BD91" s="61"/>
      <c r="BE91" s="61" t="s">
        <v>2014</v>
      </c>
      <c r="BF91" s="61" t="str">
        <f>BF6&amp;BD23&amp;"启动延时"</f>
        <v>B1右伺服待机位启动延时</v>
      </c>
      <c r="BG91" s="61"/>
      <c r="BH91" s="61" t="s">
        <v>2098</v>
      </c>
      <c r="BI91" s="61" t="str">
        <f>BI6&amp;BG23&amp;"启动延时"</f>
        <v>B2左伺服待机位启动延时</v>
      </c>
      <c r="BJ91" s="61"/>
      <c r="BK91" s="61" t="s">
        <v>2172</v>
      </c>
      <c r="BL91" s="61" t="str">
        <f>BL6&amp;BJ23&amp;"启动延时"</f>
        <v>B2右伺服待机位启动延时</v>
      </c>
      <c r="BM91" s="61"/>
      <c r="BN91" s="61" t="s">
        <v>2256</v>
      </c>
      <c r="BO91" s="61" t="str">
        <f>BO6&amp;BM23&amp;"启动延时"</f>
        <v>B3左伺服待机位启动延时</v>
      </c>
      <c r="BP91" s="61"/>
      <c r="BQ91" s="61" t="s">
        <v>2340</v>
      </c>
      <c r="BR91" s="61" t="str">
        <f>BR6&amp;BP23&amp;"启动延时"</f>
        <v>B3右伺服待机位启动延时</v>
      </c>
      <c r="BS91" s="61"/>
      <c r="BT91" s="61" t="s">
        <v>2424</v>
      </c>
      <c r="BU91" s="61" t="str">
        <f>BU6&amp;BS23&amp;"启动延时"</f>
        <v>B4左伺服待机位启动延时</v>
      </c>
      <c r="BV91" s="61"/>
      <c r="BW91" s="61" t="s">
        <v>2508</v>
      </c>
      <c r="BX91" s="61" t="str">
        <f>BX6&amp;BV23&amp;"启动延时"</f>
        <v>B4右伺服待机位启动延时</v>
      </c>
      <c r="BY91" s="61"/>
      <c r="BZ91" s="61" t="s">
        <v>2598</v>
      </c>
      <c r="CA91" s="61" t="str">
        <f>CA6&amp;BY23&amp;"启动延时"</f>
        <v>25#伺服位置1启动延时</v>
      </c>
      <c r="CB91" s="61"/>
      <c r="CC91" s="61" t="s">
        <v>2682</v>
      </c>
      <c r="CD91" s="61" t="str">
        <f>CD6&amp;CB23&amp;"启动延时"</f>
        <v>26#伺服位置1启动延时</v>
      </c>
      <c r="CE91" s="61"/>
      <c r="CF91" s="61" t="s">
        <v>2767</v>
      </c>
      <c r="CG91" s="61" t="str">
        <f>CG6&amp;CE23&amp;"启动延时"</f>
        <v>27#左伺服位置1启动延时</v>
      </c>
      <c r="CH91" s="61"/>
      <c r="CI91" s="61" t="s">
        <v>2851</v>
      </c>
      <c r="CJ91" s="61" t="str">
        <f>CJ6&amp;CH23&amp;"启动延时"</f>
        <v>接料伺服出料位启动延时</v>
      </c>
    </row>
    <row r="92" spans="2:88">
      <c r="B92" s="68" t="s">
        <v>12093</v>
      </c>
      <c r="C92" t="str">
        <f t="shared" si="0"/>
        <v>26#伺服回原完成记忆</v>
      </c>
      <c r="D92" s="61" t="s">
        <v>12111</v>
      </c>
      <c r="F92" s="61" t="s">
        <v>789</v>
      </c>
      <c r="G92" s="61" t="str">
        <f>G6&amp;E24&amp;"启动延时"</f>
        <v>进出料横移伺服热压A放料位启动延时</v>
      </c>
      <c r="H92" s="61"/>
      <c r="I92" s="61" t="s">
        <v>813</v>
      </c>
      <c r="J92" s="61" t="str">
        <f>J6&amp;H24&amp;"启动延时"</f>
        <v>进出料伸缩伺服平台取料位启动延时</v>
      </c>
      <c r="K92" s="61"/>
      <c r="L92" s="61" t="s">
        <v>834</v>
      </c>
      <c r="M92" s="61" t="str">
        <f>M6&amp;K24&amp;"启动延时"</f>
        <v>进出料横移伺服B进料等待位启动延时</v>
      </c>
      <c r="N92" s="61"/>
      <c r="O92" s="61" t="s">
        <v>855</v>
      </c>
      <c r="P92" s="61" t="str">
        <f>P6&amp;N24&amp;"启动延时"</f>
        <v>进出料伸缩伺服B平台取料位启动延时</v>
      </c>
      <c r="Q92" s="61"/>
      <c r="R92" s="61" t="s">
        <v>901</v>
      </c>
      <c r="S92" s="61" t="str">
        <f>S6&amp;Q24&amp;"启动延时"</f>
        <v>正压伺服A减速位启动延时</v>
      </c>
      <c r="T92" s="61"/>
      <c r="U92" s="61" t="s">
        <v>966</v>
      </c>
      <c r="V92" s="61" t="str">
        <f>V6&amp;T24&amp;"启动延时"</f>
        <v>压板平移伺服AB面取放位启动延时</v>
      </c>
      <c r="W92" s="61"/>
      <c r="X92" s="61" t="s">
        <v>1031</v>
      </c>
      <c r="Y92" s="83" t="str">
        <f>Y6&amp;W24&amp;"启动延时"</f>
        <v>A1左伺服拨料退回位启动延时</v>
      </c>
      <c r="Z92" s="61"/>
      <c r="AA92" s="61" t="s">
        <v>1098</v>
      </c>
      <c r="AB92" s="61" t="str">
        <f>AB6&amp;Z24&amp;"启动延时"</f>
        <v>A1右伺服拨料退回位启动延时</v>
      </c>
      <c r="AC92" s="61"/>
      <c r="AD92" s="61" t="s">
        <v>1166</v>
      </c>
      <c r="AE92" s="61" t="str">
        <f>AE6&amp;AC24&amp;"启动延时"</f>
        <v>A2左伺服拨料退回位启动延时</v>
      </c>
      <c r="AF92" s="61"/>
      <c r="AG92" s="61" t="s">
        <v>1231</v>
      </c>
      <c r="AH92" s="61" t="str">
        <f>AH6&amp;AF24&amp;"启动延时"</f>
        <v>A2右伺服拨料退回位启动延时</v>
      </c>
      <c r="AI92" s="61"/>
      <c r="AJ92" s="61" t="s">
        <v>1477</v>
      </c>
      <c r="AK92" s="61" t="str">
        <f>AK6&amp;AI24&amp;"启动延时"</f>
        <v>A3左伺服拨料退回位启动延时</v>
      </c>
      <c r="AL92" s="61"/>
      <c r="AM92" s="61" t="s">
        <v>1497</v>
      </c>
      <c r="AN92" s="61" t="str">
        <f>AN6&amp;AL24&amp;"启动延时"</f>
        <v>A3右伺服拨料退回位启动延时</v>
      </c>
      <c r="AO92" s="61"/>
      <c r="AP92" s="61" t="s">
        <v>1585</v>
      </c>
      <c r="AQ92" s="61" t="str">
        <f>AQ6&amp;AO24&amp;"启动延时"</f>
        <v>A4左伺服拨料退回位启动延时</v>
      </c>
      <c r="AR92" s="61"/>
      <c r="AS92" s="61" t="s">
        <v>1669</v>
      </c>
      <c r="AT92" s="61" t="str">
        <f>AT6&amp;AR24&amp;"启动延时"</f>
        <v>A4右伺服拨料退回位启动延时</v>
      </c>
      <c r="AU92" s="61"/>
      <c r="AV92" s="61" t="s">
        <v>1773</v>
      </c>
      <c r="AW92" s="61" t="str">
        <f>AW6&amp;AU24&amp;"启动延时"</f>
        <v>正压伺服B减速位启动延时</v>
      </c>
      <c r="AX92" s="61"/>
      <c r="AY92" s="61" t="s">
        <v>1857</v>
      </c>
      <c r="AZ92" s="61" t="str">
        <f>AZ6&amp;AX24&amp;"启动延时"</f>
        <v>压板平移伺服BB面取放位启动延时</v>
      </c>
      <c r="BA92" s="61"/>
      <c r="BB92" s="61" t="s">
        <v>1931</v>
      </c>
      <c r="BC92" s="61" t="str">
        <f>BC6&amp;BA24&amp;"启动延时"</f>
        <v>B1左伺服拨料退回位启动延时</v>
      </c>
      <c r="BD92" s="61"/>
      <c r="BE92" s="61" t="s">
        <v>2015</v>
      </c>
      <c r="BF92" s="61" t="str">
        <f>BF6&amp;BD24&amp;"启动延时"</f>
        <v>B1右伺服拨料退回位启动延时</v>
      </c>
      <c r="BG92" s="61"/>
      <c r="BH92" s="61" t="s">
        <v>2099</v>
      </c>
      <c r="BI92" s="61" t="str">
        <f>BI6&amp;BG24&amp;"启动延时"</f>
        <v>B2左伺服拨料退回位启动延时</v>
      </c>
      <c r="BJ92" s="61"/>
      <c r="BK92" s="61" t="s">
        <v>2173</v>
      </c>
      <c r="BL92" s="61" t="str">
        <f>BL6&amp;BJ24&amp;"启动延时"</f>
        <v>B2右伺服拨料退回位启动延时</v>
      </c>
      <c r="BM92" s="61"/>
      <c r="BN92" s="61" t="s">
        <v>2257</v>
      </c>
      <c r="BO92" s="61" t="str">
        <f>BO6&amp;BM24&amp;"启动延时"</f>
        <v>B3左伺服拨料退回位启动延时</v>
      </c>
      <c r="BP92" s="61"/>
      <c r="BQ92" s="61" t="s">
        <v>2341</v>
      </c>
      <c r="BR92" s="61" t="str">
        <f>BR6&amp;BP24&amp;"启动延时"</f>
        <v>B3右伺服拨料退回位启动延时</v>
      </c>
      <c r="BS92" s="61"/>
      <c r="BT92" s="61" t="s">
        <v>2425</v>
      </c>
      <c r="BU92" s="61" t="str">
        <f>BU6&amp;BS24&amp;"启动延时"</f>
        <v>B4左伺服拨料退回位启动延时</v>
      </c>
      <c r="BV92" s="61"/>
      <c r="BW92" s="61" t="s">
        <v>2509</v>
      </c>
      <c r="BX92" s="61" t="str">
        <f>BX6&amp;BV24&amp;"启动延时"</f>
        <v>B4右伺服拨料退回位启动延时</v>
      </c>
      <c r="BY92" s="61"/>
      <c r="BZ92" s="61" t="s">
        <v>2599</v>
      </c>
      <c r="CA92" s="61" t="str">
        <f>CA6&amp;BY24&amp;"启动延时"</f>
        <v>25#伺服位置2启动延时</v>
      </c>
      <c r="CB92" s="61"/>
      <c r="CC92" s="61" t="s">
        <v>2683</v>
      </c>
      <c r="CD92" s="61" t="str">
        <f>CD6&amp;CB24&amp;"启动延时"</f>
        <v>26#伺服位置2启动延时</v>
      </c>
      <c r="CE92" s="61"/>
      <c r="CF92" s="61" t="s">
        <v>2768</v>
      </c>
      <c r="CG92" s="61" t="str">
        <f>CG6&amp;CE24&amp;"启动延时"</f>
        <v>27#左伺服位置2启动延时</v>
      </c>
      <c r="CH92" s="61"/>
      <c r="CI92" s="61" t="s">
        <v>2852</v>
      </c>
      <c r="CJ92" s="61" t="str">
        <f>CJ6&amp;CH24&amp;"启动延时"</f>
        <v>接料伺服接料位启动延时</v>
      </c>
    </row>
    <row r="93" spans="2:88">
      <c r="B93" s="68" t="s">
        <v>12094</v>
      </c>
      <c r="C93" t="str">
        <f t="shared" si="0"/>
        <v>27#伺服回原完成记忆</v>
      </c>
      <c r="D93" s="61" t="s">
        <v>12112</v>
      </c>
      <c r="F93" s="61" t="s">
        <v>790</v>
      </c>
      <c r="G93" s="61" t="str">
        <f>G6&amp;E25&amp;"启动延时"</f>
        <v>进出料横移伺服热压A取料位启动延时</v>
      </c>
      <c r="H93" s="61"/>
      <c r="I93" s="61" t="s">
        <v>814</v>
      </c>
      <c r="J93" s="61" t="str">
        <f>J6&amp;H25&amp;"启动延时"</f>
        <v>进出料伸缩伺服热压取放位启动延时</v>
      </c>
      <c r="K93" s="61"/>
      <c r="L93" s="61" t="s">
        <v>835</v>
      </c>
      <c r="M93" s="61" t="str">
        <f>M6&amp;K25&amp;"启动延时"</f>
        <v>进出料横移伺服B上料位A启动延时</v>
      </c>
      <c r="N93" s="61"/>
      <c r="O93" s="61" t="s">
        <v>856</v>
      </c>
      <c r="P93" s="61" t="str">
        <f>P6&amp;N25&amp;"启动延时"</f>
        <v>进出料伸缩伺服B热压取放位启动延时</v>
      </c>
      <c r="Q93" s="61"/>
      <c r="R93" s="61" t="s">
        <v>902</v>
      </c>
      <c r="S93" s="61" t="str">
        <f>S6&amp;Q25&amp;"启动延时"</f>
        <v>正压伺服A等距热压位启动延时</v>
      </c>
      <c r="T93" s="61"/>
      <c r="U93" s="61" t="s">
        <v>967</v>
      </c>
      <c r="V93" s="61" t="str">
        <f>V6&amp;T25&amp;"启动延时"</f>
        <v>压板平移伺服A位置3启动延时</v>
      </c>
      <c r="W93" s="61"/>
      <c r="X93" s="61" t="s">
        <v>1032</v>
      </c>
      <c r="Y93" s="83" t="str">
        <f>Y6&amp;W25&amp;"启动延时"</f>
        <v>A1左伺服拨料位启动延时</v>
      </c>
      <c r="Z93" s="61"/>
      <c r="AA93" s="61" t="s">
        <v>1099</v>
      </c>
      <c r="AB93" s="61" t="str">
        <f>AB6&amp;Z25&amp;"启动延时"</f>
        <v>A1右伺服拨料位启动延时</v>
      </c>
      <c r="AC93" s="61"/>
      <c r="AD93" s="61" t="s">
        <v>1167</v>
      </c>
      <c r="AE93" s="61" t="str">
        <f>AE6&amp;AC25&amp;"启动延时"</f>
        <v>A2左伺服拨料位启动延时</v>
      </c>
      <c r="AF93" s="61"/>
      <c r="AG93" s="61" t="s">
        <v>1232</v>
      </c>
      <c r="AH93" s="61" t="str">
        <f>AH6&amp;AF25&amp;"启动延时"</f>
        <v>A2右伺服拨料位启动延时</v>
      </c>
      <c r="AI93" s="61"/>
      <c r="AJ93" s="61" t="s">
        <v>1478</v>
      </c>
      <c r="AK93" s="61" t="str">
        <f>AK6&amp;AI25&amp;"启动延时"</f>
        <v>A3左伺服拨料位启动延时</v>
      </c>
      <c r="AL93" s="61"/>
      <c r="AM93" s="61" t="s">
        <v>1498</v>
      </c>
      <c r="AN93" s="61" t="str">
        <f>AN6&amp;AL25&amp;"启动延时"</f>
        <v>A3右伺服拨料位启动延时</v>
      </c>
      <c r="AO93" s="61"/>
      <c r="AP93" s="61" t="s">
        <v>1586</v>
      </c>
      <c r="AQ93" s="61" t="str">
        <f>AQ6&amp;AO25&amp;"启动延时"</f>
        <v>A4左伺服拨料位启动延时</v>
      </c>
      <c r="AR93" s="61"/>
      <c r="AS93" s="61" t="s">
        <v>1670</v>
      </c>
      <c r="AT93" s="61" t="str">
        <f>AT6&amp;AR25&amp;"启动延时"</f>
        <v>A4右伺服拨料位启动延时</v>
      </c>
      <c r="AU93" s="61"/>
      <c r="AV93" s="61" t="s">
        <v>1774</v>
      </c>
      <c r="AW93" s="61" t="str">
        <f>AW6&amp;AU25&amp;"启动延时"</f>
        <v>正压伺服B等距热压位启动延时</v>
      </c>
      <c r="AX93" s="61"/>
      <c r="AY93" s="61" t="s">
        <v>1858</v>
      </c>
      <c r="AZ93" s="61" t="str">
        <f>AZ6&amp;AX25&amp;"启动延时"</f>
        <v>压板平移伺服B位置3启动延时</v>
      </c>
      <c r="BA93" s="61"/>
      <c r="BB93" s="61" t="s">
        <v>1932</v>
      </c>
      <c r="BC93" s="61" t="str">
        <f>BC6&amp;BA25&amp;"启动延时"</f>
        <v>B1左伺服拨料位启动延时</v>
      </c>
      <c r="BD93" s="61"/>
      <c r="BE93" s="61" t="s">
        <v>2016</v>
      </c>
      <c r="BF93" s="61" t="str">
        <f>BF6&amp;BD25&amp;"启动延时"</f>
        <v>B1右伺服拨料位启动延时</v>
      </c>
      <c r="BG93" s="61"/>
      <c r="BH93" s="61" t="s">
        <v>2100</v>
      </c>
      <c r="BI93" s="61" t="str">
        <f>BI6&amp;BG25&amp;"启动延时"</f>
        <v>B2左伺服拨料位启动延时</v>
      </c>
      <c r="BJ93" s="61"/>
      <c r="BK93" s="61" t="s">
        <v>2174</v>
      </c>
      <c r="BL93" s="61" t="str">
        <f>BL6&amp;BJ25&amp;"启动延时"</f>
        <v>B2右伺服拨料位启动延时</v>
      </c>
      <c r="BM93" s="61"/>
      <c r="BN93" s="61" t="s">
        <v>2258</v>
      </c>
      <c r="BO93" s="61" t="str">
        <f>BO6&amp;BM25&amp;"启动延时"</f>
        <v>B3左伺服拨料位启动延时</v>
      </c>
      <c r="BP93" s="61"/>
      <c r="BQ93" s="61" t="s">
        <v>2342</v>
      </c>
      <c r="BR93" s="61" t="str">
        <f>BR6&amp;BP25&amp;"启动延时"</f>
        <v>B3右伺服拨料位启动延时</v>
      </c>
      <c r="BS93" s="61"/>
      <c r="BT93" s="61" t="s">
        <v>2426</v>
      </c>
      <c r="BU93" s="61" t="str">
        <f>BU6&amp;BS25&amp;"启动延时"</f>
        <v>B4左伺服拨料位启动延时</v>
      </c>
      <c r="BV93" s="61"/>
      <c r="BW93" s="61" t="s">
        <v>2510</v>
      </c>
      <c r="BX93" s="61" t="str">
        <f>BX6&amp;BV25&amp;"启动延时"</f>
        <v>B4右伺服拨料位启动延时</v>
      </c>
      <c r="BY93" s="61"/>
      <c r="BZ93" s="61" t="s">
        <v>2600</v>
      </c>
      <c r="CA93" s="61" t="str">
        <f>CA6&amp;BY25&amp;"启动延时"</f>
        <v>25#伺服位置3启动延时</v>
      </c>
      <c r="CB93" s="61"/>
      <c r="CC93" s="61" t="s">
        <v>2684</v>
      </c>
      <c r="CD93" s="61" t="str">
        <f>CD6&amp;CB25&amp;"启动延时"</f>
        <v>26#伺服位置3启动延时</v>
      </c>
      <c r="CE93" s="61"/>
      <c r="CF93" s="61" t="s">
        <v>2769</v>
      </c>
      <c r="CG93" s="61" t="str">
        <f>CG6&amp;CE25&amp;"启动延时"</f>
        <v>27#左伺服位置3启动延时</v>
      </c>
      <c r="CH93" s="61"/>
      <c r="CI93" s="61" t="s">
        <v>2853</v>
      </c>
      <c r="CJ93" s="61" t="str">
        <f>CJ6&amp;CH25&amp;"启动延时"</f>
        <v>接料伺服位置3启动延时</v>
      </c>
    </row>
    <row r="94" spans="2:88">
      <c r="B94" s="70" t="s">
        <v>311</v>
      </c>
      <c r="C94" t="str">
        <f t="shared" si="0"/>
        <v>接料伺服回原完成记忆</v>
      </c>
      <c r="D94" s="61" t="s">
        <v>12113</v>
      </c>
      <c r="F94" s="61" t="s">
        <v>791</v>
      </c>
      <c r="G94" s="61" t="str">
        <f>G6&amp;E26&amp;"启动延时"</f>
        <v>进出料横移伺服热压B放料位启动延时</v>
      </c>
      <c r="H94" s="61"/>
      <c r="I94" s="61" t="s">
        <v>815</v>
      </c>
      <c r="J94" s="61" t="str">
        <f>J6&amp;H26&amp;"启动延时"</f>
        <v>进出料伸缩伺服位置4启动延时</v>
      </c>
      <c r="K94" s="61"/>
      <c r="L94" s="61" t="s">
        <v>836</v>
      </c>
      <c r="M94" s="61" t="str">
        <f>M6&amp;K26&amp;"启动延时"</f>
        <v>进出料横移伺服B上料位B启动延时</v>
      </c>
      <c r="N94" s="61"/>
      <c r="O94" s="61" t="s">
        <v>857</v>
      </c>
      <c r="P94" s="61" t="str">
        <f>P6&amp;N26&amp;"启动延时"</f>
        <v>进出料伸缩伺服B平台放料位启动延时</v>
      </c>
      <c r="Q94" s="61"/>
      <c r="R94" s="61" t="s">
        <v>903</v>
      </c>
      <c r="S94" s="61" t="str">
        <f>S6&amp;Q26&amp;"启动延时"</f>
        <v>正压伺服A预压退回位启动延时</v>
      </c>
      <c r="T94" s="61"/>
      <c r="U94" s="61" t="s">
        <v>968</v>
      </c>
      <c r="V94" s="61" t="str">
        <f>V6&amp;T26&amp;"启动延时"</f>
        <v>压板平移伺服A位置4启动延时</v>
      </c>
      <c r="W94" s="61"/>
      <c r="X94" s="61" t="s">
        <v>1033</v>
      </c>
      <c r="Y94" s="61" t="str">
        <f>Y6&amp;W26&amp;"启动延时"</f>
        <v>A1左伺服减速位启动延时</v>
      </c>
      <c r="Z94" s="61"/>
      <c r="AA94" s="61" t="s">
        <v>1100</v>
      </c>
      <c r="AB94" s="61" t="str">
        <f>AB6&amp;Z26&amp;"启动延时"</f>
        <v>A1右伺服减速位启动延时</v>
      </c>
      <c r="AC94" s="61"/>
      <c r="AD94" s="61" t="s">
        <v>1168</v>
      </c>
      <c r="AE94" s="61" t="str">
        <f>AE6&amp;AC26&amp;"启动延时"</f>
        <v>A2左伺服减速位启动延时</v>
      </c>
      <c r="AF94" s="61"/>
      <c r="AG94" s="61" t="s">
        <v>1233</v>
      </c>
      <c r="AH94" s="61" t="str">
        <f>AH6&amp;AF26&amp;"启动延时"</f>
        <v>A2右伺服减速位启动延时</v>
      </c>
      <c r="AI94" s="61"/>
      <c r="AJ94" s="61" t="s">
        <v>1479</v>
      </c>
      <c r="AK94" s="61" t="str">
        <f>AK6&amp;AI26&amp;"启动延时"</f>
        <v>A3左伺服减速位启动延时</v>
      </c>
      <c r="AL94" s="61"/>
      <c r="AM94" s="61" t="s">
        <v>1499</v>
      </c>
      <c r="AN94" s="61" t="str">
        <f>AN6&amp;AL26&amp;"启动延时"</f>
        <v>A3右伺服减速位启动延时</v>
      </c>
      <c r="AO94" s="61"/>
      <c r="AP94" s="61" t="s">
        <v>1587</v>
      </c>
      <c r="AQ94" s="61" t="str">
        <f>AQ6&amp;AO26&amp;"启动延时"</f>
        <v>A4左伺服减速位启动延时</v>
      </c>
      <c r="AR94" s="61"/>
      <c r="AS94" s="61" t="s">
        <v>1671</v>
      </c>
      <c r="AT94" s="61" t="str">
        <f>AT6&amp;AR26&amp;"启动延时"</f>
        <v>A4右伺服减速位启动延时</v>
      </c>
      <c r="AU94" s="61"/>
      <c r="AV94" s="61" t="s">
        <v>1775</v>
      </c>
      <c r="AW94" s="61" t="str">
        <f>AW6&amp;AU26&amp;"启动延时"</f>
        <v>正压伺服B预压退回位启动延时</v>
      </c>
      <c r="AX94" s="61"/>
      <c r="AY94" s="61" t="s">
        <v>1859</v>
      </c>
      <c r="AZ94" s="61" t="str">
        <f>AZ6&amp;AX26&amp;"启动延时"</f>
        <v>压板平移伺服B位置4启动延时</v>
      </c>
      <c r="BA94" s="61"/>
      <c r="BB94" s="61" t="s">
        <v>1933</v>
      </c>
      <c r="BC94" s="61" t="str">
        <f>BC6&amp;BA26&amp;"启动延时"</f>
        <v>B1左伺服减速位启动延时</v>
      </c>
      <c r="BD94" s="61"/>
      <c r="BE94" s="61" t="s">
        <v>2017</v>
      </c>
      <c r="BF94" s="61" t="str">
        <f>BF6&amp;BD26&amp;"启动延时"</f>
        <v>B1右伺服减速位启动延时</v>
      </c>
      <c r="BG94" s="61"/>
      <c r="BH94" s="61" t="s">
        <v>2101</v>
      </c>
      <c r="BI94" s="61" t="str">
        <f>BI6&amp;BG26&amp;"启动延时"</f>
        <v>B2左伺服减速位启动延时</v>
      </c>
      <c r="BJ94" s="61"/>
      <c r="BK94" s="61" t="s">
        <v>2175</v>
      </c>
      <c r="BL94" s="61" t="str">
        <f>BL6&amp;BJ26&amp;"启动延时"</f>
        <v>B2右伺服减速位启动延时</v>
      </c>
      <c r="BM94" s="61"/>
      <c r="BN94" s="61" t="s">
        <v>2259</v>
      </c>
      <c r="BO94" s="61" t="str">
        <f>BO6&amp;BM26&amp;"启动延时"</f>
        <v>B3左伺服减速位启动延时</v>
      </c>
      <c r="BP94" s="61"/>
      <c r="BQ94" s="61" t="s">
        <v>2343</v>
      </c>
      <c r="BR94" s="61" t="str">
        <f>BR6&amp;BP26&amp;"启动延时"</f>
        <v>B3右伺服减速位启动延时</v>
      </c>
      <c r="BS94" s="61"/>
      <c r="BT94" s="61" t="s">
        <v>2427</v>
      </c>
      <c r="BU94" s="61" t="str">
        <f>BU6&amp;BS26&amp;"启动延时"</f>
        <v>B4左伺服减速位启动延时</v>
      </c>
      <c r="BV94" s="61"/>
      <c r="BW94" s="61" t="s">
        <v>2511</v>
      </c>
      <c r="BX94" s="61" t="str">
        <f>BX6&amp;BV26&amp;"启动延时"</f>
        <v>B4右伺服减速位启动延时</v>
      </c>
      <c r="BY94" s="61"/>
      <c r="BZ94" s="61" t="s">
        <v>2601</v>
      </c>
      <c r="CA94" s="61" t="str">
        <f>CA6&amp;BY26&amp;"启动延时"</f>
        <v>25#伺服位置4启动延时</v>
      </c>
      <c r="CB94" s="61"/>
      <c r="CC94" s="61" t="s">
        <v>2685</v>
      </c>
      <c r="CD94" s="61" t="str">
        <f>CD6&amp;CB26&amp;"启动延时"</f>
        <v>26#伺服位置4启动延时</v>
      </c>
      <c r="CE94" s="61"/>
      <c r="CF94" s="61" t="s">
        <v>2770</v>
      </c>
      <c r="CG94" s="61" t="str">
        <f>CG6&amp;CE26&amp;"启动延时"</f>
        <v>27#左伺服位置4启动延时</v>
      </c>
      <c r="CH94" s="61"/>
      <c r="CI94" s="61" t="s">
        <v>2854</v>
      </c>
      <c r="CJ94" s="61" t="str">
        <f>CJ6&amp;CH26&amp;"启动延时"</f>
        <v>接料伺服位置4启动延时</v>
      </c>
    </row>
    <row r="95" spans="2:88">
      <c r="F95" s="61" t="s">
        <v>792</v>
      </c>
      <c r="G95" s="61" t="str">
        <f>G6&amp;E27&amp;"启动延时"</f>
        <v>进出料横移伺服热压B取料位启动延时</v>
      </c>
      <c r="H95" s="61"/>
      <c r="I95" s="61" t="s">
        <v>816</v>
      </c>
      <c r="J95" s="61" t="str">
        <f>J6&amp;H27&amp;"启动延时"</f>
        <v>进出料伸缩伺服位置5启动延时</v>
      </c>
      <c r="K95" s="61"/>
      <c r="L95" s="61" t="s">
        <v>837</v>
      </c>
      <c r="M95" s="61" t="str">
        <f>M6&amp;K27&amp;"启动延时"</f>
        <v>进出料横移伺服B下料位A启动延时</v>
      </c>
      <c r="N95" s="61"/>
      <c r="O95" s="61" t="s">
        <v>858</v>
      </c>
      <c r="P95" s="61" t="str">
        <f>P6&amp;N27&amp;"启动延时"</f>
        <v>进出料伸缩伺服B位置5启动延时</v>
      </c>
      <c r="Q95" s="61"/>
      <c r="R95" s="61" t="s">
        <v>904</v>
      </c>
      <c r="S95" s="61" t="str">
        <f>S6&amp;Q27&amp;"启动延时"</f>
        <v>正压伺服AMASK测试位启动延时</v>
      </c>
      <c r="T95" s="61"/>
      <c r="U95" s="61" t="s">
        <v>969</v>
      </c>
      <c r="V95" s="61" t="str">
        <f>V6&amp;T27&amp;"启动延时"</f>
        <v>压板平移伺服A位置5启动延时</v>
      </c>
      <c r="W95" s="61"/>
      <c r="X95" s="61" t="s">
        <v>1034</v>
      </c>
      <c r="Y95" s="61" t="str">
        <f>Y6&amp;W27&amp;"启动延时"</f>
        <v>A1左伺服等距热压位启动延时</v>
      </c>
      <c r="Z95" s="61"/>
      <c r="AA95" s="61" t="s">
        <v>1101</v>
      </c>
      <c r="AB95" s="61" t="str">
        <f>AB6&amp;Z27&amp;"启动延时"</f>
        <v>A1右伺服等距热压位启动延时</v>
      </c>
      <c r="AC95" s="61"/>
      <c r="AD95" s="61" t="s">
        <v>1169</v>
      </c>
      <c r="AE95" s="61" t="str">
        <f>AE6&amp;AC27&amp;"启动延时"</f>
        <v>A2左伺服等距热压位启动延时</v>
      </c>
      <c r="AF95" s="61"/>
      <c r="AG95" s="61" t="s">
        <v>1234</v>
      </c>
      <c r="AH95" s="61" t="str">
        <f>AH6&amp;AF27&amp;"启动延时"</f>
        <v>A2右伺服等距热压位启动延时</v>
      </c>
      <c r="AI95" s="61"/>
      <c r="AJ95" s="61" t="s">
        <v>1480</v>
      </c>
      <c r="AK95" s="61" t="str">
        <f>AK6&amp;AI27&amp;"启动延时"</f>
        <v>A3左伺服等距热压位启动延时</v>
      </c>
      <c r="AL95" s="61"/>
      <c r="AM95" s="61" t="s">
        <v>1500</v>
      </c>
      <c r="AN95" s="61" t="str">
        <f>AN6&amp;AL27&amp;"启动延时"</f>
        <v>A3右伺服等距热压位启动延时</v>
      </c>
      <c r="AO95" s="61"/>
      <c r="AP95" s="61" t="s">
        <v>1588</v>
      </c>
      <c r="AQ95" s="61" t="str">
        <f>AQ6&amp;AO27&amp;"启动延时"</f>
        <v>A4左伺服等距热压位启动延时</v>
      </c>
      <c r="AR95" s="61"/>
      <c r="AS95" s="61" t="s">
        <v>1672</v>
      </c>
      <c r="AT95" s="61" t="str">
        <f>AT6&amp;AR27&amp;"启动延时"</f>
        <v>A4右伺服等距热压位启动延时</v>
      </c>
      <c r="AU95" s="61"/>
      <c r="AV95" s="61" t="s">
        <v>1776</v>
      </c>
      <c r="AW95" s="61" t="str">
        <f>AW6&amp;AU27&amp;"启动延时"</f>
        <v>正压伺服BMASK测试位启动延时</v>
      </c>
      <c r="AX95" s="61"/>
      <c r="AY95" s="61" t="s">
        <v>1860</v>
      </c>
      <c r="AZ95" s="61" t="str">
        <f>AZ6&amp;AX27&amp;"启动延时"</f>
        <v>压板平移伺服B位置5启动延时</v>
      </c>
      <c r="BA95" s="61"/>
      <c r="BB95" s="61" t="s">
        <v>1934</v>
      </c>
      <c r="BC95" s="61" t="str">
        <f>BC6&amp;BA27&amp;"启动延时"</f>
        <v>B1左伺服等距热压位启动延时</v>
      </c>
      <c r="BD95" s="61"/>
      <c r="BE95" s="61" t="s">
        <v>2018</v>
      </c>
      <c r="BF95" s="61" t="str">
        <f>BF6&amp;BD27&amp;"启动延时"</f>
        <v>B1右伺服等距热压位启动延时</v>
      </c>
      <c r="BG95" s="61"/>
      <c r="BH95" s="61" t="s">
        <v>2102</v>
      </c>
      <c r="BI95" s="61" t="str">
        <f>BI6&amp;BG27&amp;"启动延时"</f>
        <v>B2左伺服等距热压位启动延时</v>
      </c>
      <c r="BJ95" s="61"/>
      <c r="BK95" s="61" t="s">
        <v>2176</v>
      </c>
      <c r="BL95" s="61" t="str">
        <f>BL6&amp;BJ27&amp;"启动延时"</f>
        <v>B2右伺服等距热压位启动延时</v>
      </c>
      <c r="BM95" s="61"/>
      <c r="BN95" s="61" t="s">
        <v>2260</v>
      </c>
      <c r="BO95" s="61" t="str">
        <f>BO6&amp;BM27&amp;"启动延时"</f>
        <v>B3左伺服等距热压位启动延时</v>
      </c>
      <c r="BP95" s="61"/>
      <c r="BQ95" s="61" t="s">
        <v>2344</v>
      </c>
      <c r="BR95" s="61" t="str">
        <f>BR6&amp;BP27&amp;"启动延时"</f>
        <v>B3右伺服等距热压位启动延时</v>
      </c>
      <c r="BS95" s="61"/>
      <c r="BT95" s="61" t="s">
        <v>2428</v>
      </c>
      <c r="BU95" s="61" t="str">
        <f>BU6&amp;BS27&amp;"启动延时"</f>
        <v>B4左伺服等距热压位启动延时</v>
      </c>
      <c r="BV95" s="61"/>
      <c r="BW95" s="61" t="s">
        <v>2512</v>
      </c>
      <c r="BX95" s="61" t="str">
        <f>BX6&amp;BV27&amp;"启动延时"</f>
        <v>B4右伺服等距热压位启动延时</v>
      </c>
      <c r="BY95" s="61"/>
      <c r="BZ95" s="61" t="s">
        <v>2602</v>
      </c>
      <c r="CA95" s="61" t="str">
        <f>CA6&amp;BY27&amp;"启动延时"</f>
        <v>25#伺服位置5启动延时</v>
      </c>
      <c r="CB95" s="61"/>
      <c r="CC95" s="61" t="s">
        <v>2686</v>
      </c>
      <c r="CD95" s="61" t="str">
        <f>CD6&amp;CB27&amp;"启动延时"</f>
        <v>26#伺服位置5启动延时</v>
      </c>
      <c r="CE95" s="61"/>
      <c r="CF95" s="61" t="s">
        <v>2771</v>
      </c>
      <c r="CG95" s="61" t="str">
        <f>CG6&amp;CE27&amp;"启动延时"</f>
        <v>27#左伺服位置5启动延时</v>
      </c>
      <c r="CH95" s="61"/>
      <c r="CI95" s="61" t="s">
        <v>2855</v>
      </c>
      <c r="CJ95" s="61" t="str">
        <f>CJ6&amp;CH27&amp;"启动延时"</f>
        <v>接料伺服位置5启动延时</v>
      </c>
    </row>
    <row r="96" spans="2:88">
      <c r="F96" s="61" t="s">
        <v>793</v>
      </c>
      <c r="G96" s="61" t="str">
        <f>G6&amp;E28&amp;"启动延时"</f>
        <v>进出料横移伺服热压C放料位启动延时</v>
      </c>
      <c r="H96" s="61"/>
      <c r="I96" s="61" t="s">
        <v>817</v>
      </c>
      <c r="J96" s="61" t="str">
        <f>J6&amp;H28&amp;"启动延时"</f>
        <v>进出料伸缩伺服位置6启动延时</v>
      </c>
      <c r="K96" s="61"/>
      <c r="L96" s="61" t="s">
        <v>838</v>
      </c>
      <c r="M96" s="61" t="str">
        <f>M6&amp;K28&amp;"启动延时"</f>
        <v>进出料横移伺服B下料位B启动延时</v>
      </c>
      <c r="N96" s="61"/>
      <c r="O96" s="61" t="s">
        <v>859</v>
      </c>
      <c r="P96" s="61" t="str">
        <f>P6&amp;N28&amp;"启动延时"</f>
        <v>进出料伸缩伺服B位置6启动延时</v>
      </c>
      <c r="Q96" s="61"/>
      <c r="R96" s="61" t="s">
        <v>905</v>
      </c>
      <c r="S96" s="61" t="str">
        <f>S6&amp;Q28&amp;"启动延时"</f>
        <v>正压伺服A位置6启动延时</v>
      </c>
      <c r="T96" s="61"/>
      <c r="U96" s="61" t="s">
        <v>970</v>
      </c>
      <c r="V96" s="61" t="str">
        <f>V6&amp;T28&amp;"启动延时"</f>
        <v>压板平移伺服A位置6启动延时</v>
      </c>
      <c r="W96" s="61"/>
      <c r="X96" s="61" t="s">
        <v>1035</v>
      </c>
      <c r="Y96" s="61" t="str">
        <f>Y6&amp;W28&amp;"启动延时"</f>
        <v>A1左伺服位置6启动延时</v>
      </c>
      <c r="Z96" s="61"/>
      <c r="AA96" s="61" t="s">
        <v>1102</v>
      </c>
      <c r="AB96" s="61" t="str">
        <f>AB6&amp;Z28&amp;"启动延时"</f>
        <v>A1右伺服位置6启动延时</v>
      </c>
      <c r="AC96" s="61"/>
      <c r="AD96" s="61" t="s">
        <v>1170</v>
      </c>
      <c r="AE96" s="61" t="str">
        <f>AE6&amp;AC28&amp;"启动延时"</f>
        <v>A2左伺服位置6启动延时</v>
      </c>
      <c r="AF96" s="61"/>
      <c r="AG96" s="61" t="s">
        <v>1235</v>
      </c>
      <c r="AH96" s="61" t="str">
        <f>AH6&amp;AF28&amp;"启动延时"</f>
        <v>A2右伺服位置6启动延时</v>
      </c>
      <c r="AI96" s="61"/>
      <c r="AJ96" s="61" t="s">
        <v>1481</v>
      </c>
      <c r="AK96" s="61" t="str">
        <f>AK6&amp;AI28&amp;"启动延时"</f>
        <v>A3左伺服位置6启动延时</v>
      </c>
      <c r="AL96" s="61"/>
      <c r="AM96" s="61" t="s">
        <v>1501</v>
      </c>
      <c r="AN96" s="61" t="str">
        <f>AN6&amp;AL28&amp;"启动延时"</f>
        <v>A3右伺服位置6启动延时</v>
      </c>
      <c r="AO96" s="61"/>
      <c r="AP96" s="61" t="s">
        <v>1589</v>
      </c>
      <c r="AQ96" s="61" t="str">
        <f>AQ6&amp;AO28&amp;"启动延时"</f>
        <v>A4左伺服位置6启动延时</v>
      </c>
      <c r="AR96" s="61"/>
      <c r="AS96" s="61" t="s">
        <v>1673</v>
      </c>
      <c r="AT96" s="61" t="str">
        <f>AT6&amp;AR28&amp;"启动延时"</f>
        <v>A4右伺服位置6启动延时</v>
      </c>
      <c r="AU96" s="61"/>
      <c r="AV96" s="61" t="s">
        <v>1777</v>
      </c>
      <c r="AW96" s="61" t="str">
        <f>AW6&amp;AU28&amp;"启动延时"</f>
        <v>正压伺服B位置6启动延时</v>
      </c>
      <c r="AX96" s="61"/>
      <c r="AY96" s="61" t="s">
        <v>1861</v>
      </c>
      <c r="AZ96" s="61" t="str">
        <f>AZ6&amp;AX28&amp;"启动延时"</f>
        <v>压板平移伺服B位置6启动延时</v>
      </c>
      <c r="BA96" s="61"/>
      <c r="BB96" s="61" t="s">
        <v>1935</v>
      </c>
      <c r="BC96" s="61" t="str">
        <f>BC6&amp;BA28&amp;"启动延时"</f>
        <v>B1左伺服位置6启动延时</v>
      </c>
      <c r="BD96" s="61"/>
      <c r="BE96" s="61" t="s">
        <v>2019</v>
      </c>
      <c r="BF96" s="61" t="str">
        <f>BF6&amp;BD28&amp;"启动延时"</f>
        <v>B1右伺服位置6启动延时</v>
      </c>
      <c r="BG96" s="61"/>
      <c r="BH96" s="61" t="s">
        <v>2103</v>
      </c>
      <c r="BI96" s="61" t="str">
        <f>BI6&amp;BG28&amp;"启动延时"</f>
        <v>B2左伺服位置6启动延时</v>
      </c>
      <c r="BJ96" s="61"/>
      <c r="BK96" s="61" t="s">
        <v>2177</v>
      </c>
      <c r="BL96" s="61" t="str">
        <f>BL6&amp;BJ28&amp;"启动延时"</f>
        <v>B2右伺服位置6启动延时</v>
      </c>
      <c r="BM96" s="61"/>
      <c r="BN96" s="61" t="s">
        <v>2261</v>
      </c>
      <c r="BO96" s="61" t="str">
        <f>BO6&amp;BM28&amp;"启动延时"</f>
        <v>B3左伺服位置6启动延时</v>
      </c>
      <c r="BP96" s="61"/>
      <c r="BQ96" s="61" t="s">
        <v>2345</v>
      </c>
      <c r="BR96" s="61" t="str">
        <f>BR6&amp;BP28&amp;"启动延时"</f>
        <v>B3右伺服位置6启动延时</v>
      </c>
      <c r="BS96" s="61"/>
      <c r="BT96" s="61" t="s">
        <v>2429</v>
      </c>
      <c r="BU96" s="61" t="str">
        <f>BU6&amp;BS28&amp;"启动延时"</f>
        <v>B4左伺服位置6启动延时</v>
      </c>
      <c r="BV96" s="61"/>
      <c r="BW96" s="61" t="s">
        <v>2513</v>
      </c>
      <c r="BX96" s="61" t="str">
        <f>BX6&amp;BV28&amp;"启动延时"</f>
        <v>B4右伺服位置6启动延时</v>
      </c>
      <c r="BY96" s="61"/>
      <c r="BZ96" s="61" t="s">
        <v>2603</v>
      </c>
      <c r="CA96" s="61" t="str">
        <f>CA6&amp;BY28&amp;"启动延时"</f>
        <v>25#伺服位置6启动延时</v>
      </c>
      <c r="CB96" s="61"/>
      <c r="CC96" s="61" t="s">
        <v>2687</v>
      </c>
      <c r="CD96" s="61" t="str">
        <f>CD6&amp;CB28&amp;"启动延时"</f>
        <v>26#伺服位置6启动延时</v>
      </c>
      <c r="CE96" s="61"/>
      <c r="CF96" s="61" t="s">
        <v>2772</v>
      </c>
      <c r="CG96" s="61" t="str">
        <f>CG6&amp;CE28&amp;"启动延时"</f>
        <v>27#左伺服位置6启动延时</v>
      </c>
      <c r="CH96" s="61"/>
      <c r="CI96" s="61" t="s">
        <v>2856</v>
      </c>
      <c r="CJ96" s="61" t="str">
        <f>CJ6&amp;CH28&amp;"启动延时"</f>
        <v>接料伺服位置6启动延时</v>
      </c>
    </row>
    <row r="97" spans="2:88">
      <c r="B97" s="70"/>
      <c r="F97" s="61" t="s">
        <v>794</v>
      </c>
      <c r="G97" s="61" t="str">
        <f>G6&amp;E29&amp;"启动延时"</f>
        <v>进出料横移伺服热压C取料位启动延时</v>
      </c>
      <c r="H97" s="61"/>
      <c r="I97" s="61" t="s">
        <v>818</v>
      </c>
      <c r="J97" s="61" t="str">
        <f>J6&amp;H29&amp;"启动延时"</f>
        <v>进出料伸缩伺服位置7启动延时</v>
      </c>
      <c r="K97" s="61"/>
      <c r="L97" s="61" t="s">
        <v>839</v>
      </c>
      <c r="M97" s="61" t="str">
        <f>M6&amp;K29&amp;"启动延时"</f>
        <v>进出料横移伺服B出料等待位启动延时</v>
      </c>
      <c r="N97" s="61"/>
      <c r="O97" s="61" t="s">
        <v>860</v>
      </c>
      <c r="P97" s="61" t="str">
        <f>P6&amp;N29&amp;"启动延时"</f>
        <v>进出料伸缩伺服B位置7启动延时</v>
      </c>
      <c r="Q97" s="61"/>
      <c r="R97" s="61" t="s">
        <v>906</v>
      </c>
      <c r="S97" s="61" t="str">
        <f>S6&amp;Q29&amp;"启动延时"</f>
        <v>正压伺服A位置7启动延时</v>
      </c>
      <c r="T97" s="61"/>
      <c r="U97" s="61" t="s">
        <v>971</v>
      </c>
      <c r="V97" s="61" t="str">
        <f>V6&amp;T29&amp;"启动延时"</f>
        <v>压板平移伺服A位置7启动延时</v>
      </c>
      <c r="W97" s="61"/>
      <c r="X97" s="61" t="s">
        <v>1036</v>
      </c>
      <c r="Y97" s="61" t="str">
        <f>Y6&amp;W29&amp;"启动延时"</f>
        <v>A1左伺服位置7启动延时</v>
      </c>
      <c r="Z97" s="61"/>
      <c r="AA97" s="61" t="s">
        <v>1103</v>
      </c>
      <c r="AB97" s="61" t="str">
        <f>AB6&amp;Z29&amp;"启动延时"</f>
        <v>A1右伺服位置7启动延时</v>
      </c>
      <c r="AC97" s="61"/>
      <c r="AD97" s="61" t="s">
        <v>1171</v>
      </c>
      <c r="AE97" s="61" t="str">
        <f>AE6&amp;AC29&amp;"启动延时"</f>
        <v>A2左伺服位置7启动延时</v>
      </c>
      <c r="AF97" s="61"/>
      <c r="AG97" s="61" t="s">
        <v>1236</v>
      </c>
      <c r="AH97" s="61" t="str">
        <f>AH6&amp;AF29&amp;"启动延时"</f>
        <v>A2右伺服位置7启动延时</v>
      </c>
      <c r="AI97" s="61"/>
      <c r="AJ97" s="61" t="s">
        <v>1482</v>
      </c>
      <c r="AK97" s="61" t="str">
        <f>AK6&amp;AI29&amp;"启动延时"</f>
        <v>A3左伺服位置7启动延时</v>
      </c>
      <c r="AL97" s="61"/>
      <c r="AM97" s="61" t="s">
        <v>1502</v>
      </c>
      <c r="AN97" s="61" t="str">
        <f>AN6&amp;AL29&amp;"启动延时"</f>
        <v>A3右伺服位置7启动延时</v>
      </c>
      <c r="AO97" s="61"/>
      <c r="AP97" s="61" t="s">
        <v>1590</v>
      </c>
      <c r="AQ97" s="61" t="str">
        <f>AQ6&amp;AO29&amp;"启动延时"</f>
        <v>A4左伺服位置7启动延时</v>
      </c>
      <c r="AR97" s="61"/>
      <c r="AS97" s="61" t="s">
        <v>1674</v>
      </c>
      <c r="AT97" s="61" t="str">
        <f>AT6&amp;AR29&amp;"启动延时"</f>
        <v>A4右伺服位置7启动延时</v>
      </c>
      <c r="AU97" s="61"/>
      <c r="AV97" s="61" t="s">
        <v>1778</v>
      </c>
      <c r="AW97" s="61" t="str">
        <f>AW6&amp;AU29&amp;"启动延时"</f>
        <v>正压伺服B位置7启动延时</v>
      </c>
      <c r="AX97" s="61"/>
      <c r="AY97" s="61" t="s">
        <v>1862</v>
      </c>
      <c r="AZ97" s="61" t="str">
        <f>AZ6&amp;AX29&amp;"启动延时"</f>
        <v>压板平移伺服B位置7启动延时</v>
      </c>
      <c r="BA97" s="61"/>
      <c r="BB97" s="61" t="s">
        <v>1936</v>
      </c>
      <c r="BC97" s="61" t="str">
        <f>BC6&amp;BA29&amp;"启动延时"</f>
        <v>B1左伺服位置7启动延时</v>
      </c>
      <c r="BD97" s="61"/>
      <c r="BE97" s="61" t="s">
        <v>2020</v>
      </c>
      <c r="BF97" s="61" t="str">
        <f>BF6&amp;BD29&amp;"启动延时"</f>
        <v>B1右伺服位置7启动延时</v>
      </c>
      <c r="BG97" s="61"/>
      <c r="BH97" s="61" t="s">
        <v>2104</v>
      </c>
      <c r="BI97" s="61" t="str">
        <f>BI6&amp;BG29&amp;"启动延时"</f>
        <v>B2左伺服位置7启动延时</v>
      </c>
      <c r="BJ97" s="61"/>
      <c r="BK97" s="61" t="s">
        <v>2178</v>
      </c>
      <c r="BL97" s="61" t="str">
        <f>BL6&amp;BJ29&amp;"启动延时"</f>
        <v>B2右伺服位置7启动延时</v>
      </c>
      <c r="BM97" s="61"/>
      <c r="BN97" s="61" t="s">
        <v>2262</v>
      </c>
      <c r="BO97" s="61" t="str">
        <f>BO6&amp;BM29&amp;"启动延时"</f>
        <v>B3左伺服位置7启动延时</v>
      </c>
      <c r="BP97" s="61"/>
      <c r="BQ97" s="61" t="s">
        <v>2346</v>
      </c>
      <c r="BR97" s="61" t="str">
        <f>BR6&amp;BP29&amp;"启动延时"</f>
        <v>B3右伺服位置7启动延时</v>
      </c>
      <c r="BS97" s="61"/>
      <c r="BT97" s="61" t="s">
        <v>2430</v>
      </c>
      <c r="BU97" s="61" t="str">
        <f>BU6&amp;BS29&amp;"启动延时"</f>
        <v>B4左伺服位置7启动延时</v>
      </c>
      <c r="BV97" s="61"/>
      <c r="BW97" s="61" t="s">
        <v>2514</v>
      </c>
      <c r="BX97" s="61" t="str">
        <f>BX6&amp;BV29&amp;"启动延时"</f>
        <v>B4右伺服位置7启动延时</v>
      </c>
      <c r="BY97" s="61"/>
      <c r="BZ97" s="61" t="s">
        <v>2604</v>
      </c>
      <c r="CA97" s="61" t="str">
        <f>CA6&amp;BY29&amp;"启动延时"</f>
        <v>25#伺服位置7启动延时</v>
      </c>
      <c r="CB97" s="61"/>
      <c r="CC97" s="61" t="s">
        <v>2688</v>
      </c>
      <c r="CD97" s="61" t="str">
        <f>CD6&amp;CB29&amp;"启动延时"</f>
        <v>26#伺服位置7启动延时</v>
      </c>
      <c r="CE97" s="61"/>
      <c r="CF97" s="61" t="s">
        <v>2773</v>
      </c>
      <c r="CG97" s="61" t="str">
        <f>CG6&amp;CE29&amp;"启动延时"</f>
        <v>27#左伺服位置7启动延时</v>
      </c>
      <c r="CH97" s="61"/>
      <c r="CI97" s="61" t="s">
        <v>2857</v>
      </c>
      <c r="CJ97" s="61" t="str">
        <f>CJ6&amp;CH29&amp;"启动延时"</f>
        <v>接料伺服位置7启动延时</v>
      </c>
    </row>
    <row r="98" spans="2:88">
      <c r="B98" s="70"/>
      <c r="F98" s="61" t="s">
        <v>795</v>
      </c>
      <c r="G98" s="61" t="str">
        <f>G6&amp;E30&amp;"启动延时"</f>
        <v>进出料横移伺服出料位启动延时</v>
      </c>
      <c r="H98" s="61"/>
      <c r="I98" s="61" t="s">
        <v>819</v>
      </c>
      <c r="J98" s="61" t="str">
        <f>J6&amp;H30&amp;"启动延时"</f>
        <v>进出料伸缩伺服位置8启动延时</v>
      </c>
      <c r="K98" s="61"/>
      <c r="L98" s="61" t="s">
        <v>840</v>
      </c>
      <c r="M98" s="61" t="str">
        <f>M6&amp;K30&amp;"启动延时"</f>
        <v>进出料横移伺服B出料位启动延时</v>
      </c>
      <c r="N98" s="61"/>
      <c r="O98" s="61" t="s">
        <v>861</v>
      </c>
      <c r="P98" s="61" t="str">
        <f>P6&amp;N30&amp;"启动延时"</f>
        <v>进出料伸缩伺服B位置8启动延时</v>
      </c>
      <c r="Q98" s="61"/>
      <c r="R98" s="61" t="s">
        <v>907</v>
      </c>
      <c r="S98" s="61" t="str">
        <f>S6&amp;Q30&amp;"启动延时"</f>
        <v>正压伺服A位置8启动延时</v>
      </c>
      <c r="T98" s="61"/>
      <c r="U98" s="61" t="s">
        <v>972</v>
      </c>
      <c r="V98" s="61" t="str">
        <f>V6&amp;T30&amp;"启动延时"</f>
        <v>压板平移伺服A位置8启动延时</v>
      </c>
      <c r="W98" s="61"/>
      <c r="X98" s="61" t="s">
        <v>1037</v>
      </c>
      <c r="Y98" s="61" t="str">
        <f>Y6&amp;W30&amp;"启动延时"</f>
        <v>A1左伺服位置8启动延时</v>
      </c>
      <c r="Z98" s="61"/>
      <c r="AA98" s="61" t="s">
        <v>1104</v>
      </c>
      <c r="AB98" s="61" t="str">
        <f>AB6&amp;Z30&amp;"启动延时"</f>
        <v>A1右伺服位置8启动延时</v>
      </c>
      <c r="AC98" s="61"/>
      <c r="AD98" s="61" t="s">
        <v>1172</v>
      </c>
      <c r="AE98" s="61" t="str">
        <f>AE6&amp;AC30&amp;"启动延时"</f>
        <v>A2左伺服位置8启动延时</v>
      </c>
      <c r="AF98" s="61"/>
      <c r="AG98" s="61" t="s">
        <v>1237</v>
      </c>
      <c r="AH98" s="61" t="str">
        <f>AH6&amp;AF30&amp;"启动延时"</f>
        <v>A2右伺服位置8启动延时</v>
      </c>
      <c r="AI98" s="61"/>
      <c r="AJ98" s="61" t="s">
        <v>1483</v>
      </c>
      <c r="AK98" s="61" t="str">
        <f>AK6&amp;AI30&amp;"启动延时"</f>
        <v>A3左伺服位置8启动延时</v>
      </c>
      <c r="AL98" s="61"/>
      <c r="AM98" s="61" t="s">
        <v>1503</v>
      </c>
      <c r="AN98" s="61" t="str">
        <f>AN6&amp;AL30&amp;"启动延时"</f>
        <v>A3右伺服位置8启动延时</v>
      </c>
      <c r="AO98" s="61"/>
      <c r="AP98" s="61" t="s">
        <v>1591</v>
      </c>
      <c r="AQ98" s="61" t="str">
        <f>AQ6&amp;AO30&amp;"启动延时"</f>
        <v>A4左伺服位置8启动延时</v>
      </c>
      <c r="AR98" s="61"/>
      <c r="AS98" s="61" t="s">
        <v>1675</v>
      </c>
      <c r="AT98" s="61" t="str">
        <f>AT6&amp;AR30&amp;"启动延时"</f>
        <v>A4右伺服位置8启动延时</v>
      </c>
      <c r="AU98" s="61"/>
      <c r="AV98" s="61" t="s">
        <v>1779</v>
      </c>
      <c r="AW98" s="61" t="str">
        <f>AW6&amp;AU30&amp;"启动延时"</f>
        <v>正压伺服B位置8启动延时</v>
      </c>
      <c r="AX98" s="61"/>
      <c r="AY98" s="61" t="s">
        <v>1863</v>
      </c>
      <c r="AZ98" s="61" t="str">
        <f>AZ6&amp;AX30&amp;"启动延时"</f>
        <v>压板平移伺服B位置8启动延时</v>
      </c>
      <c r="BA98" s="61"/>
      <c r="BB98" s="61" t="s">
        <v>1937</v>
      </c>
      <c r="BC98" s="61" t="str">
        <f>BC6&amp;BA30&amp;"启动延时"</f>
        <v>B1左伺服位置8启动延时</v>
      </c>
      <c r="BD98" s="61"/>
      <c r="BE98" s="61" t="s">
        <v>2021</v>
      </c>
      <c r="BF98" s="61" t="str">
        <f>BF6&amp;BD30&amp;"启动延时"</f>
        <v>B1右伺服位置8启动延时</v>
      </c>
      <c r="BG98" s="61"/>
      <c r="BH98" s="61" t="s">
        <v>2105</v>
      </c>
      <c r="BI98" s="61" t="str">
        <f>BI6&amp;BG30&amp;"启动延时"</f>
        <v>B2左伺服位置8启动延时</v>
      </c>
      <c r="BJ98" s="61"/>
      <c r="BK98" s="61" t="s">
        <v>2179</v>
      </c>
      <c r="BL98" s="61" t="str">
        <f>BL6&amp;BJ30&amp;"启动延时"</f>
        <v>B2右伺服位置8启动延时</v>
      </c>
      <c r="BM98" s="61"/>
      <c r="BN98" s="61" t="s">
        <v>2263</v>
      </c>
      <c r="BO98" s="61" t="str">
        <f>BO6&amp;BM30&amp;"启动延时"</f>
        <v>B3左伺服位置8启动延时</v>
      </c>
      <c r="BP98" s="61"/>
      <c r="BQ98" s="61" t="s">
        <v>2347</v>
      </c>
      <c r="BR98" s="61" t="str">
        <f>BR6&amp;BP30&amp;"启动延时"</f>
        <v>B3右伺服位置8启动延时</v>
      </c>
      <c r="BS98" s="61"/>
      <c r="BT98" s="61" t="s">
        <v>2431</v>
      </c>
      <c r="BU98" s="61" t="str">
        <f>BU6&amp;BS30&amp;"启动延时"</f>
        <v>B4左伺服位置8启动延时</v>
      </c>
      <c r="BV98" s="61"/>
      <c r="BW98" s="61" t="s">
        <v>2515</v>
      </c>
      <c r="BX98" s="61" t="str">
        <f>BX6&amp;BV30&amp;"启动延时"</f>
        <v>B4右伺服位置8启动延时</v>
      </c>
      <c r="BY98" s="61"/>
      <c r="BZ98" s="61" t="s">
        <v>2605</v>
      </c>
      <c r="CA98" s="61" t="str">
        <f>CA6&amp;BY30&amp;"启动延时"</f>
        <v>25#伺服位置8启动延时</v>
      </c>
      <c r="CB98" s="61"/>
      <c r="CC98" s="61" t="s">
        <v>2689</v>
      </c>
      <c r="CD98" s="61" t="str">
        <f>CD6&amp;CB30&amp;"启动延时"</f>
        <v>26#伺服位置8启动延时</v>
      </c>
      <c r="CE98" s="61"/>
      <c r="CF98" s="61" t="s">
        <v>2774</v>
      </c>
      <c r="CG98" s="61" t="str">
        <f>CG6&amp;CE30&amp;"启动延时"</f>
        <v>27#左伺服位置8启动延时</v>
      </c>
      <c r="CH98" s="61"/>
      <c r="CI98" s="61" t="s">
        <v>2858</v>
      </c>
      <c r="CJ98" s="61" t="str">
        <f>CJ6&amp;CH30&amp;"启动延时"</f>
        <v>接料伺服位置8启动延时</v>
      </c>
    </row>
    <row r="99" spans="2:88">
      <c r="B99" s="70"/>
      <c r="F99" s="61" t="s">
        <v>796</v>
      </c>
      <c r="G99" s="61" t="str">
        <f>G6&amp;E31&amp;"启动延时"</f>
        <v>进出料横移伺服位置9启动延时</v>
      </c>
      <c r="H99" s="61"/>
      <c r="I99" s="61" t="s">
        <v>820</v>
      </c>
      <c r="J99" s="61" t="str">
        <f>J6&amp;H31&amp;"启动延时"</f>
        <v>进出料伸缩伺服位置9启动延时</v>
      </c>
      <c r="K99" s="61"/>
      <c r="L99" s="61" t="s">
        <v>841</v>
      </c>
      <c r="M99" s="61" t="str">
        <f>M6&amp;K31&amp;"启动延时"</f>
        <v>进出料横移伺服B位置9启动延时</v>
      </c>
      <c r="N99" s="61"/>
      <c r="O99" s="61" t="s">
        <v>862</v>
      </c>
      <c r="P99" s="61" t="str">
        <f>P6&amp;N31&amp;"启动延时"</f>
        <v>进出料伸缩伺服B位置9启动延时</v>
      </c>
      <c r="Q99" s="61"/>
      <c r="R99" s="61" t="s">
        <v>908</v>
      </c>
      <c r="S99" s="61" t="str">
        <f>S6&amp;Q31&amp;"启动延时"</f>
        <v>正压伺服A位置9启动延时</v>
      </c>
      <c r="T99" s="61"/>
      <c r="U99" s="61" t="s">
        <v>973</v>
      </c>
      <c r="V99" s="61" t="str">
        <f>V6&amp;T31&amp;"启动延时"</f>
        <v>压板平移伺服A位置9启动延时</v>
      </c>
      <c r="W99" s="61"/>
      <c r="X99" s="61" t="s">
        <v>1038</v>
      </c>
      <c r="Y99" s="61" t="str">
        <f>Y6&amp;W31&amp;"启动延时"</f>
        <v>A1左伺服位置9启动延时</v>
      </c>
      <c r="Z99" s="61"/>
      <c r="AA99" s="61" t="s">
        <v>1105</v>
      </c>
      <c r="AB99" s="61" t="str">
        <f>AB6&amp;Z31&amp;"启动延时"</f>
        <v>A1右伺服位置9启动延时</v>
      </c>
      <c r="AC99" s="61"/>
      <c r="AD99" s="61" t="s">
        <v>1173</v>
      </c>
      <c r="AE99" s="61" t="str">
        <f>AE6&amp;AC31&amp;"启动延时"</f>
        <v>A2左伺服位置9启动延时</v>
      </c>
      <c r="AF99" s="61"/>
      <c r="AG99" s="61" t="s">
        <v>1238</v>
      </c>
      <c r="AH99" s="61" t="str">
        <f>AH6&amp;AF31&amp;"启动延时"</f>
        <v>A2右伺服位置9启动延时</v>
      </c>
      <c r="AI99" s="61"/>
      <c r="AJ99" s="61" t="s">
        <v>1484</v>
      </c>
      <c r="AK99" s="61" t="str">
        <f>AK6&amp;AI31&amp;"启动延时"</f>
        <v>A3左伺服位置9启动延时</v>
      </c>
      <c r="AL99" s="61"/>
      <c r="AM99" s="61" t="s">
        <v>1504</v>
      </c>
      <c r="AN99" s="61" t="str">
        <f>AN6&amp;AL31&amp;"启动延时"</f>
        <v>A3右伺服位置9启动延时</v>
      </c>
      <c r="AO99" s="61"/>
      <c r="AP99" s="61" t="s">
        <v>1592</v>
      </c>
      <c r="AQ99" s="61" t="str">
        <f>AQ6&amp;AO31&amp;"启动延时"</f>
        <v>A4左伺服位置9启动延时</v>
      </c>
      <c r="AR99" s="61"/>
      <c r="AS99" s="61" t="s">
        <v>1676</v>
      </c>
      <c r="AT99" s="61" t="str">
        <f>AT6&amp;AR31&amp;"启动延时"</f>
        <v>A4右伺服位置9启动延时</v>
      </c>
      <c r="AU99" s="61"/>
      <c r="AV99" s="61" t="s">
        <v>1780</v>
      </c>
      <c r="AW99" s="61" t="str">
        <f>AW6&amp;AU31&amp;"启动延时"</f>
        <v>正压伺服B位置9启动延时</v>
      </c>
      <c r="AX99" s="61"/>
      <c r="AY99" s="61" t="s">
        <v>1864</v>
      </c>
      <c r="AZ99" s="61" t="str">
        <f>AZ6&amp;AX31&amp;"启动延时"</f>
        <v>压板平移伺服B位置9启动延时</v>
      </c>
      <c r="BA99" s="61"/>
      <c r="BB99" s="61" t="s">
        <v>1938</v>
      </c>
      <c r="BC99" s="61" t="str">
        <f>BC6&amp;BA31&amp;"启动延时"</f>
        <v>B1左伺服位置9启动延时</v>
      </c>
      <c r="BD99" s="61"/>
      <c r="BE99" s="61" t="s">
        <v>2022</v>
      </c>
      <c r="BF99" s="61" t="str">
        <f>BF6&amp;BD31&amp;"启动延时"</f>
        <v>B1右伺服位置9启动延时</v>
      </c>
      <c r="BG99" s="61"/>
      <c r="BH99" s="61" t="s">
        <v>2106</v>
      </c>
      <c r="BI99" s="61" t="str">
        <f>BI6&amp;BG31&amp;"启动延时"</f>
        <v>B2左伺服位置9启动延时</v>
      </c>
      <c r="BJ99" s="61"/>
      <c r="BK99" s="61" t="s">
        <v>2180</v>
      </c>
      <c r="BL99" s="61" t="str">
        <f>BL6&amp;BJ31&amp;"启动延时"</f>
        <v>B2右伺服位置9启动延时</v>
      </c>
      <c r="BM99" s="61"/>
      <c r="BN99" s="61" t="s">
        <v>2264</v>
      </c>
      <c r="BO99" s="61" t="str">
        <f>BO6&amp;BM31&amp;"启动延时"</f>
        <v>B3左伺服位置9启动延时</v>
      </c>
      <c r="BP99" s="61"/>
      <c r="BQ99" s="61" t="s">
        <v>2348</v>
      </c>
      <c r="BR99" s="61" t="str">
        <f>BR6&amp;BP31&amp;"启动延时"</f>
        <v>B3右伺服位置9启动延时</v>
      </c>
      <c r="BS99" s="61"/>
      <c r="BT99" s="61" t="s">
        <v>2432</v>
      </c>
      <c r="BU99" s="61" t="str">
        <f>BU6&amp;BS31&amp;"启动延时"</f>
        <v>B4左伺服位置9启动延时</v>
      </c>
      <c r="BV99" s="61"/>
      <c r="BW99" s="61" t="s">
        <v>2516</v>
      </c>
      <c r="BX99" s="61" t="str">
        <f>BX6&amp;BV31&amp;"启动延时"</f>
        <v>B4右伺服位置9启动延时</v>
      </c>
      <c r="BY99" s="61"/>
      <c r="BZ99" s="61" t="s">
        <v>2606</v>
      </c>
      <c r="CA99" s="61" t="str">
        <f>CA6&amp;BY31&amp;"启动延时"</f>
        <v>25#伺服位置9启动延时</v>
      </c>
      <c r="CB99" s="61"/>
      <c r="CC99" s="61" t="s">
        <v>2690</v>
      </c>
      <c r="CD99" s="61" t="str">
        <f>CD6&amp;CB31&amp;"启动延时"</f>
        <v>26#伺服位置9启动延时</v>
      </c>
      <c r="CE99" s="61"/>
      <c r="CF99" s="61" t="s">
        <v>2775</v>
      </c>
      <c r="CG99" s="61" t="str">
        <f>CG6&amp;CE31&amp;"启动延时"</f>
        <v>27#左伺服位置9启动延时</v>
      </c>
      <c r="CH99" s="61"/>
      <c r="CI99" s="61" t="s">
        <v>2859</v>
      </c>
      <c r="CJ99" s="61" t="str">
        <f>CJ6&amp;CH31&amp;"启动延时"</f>
        <v>接料伺服位置9启动延时</v>
      </c>
    </row>
    <row r="100" spans="2:88">
      <c r="F100" s="61" t="s">
        <v>797</v>
      </c>
      <c r="G100" s="61" t="str">
        <f>G6&amp;E32&amp;"启动延时"</f>
        <v>进出料横移伺服位置10启动延时</v>
      </c>
      <c r="H100" s="61"/>
      <c r="I100" s="61" t="s">
        <v>821</v>
      </c>
      <c r="J100" s="61" t="str">
        <f>J6&amp;H32&amp;"启动延时"</f>
        <v>进出料伸缩伺服位置10启动延时</v>
      </c>
      <c r="K100" s="61"/>
      <c r="L100" s="61" t="s">
        <v>842</v>
      </c>
      <c r="M100" s="61" t="str">
        <f>M6&amp;K32&amp;"启动延时"</f>
        <v>进出料横移伺服B位置10启动延时</v>
      </c>
      <c r="N100" s="61"/>
      <c r="O100" s="61" t="s">
        <v>863</v>
      </c>
      <c r="P100" s="61" t="str">
        <f>P6&amp;N32&amp;"启动延时"</f>
        <v>进出料伸缩伺服B位置10启动延时</v>
      </c>
      <c r="Q100" s="61"/>
      <c r="R100" s="61" t="s">
        <v>909</v>
      </c>
      <c r="S100" s="61" t="str">
        <f>S6&amp;Q32&amp;"启动延时"</f>
        <v>正压伺服A位置10启动延时</v>
      </c>
      <c r="T100" s="61"/>
      <c r="U100" s="61" t="s">
        <v>974</v>
      </c>
      <c r="V100" s="61" t="str">
        <f>V6&amp;T32&amp;"启动延时"</f>
        <v>压板平移伺服A位置10启动延时</v>
      </c>
      <c r="W100" s="61"/>
      <c r="X100" s="61" t="s">
        <v>1039</v>
      </c>
      <c r="Y100" s="61" t="str">
        <f>Y6&amp;W32&amp;"启动延时"</f>
        <v>A1左伺服位置10启动延时</v>
      </c>
      <c r="Z100" s="61"/>
      <c r="AA100" s="61" t="s">
        <v>1106</v>
      </c>
      <c r="AB100" s="61" t="str">
        <f>AB6&amp;Z32&amp;"启动延时"</f>
        <v>A1右伺服位置10启动延时</v>
      </c>
      <c r="AC100" s="61"/>
      <c r="AD100" s="61" t="s">
        <v>1174</v>
      </c>
      <c r="AE100" s="61" t="str">
        <f>AE6&amp;AC32&amp;"启动延时"</f>
        <v>A2左伺服位置10启动延时</v>
      </c>
      <c r="AF100" s="61"/>
      <c r="AG100" s="61" t="s">
        <v>1239</v>
      </c>
      <c r="AH100" s="61" t="str">
        <f>AH6&amp;AF32&amp;"启动延时"</f>
        <v>A2右伺服位置10启动延时</v>
      </c>
      <c r="AI100" s="61"/>
      <c r="AJ100" s="61" t="s">
        <v>1485</v>
      </c>
      <c r="AK100" s="61" t="str">
        <f>AK6&amp;AI32&amp;"启动延时"</f>
        <v>A3左伺服位置10启动延时</v>
      </c>
      <c r="AL100" s="61"/>
      <c r="AM100" s="61" t="s">
        <v>1505</v>
      </c>
      <c r="AN100" s="61" t="str">
        <f>AN6&amp;AL32&amp;"启动延时"</f>
        <v>A3右伺服位置10启动延时</v>
      </c>
      <c r="AO100" s="61"/>
      <c r="AP100" s="61" t="s">
        <v>1593</v>
      </c>
      <c r="AQ100" s="61" t="str">
        <f>AQ6&amp;AO32&amp;"启动延时"</f>
        <v>A4左伺服位置10启动延时</v>
      </c>
      <c r="AR100" s="61"/>
      <c r="AS100" s="61" t="s">
        <v>1677</v>
      </c>
      <c r="AT100" s="61" t="str">
        <f>AT6&amp;AR32&amp;"启动延时"</f>
        <v>A4右伺服位置10启动延时</v>
      </c>
      <c r="AU100" s="61"/>
      <c r="AV100" s="61" t="s">
        <v>1781</v>
      </c>
      <c r="AW100" s="61" t="str">
        <f>AW6&amp;AU32&amp;"启动延时"</f>
        <v>正压伺服B位置10启动延时</v>
      </c>
      <c r="AX100" s="61"/>
      <c r="AY100" s="61" t="s">
        <v>1865</v>
      </c>
      <c r="AZ100" s="61" t="str">
        <f>AZ6&amp;AX32&amp;"启动延时"</f>
        <v>压板平移伺服B位置10启动延时</v>
      </c>
      <c r="BA100" s="61"/>
      <c r="BB100" s="61" t="s">
        <v>1939</v>
      </c>
      <c r="BC100" s="61" t="str">
        <f>BC6&amp;BA32&amp;"启动延时"</f>
        <v>B1左伺服位置10启动延时</v>
      </c>
      <c r="BD100" s="61"/>
      <c r="BE100" s="61" t="s">
        <v>2023</v>
      </c>
      <c r="BF100" s="61" t="str">
        <f>BF6&amp;BD32&amp;"启动延时"</f>
        <v>B1右伺服位置10启动延时</v>
      </c>
      <c r="BG100" s="61"/>
      <c r="BH100" s="61" t="s">
        <v>2107</v>
      </c>
      <c r="BI100" s="61" t="str">
        <f>BI6&amp;BG32&amp;"启动延时"</f>
        <v>B2左伺服位置10启动延时</v>
      </c>
      <c r="BJ100" s="61"/>
      <c r="BK100" s="61" t="s">
        <v>2181</v>
      </c>
      <c r="BL100" s="61" t="str">
        <f>BL6&amp;BJ32&amp;"启动延时"</f>
        <v>B2右伺服位置10启动延时</v>
      </c>
      <c r="BM100" s="61"/>
      <c r="BN100" s="61" t="s">
        <v>2265</v>
      </c>
      <c r="BO100" s="61" t="str">
        <f>BO6&amp;BM32&amp;"启动延时"</f>
        <v>B3左伺服位置10启动延时</v>
      </c>
      <c r="BP100" s="61"/>
      <c r="BQ100" s="61" t="s">
        <v>2349</v>
      </c>
      <c r="BR100" s="61" t="str">
        <f>BR6&amp;BP32&amp;"启动延时"</f>
        <v>B3右伺服位置10启动延时</v>
      </c>
      <c r="BS100" s="61"/>
      <c r="BT100" s="61" t="s">
        <v>2433</v>
      </c>
      <c r="BU100" s="61" t="str">
        <f>BU6&amp;BS32&amp;"启动延时"</f>
        <v>B4左伺服位置10启动延时</v>
      </c>
      <c r="BV100" s="61"/>
      <c r="BW100" s="61" t="s">
        <v>2517</v>
      </c>
      <c r="BX100" s="61" t="str">
        <f>BX6&amp;BV32&amp;"启动延时"</f>
        <v>B4右伺服位置10启动延时</v>
      </c>
      <c r="BY100" s="61"/>
      <c r="BZ100" s="61" t="s">
        <v>2607</v>
      </c>
      <c r="CA100" s="61" t="str">
        <f>CA6&amp;BY32&amp;"启动延时"</f>
        <v>25#伺服位置10启动延时</v>
      </c>
      <c r="CB100" s="61"/>
      <c r="CC100" s="61" t="s">
        <v>2691</v>
      </c>
      <c r="CD100" s="61" t="str">
        <f>CD6&amp;CB32&amp;"启动延时"</f>
        <v>26#伺服位置10启动延时</v>
      </c>
      <c r="CE100" s="61"/>
      <c r="CF100" s="61" t="s">
        <v>2776</v>
      </c>
      <c r="CG100" s="61" t="str">
        <f>CG6&amp;CE32&amp;"启动延时"</f>
        <v>27#左伺服位置10启动延时</v>
      </c>
      <c r="CH100" s="61"/>
      <c r="CI100" s="61" t="s">
        <v>2860</v>
      </c>
      <c r="CJ100" s="61" t="str">
        <f>CJ6&amp;CH32&amp;"启动延时"</f>
        <v>接料伺服位置10启动延时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46"/>
  <sheetViews>
    <sheetView topLeftCell="A193" workbookViewId="0">
      <selection activeCell="J248" sqref="J248"/>
    </sheetView>
  </sheetViews>
  <sheetFormatPr defaultRowHeight="14.25"/>
  <cols>
    <col min="1" max="1" width="5.5" bestFit="1" customWidth="1"/>
    <col min="2" max="2" width="21.625" bestFit="1" customWidth="1"/>
    <col min="3" max="3" width="17.25" style="58" customWidth="1"/>
    <col min="4" max="4" width="23.125" customWidth="1"/>
    <col min="5" max="5" width="26" customWidth="1"/>
    <col min="6" max="6" width="17.25" style="7" customWidth="1"/>
    <col min="7" max="7" width="39.375" bestFit="1" customWidth="1"/>
    <col min="8" max="8" width="17.25" bestFit="1" customWidth="1"/>
    <col min="9" max="9" width="8.5" bestFit="1" customWidth="1"/>
    <col min="10" max="10" width="39.375" bestFit="1" customWidth="1"/>
    <col min="11" max="11" width="9" style="65"/>
    <col min="12" max="12" width="80.5" bestFit="1" customWidth="1"/>
  </cols>
  <sheetData>
    <row r="1" spans="1:12">
      <c r="J1" s="61" t="s">
        <v>3311</v>
      </c>
    </row>
    <row r="2" spans="1:12" ht="33.75" customHeight="1">
      <c r="A2" s="186" t="s">
        <v>13441</v>
      </c>
      <c r="B2" s="187"/>
      <c r="C2" s="187"/>
      <c r="D2" s="187"/>
      <c r="E2" s="188"/>
    </row>
    <row r="3" spans="1:12" s="90" customFormat="1" ht="30" customHeight="1">
      <c r="A3" s="93"/>
      <c r="B3" s="94" t="s">
        <v>13429</v>
      </c>
      <c r="C3" s="95" t="s">
        <v>13430</v>
      </c>
      <c r="D3" s="96" t="s">
        <v>13435</v>
      </c>
      <c r="E3" s="94" t="s">
        <v>13436</v>
      </c>
      <c r="F3" s="91"/>
      <c r="K3" s="92"/>
    </row>
    <row r="4" spans="1:12">
      <c r="A4" s="97" t="s">
        <v>264</v>
      </c>
      <c r="B4" s="97" t="s">
        <v>3309</v>
      </c>
      <c r="C4" s="98" t="s">
        <v>233</v>
      </c>
      <c r="D4" s="99" t="s">
        <v>233</v>
      </c>
      <c r="E4" s="99" t="s">
        <v>233</v>
      </c>
      <c r="F4" s="57"/>
    </row>
    <row r="5" spans="1:12">
      <c r="A5" s="97" t="s">
        <v>265</v>
      </c>
      <c r="B5" s="97" t="s">
        <v>5308</v>
      </c>
      <c r="C5" s="98" t="s">
        <v>234</v>
      </c>
      <c r="D5" s="99" t="s">
        <v>234</v>
      </c>
      <c r="E5" s="100" t="s">
        <v>13437</v>
      </c>
      <c r="F5" s="71"/>
    </row>
    <row r="6" spans="1:12">
      <c r="A6" s="97" t="s">
        <v>266</v>
      </c>
      <c r="B6" s="101" t="s">
        <v>235</v>
      </c>
      <c r="C6" s="102" t="s">
        <v>235</v>
      </c>
      <c r="D6" s="103" t="s">
        <v>235</v>
      </c>
      <c r="E6" s="103" t="s">
        <v>235</v>
      </c>
      <c r="F6" s="184" t="s">
        <v>4152</v>
      </c>
      <c r="G6" s="185"/>
      <c r="J6" s="68" t="s">
        <v>3310</v>
      </c>
      <c r="K6" s="66" t="s">
        <v>5374</v>
      </c>
      <c r="L6" s="61" t="s">
        <v>5494</v>
      </c>
    </row>
    <row r="7" spans="1:12">
      <c r="A7" s="97" t="s">
        <v>267</v>
      </c>
      <c r="B7" s="101" t="s">
        <v>236</v>
      </c>
      <c r="C7" s="102" t="s">
        <v>236</v>
      </c>
      <c r="D7" s="103" t="s">
        <v>236</v>
      </c>
      <c r="E7" s="100" t="s">
        <v>13438</v>
      </c>
      <c r="F7" s="57" t="s">
        <v>3312</v>
      </c>
      <c r="G7" t="s">
        <v>3384</v>
      </c>
      <c r="H7" s="61" t="s">
        <v>4153</v>
      </c>
      <c r="I7" t="s">
        <v>2909</v>
      </c>
      <c r="J7" s="61" t="str">
        <f>H7&amp;"自动速度"</f>
        <v>进出料横移伺服A自动速度</v>
      </c>
      <c r="K7" s="66" t="s">
        <v>5375</v>
      </c>
      <c r="L7" t="s">
        <v>5495</v>
      </c>
    </row>
    <row r="8" spans="1:12">
      <c r="A8" s="97" t="s">
        <v>284</v>
      </c>
      <c r="B8" s="97" t="s">
        <v>865</v>
      </c>
      <c r="C8" s="98" t="s">
        <v>865</v>
      </c>
      <c r="D8" s="99" t="s">
        <v>865</v>
      </c>
      <c r="E8" s="99" t="s">
        <v>865</v>
      </c>
      <c r="F8" s="57" t="s">
        <v>3313</v>
      </c>
      <c r="G8" t="s">
        <v>3385</v>
      </c>
      <c r="I8" t="s">
        <v>2910</v>
      </c>
      <c r="J8" s="61" t="str">
        <f>H7&amp;"自动速度"</f>
        <v>进出料横移伺服A自动速度</v>
      </c>
      <c r="K8" s="66" t="s">
        <v>5376</v>
      </c>
      <c r="L8" t="s">
        <v>5496</v>
      </c>
    </row>
    <row r="9" spans="1:12">
      <c r="A9" s="97" t="s">
        <v>285</v>
      </c>
      <c r="B9" s="97" t="s">
        <v>302</v>
      </c>
      <c r="C9" s="98" t="s">
        <v>302</v>
      </c>
      <c r="D9" s="99" t="s">
        <v>302</v>
      </c>
      <c r="E9" s="99" t="s">
        <v>302</v>
      </c>
      <c r="F9" s="57" t="s">
        <v>3314</v>
      </c>
      <c r="G9" t="s">
        <v>3386</v>
      </c>
      <c r="I9" t="s">
        <v>2915</v>
      </c>
      <c r="J9" s="61" t="str">
        <f>H7&amp;"JOG高速"</f>
        <v>进出料横移伺服AJOG高速</v>
      </c>
      <c r="K9" s="66" t="s">
        <v>5377</v>
      </c>
      <c r="L9" t="s">
        <v>5497</v>
      </c>
    </row>
    <row r="10" spans="1:12">
      <c r="A10" s="97" t="s">
        <v>286</v>
      </c>
      <c r="B10" s="97" t="s">
        <v>975</v>
      </c>
      <c r="C10" s="98" t="s">
        <v>975</v>
      </c>
      <c r="D10" s="99" t="s">
        <v>975</v>
      </c>
      <c r="E10" s="99" t="s">
        <v>975</v>
      </c>
      <c r="F10" s="57" t="s">
        <v>3315</v>
      </c>
      <c r="G10" t="s">
        <v>3387</v>
      </c>
      <c r="I10" t="s">
        <v>2920</v>
      </c>
      <c r="J10" s="61" t="str">
        <f>H7&amp;"JOG高速"</f>
        <v>进出料横移伺服AJOG高速</v>
      </c>
      <c r="K10" s="66" t="s">
        <v>5378</v>
      </c>
      <c r="L10" t="s">
        <v>5498</v>
      </c>
    </row>
    <row r="11" spans="1:12">
      <c r="A11" s="97" t="s">
        <v>287</v>
      </c>
      <c r="B11" s="97" t="s">
        <v>268</v>
      </c>
      <c r="C11" s="98" t="s">
        <v>268</v>
      </c>
      <c r="D11" s="99" t="s">
        <v>268</v>
      </c>
      <c r="E11" s="99" t="s">
        <v>268</v>
      </c>
      <c r="F11" s="57" t="s">
        <v>3316</v>
      </c>
      <c r="G11" t="s">
        <v>3388</v>
      </c>
      <c r="I11" t="s">
        <v>2925</v>
      </c>
      <c r="J11" s="61" t="str">
        <f>H7&amp;"JOG低速"</f>
        <v>进出料横移伺服AJOG低速</v>
      </c>
      <c r="K11" s="66" t="s">
        <v>5379</v>
      </c>
      <c r="L11" t="s">
        <v>5499</v>
      </c>
    </row>
    <row r="12" spans="1:12">
      <c r="A12" s="97" t="s">
        <v>288</v>
      </c>
      <c r="B12" s="97" t="s">
        <v>269</v>
      </c>
      <c r="C12" s="98" t="s">
        <v>269</v>
      </c>
      <c r="D12" s="99" t="s">
        <v>269</v>
      </c>
      <c r="E12" s="99" t="s">
        <v>269</v>
      </c>
      <c r="F12" s="57" t="s">
        <v>3317</v>
      </c>
      <c r="G12" t="s">
        <v>3389</v>
      </c>
      <c r="I12" t="s">
        <v>2930</v>
      </c>
      <c r="J12" s="61" t="str">
        <f>H7&amp;"JOG低速"</f>
        <v>进出料横移伺服AJOG低速</v>
      </c>
      <c r="K12" s="66" t="s">
        <v>5380</v>
      </c>
      <c r="L12" t="s">
        <v>5500</v>
      </c>
    </row>
    <row r="13" spans="1:12">
      <c r="A13" s="97" t="s">
        <v>289</v>
      </c>
      <c r="B13" s="97" t="s">
        <v>270</v>
      </c>
      <c r="C13" s="98" t="s">
        <v>270</v>
      </c>
      <c r="D13" s="99" t="s">
        <v>270</v>
      </c>
      <c r="E13" s="99" t="s">
        <v>270</v>
      </c>
      <c r="F13" s="57" t="s">
        <v>3318</v>
      </c>
      <c r="G13" t="s">
        <v>3390</v>
      </c>
      <c r="I13" t="s">
        <v>2935</v>
      </c>
      <c r="J13" s="61" t="str">
        <f>H7&amp;"加速时间"</f>
        <v>进出料横移伺服A加速时间</v>
      </c>
      <c r="K13" s="66" t="s">
        <v>5381</v>
      </c>
      <c r="L13" t="s">
        <v>5501</v>
      </c>
    </row>
    <row r="14" spans="1:12">
      <c r="A14" s="97" t="s">
        <v>290</v>
      </c>
      <c r="B14" s="97" t="s">
        <v>271</v>
      </c>
      <c r="C14" s="98" t="s">
        <v>271</v>
      </c>
      <c r="D14" s="99" t="s">
        <v>271</v>
      </c>
      <c r="E14" s="99" t="s">
        <v>271</v>
      </c>
      <c r="F14" s="57" t="s">
        <v>3319</v>
      </c>
      <c r="G14" t="s">
        <v>3391</v>
      </c>
      <c r="I14" t="s">
        <v>2940</v>
      </c>
      <c r="J14" s="61" t="str">
        <f>H7&amp;"加速时间"</f>
        <v>进出料横移伺服A加速时间</v>
      </c>
      <c r="K14" s="66" t="s">
        <v>5382</v>
      </c>
      <c r="L14" t="s">
        <v>5502</v>
      </c>
    </row>
    <row r="15" spans="1:12">
      <c r="A15" s="97" t="s">
        <v>291</v>
      </c>
      <c r="B15" s="97" t="s">
        <v>272</v>
      </c>
      <c r="C15" s="98" t="s">
        <v>272</v>
      </c>
      <c r="D15" s="99" t="s">
        <v>272</v>
      </c>
      <c r="E15" s="99" t="s">
        <v>272</v>
      </c>
      <c r="F15" s="57" t="s">
        <v>3320</v>
      </c>
      <c r="G15" t="s">
        <v>3392</v>
      </c>
      <c r="I15" t="s">
        <v>2945</v>
      </c>
      <c r="J15" s="61" t="str">
        <f>H7&amp;"减速时间"</f>
        <v>进出料横移伺服A减速时间</v>
      </c>
      <c r="K15" s="66" t="s">
        <v>5383</v>
      </c>
      <c r="L15" t="s">
        <v>5503</v>
      </c>
    </row>
    <row r="16" spans="1:12">
      <c r="A16" s="97" t="s">
        <v>292</v>
      </c>
      <c r="B16" s="97" t="s">
        <v>273</v>
      </c>
      <c r="C16" s="98" t="s">
        <v>273</v>
      </c>
      <c r="D16" s="99" t="s">
        <v>273</v>
      </c>
      <c r="E16" s="99" t="s">
        <v>273</v>
      </c>
      <c r="F16" s="57" t="s">
        <v>3321</v>
      </c>
      <c r="G16" t="s">
        <v>3392</v>
      </c>
      <c r="H16" s="61" t="s">
        <v>5363</v>
      </c>
      <c r="I16" t="s">
        <v>2950</v>
      </c>
      <c r="J16" s="61" t="str">
        <f>H7&amp;"减速时间"</f>
        <v>进出料横移伺服A减速时间</v>
      </c>
      <c r="K16" s="66" t="s">
        <v>5384</v>
      </c>
      <c r="L16" t="s">
        <v>5504</v>
      </c>
    </row>
    <row r="17" spans="1:12">
      <c r="A17" s="97" t="s">
        <v>293</v>
      </c>
      <c r="B17" s="97" t="s">
        <v>274</v>
      </c>
      <c r="C17" s="98" t="s">
        <v>274</v>
      </c>
      <c r="D17" s="99" t="s">
        <v>274</v>
      </c>
      <c r="E17" s="99" t="s">
        <v>274</v>
      </c>
      <c r="F17" s="57" t="s">
        <v>3322</v>
      </c>
      <c r="G17" t="s">
        <v>3393</v>
      </c>
      <c r="H17" s="61" t="s">
        <v>5366</v>
      </c>
      <c r="I17" t="s">
        <v>2955</v>
      </c>
      <c r="J17" s="61" t="str">
        <f>H7&amp;"原点偏移"</f>
        <v>进出料横移伺服A原点偏移</v>
      </c>
      <c r="K17" s="66" t="s">
        <v>5385</v>
      </c>
      <c r="L17" t="s">
        <v>5505</v>
      </c>
    </row>
    <row r="18" spans="1:12">
      <c r="A18" s="97" t="s">
        <v>294</v>
      </c>
      <c r="B18" s="97" t="s">
        <v>275</v>
      </c>
      <c r="C18" s="98" t="s">
        <v>275</v>
      </c>
      <c r="D18" s="99" t="s">
        <v>275</v>
      </c>
      <c r="E18" s="99" t="s">
        <v>275</v>
      </c>
      <c r="F18" s="57" t="s">
        <v>3323</v>
      </c>
      <c r="G18" t="s">
        <v>3393</v>
      </c>
      <c r="H18" s="61" t="s">
        <v>5370</v>
      </c>
      <c r="I18" t="s">
        <v>2960</v>
      </c>
      <c r="J18" s="61" t="str">
        <f>H7&amp;"原点偏移"</f>
        <v>进出料横移伺服A原点偏移</v>
      </c>
      <c r="K18" s="66" t="s">
        <v>5386</v>
      </c>
      <c r="L18" t="s">
        <v>5506</v>
      </c>
    </row>
    <row r="19" spans="1:12">
      <c r="A19" s="97" t="s">
        <v>295</v>
      </c>
      <c r="B19" s="97" t="s">
        <v>303</v>
      </c>
      <c r="C19" s="98" t="s">
        <v>303</v>
      </c>
      <c r="D19" s="99" t="s">
        <v>303</v>
      </c>
      <c r="E19" s="99" t="s">
        <v>303</v>
      </c>
      <c r="F19" s="57" t="s">
        <v>3324</v>
      </c>
      <c r="G19" t="s">
        <v>3394</v>
      </c>
      <c r="H19" s="61" t="s">
        <v>5372</v>
      </c>
      <c r="I19" t="s">
        <v>2965</v>
      </c>
      <c r="J19" s="61" t="str">
        <f>H7&amp;"正软极限"</f>
        <v>进出料横移伺服A正软极限</v>
      </c>
      <c r="K19" s="66" t="s">
        <v>5387</v>
      </c>
      <c r="L19" t="s">
        <v>5507</v>
      </c>
    </row>
    <row r="20" spans="1:12">
      <c r="A20" s="97" t="s">
        <v>296</v>
      </c>
      <c r="B20" s="97" t="s">
        <v>276</v>
      </c>
      <c r="C20" s="98" t="s">
        <v>276</v>
      </c>
      <c r="D20" s="99" t="s">
        <v>276</v>
      </c>
      <c r="E20" s="99" t="s">
        <v>276</v>
      </c>
      <c r="F20" s="57" t="s">
        <v>3325</v>
      </c>
      <c r="G20" t="s">
        <v>3394</v>
      </c>
      <c r="H20" s="61" t="s">
        <v>5340</v>
      </c>
      <c r="I20" t="s">
        <v>2970</v>
      </c>
      <c r="J20" s="61" t="str">
        <f>H7&amp;"正软极限"</f>
        <v>进出料横移伺服A正软极限</v>
      </c>
      <c r="K20" s="66" t="s">
        <v>5388</v>
      </c>
      <c r="L20" t="s">
        <v>5508</v>
      </c>
    </row>
    <row r="21" spans="1:12">
      <c r="A21" s="97" t="s">
        <v>297</v>
      </c>
      <c r="B21" s="97" t="s">
        <v>277</v>
      </c>
      <c r="C21" s="98" t="s">
        <v>277</v>
      </c>
      <c r="D21" s="99" t="s">
        <v>277</v>
      </c>
      <c r="E21" s="99" t="s">
        <v>277</v>
      </c>
      <c r="F21" s="57" t="s">
        <v>3326</v>
      </c>
      <c r="G21" t="s">
        <v>3395</v>
      </c>
      <c r="H21" s="61" t="s">
        <v>5341</v>
      </c>
      <c r="I21" t="s">
        <v>2975</v>
      </c>
      <c r="J21" s="61" t="str">
        <f>H7&amp;"负软极限"</f>
        <v>进出料横移伺服A负软极限</v>
      </c>
      <c r="K21" s="66" t="s">
        <v>5389</v>
      </c>
      <c r="L21" t="s">
        <v>5509</v>
      </c>
    </row>
    <row r="22" spans="1:12">
      <c r="A22" s="97" t="s">
        <v>298</v>
      </c>
      <c r="B22" s="97" t="s">
        <v>278</v>
      </c>
      <c r="C22" s="98" t="s">
        <v>278</v>
      </c>
      <c r="D22" s="99" t="s">
        <v>278</v>
      </c>
      <c r="E22" s="99" t="s">
        <v>278</v>
      </c>
      <c r="F22" s="57" t="s">
        <v>3327</v>
      </c>
      <c r="G22" t="s">
        <v>3395</v>
      </c>
      <c r="H22" s="61" t="s">
        <v>5342</v>
      </c>
      <c r="I22" t="s">
        <v>2980</v>
      </c>
      <c r="J22" s="61" t="str">
        <f>J6&amp;"负软极限"</f>
        <v>进出料横移伺服A负软极限</v>
      </c>
      <c r="K22" s="66" t="s">
        <v>5390</v>
      </c>
      <c r="L22" t="s">
        <v>5510</v>
      </c>
    </row>
    <row r="23" spans="1:12">
      <c r="A23" s="97" t="s">
        <v>299</v>
      </c>
      <c r="B23" s="97" t="s">
        <v>279</v>
      </c>
      <c r="C23" s="98" t="s">
        <v>279</v>
      </c>
      <c r="D23" s="99" t="s">
        <v>279</v>
      </c>
      <c r="E23" s="99" t="s">
        <v>279</v>
      </c>
      <c r="F23" s="57" t="s">
        <v>3328</v>
      </c>
      <c r="G23" t="s">
        <v>3396</v>
      </c>
      <c r="H23" s="61" t="s">
        <v>5343</v>
      </c>
      <c r="I23" t="s">
        <v>2985</v>
      </c>
      <c r="J23" s="61"/>
      <c r="K23" s="66" t="s">
        <v>5391</v>
      </c>
      <c r="L23" t="s">
        <v>5510</v>
      </c>
    </row>
    <row r="24" spans="1:12">
      <c r="A24" s="97" t="s">
        <v>300</v>
      </c>
      <c r="B24" s="97" t="s">
        <v>280</v>
      </c>
      <c r="C24" s="98" t="s">
        <v>280</v>
      </c>
      <c r="D24" s="99" t="s">
        <v>280</v>
      </c>
      <c r="E24" s="99" t="s">
        <v>280</v>
      </c>
      <c r="F24" s="57" t="s">
        <v>3329</v>
      </c>
      <c r="G24" t="s">
        <v>3397</v>
      </c>
      <c r="I24" t="s">
        <v>2990</v>
      </c>
      <c r="J24" s="61"/>
      <c r="K24" s="66" t="s">
        <v>5392</v>
      </c>
      <c r="L24" t="s">
        <v>5510</v>
      </c>
    </row>
    <row r="25" spans="1:12">
      <c r="A25" s="97" t="s">
        <v>301</v>
      </c>
      <c r="B25" s="97" t="s">
        <v>281</v>
      </c>
      <c r="C25" s="98" t="s">
        <v>281</v>
      </c>
      <c r="D25" s="99" t="s">
        <v>281</v>
      </c>
      <c r="E25" s="99" t="s">
        <v>281</v>
      </c>
      <c r="F25" s="57" t="s">
        <v>3330</v>
      </c>
      <c r="G25" t="s">
        <v>3398</v>
      </c>
      <c r="I25" t="s">
        <v>2995</v>
      </c>
      <c r="J25" s="61"/>
      <c r="K25" s="66" t="s">
        <v>5393</v>
      </c>
      <c r="L25" t="s">
        <v>5510</v>
      </c>
    </row>
    <row r="26" spans="1:12">
      <c r="A26" s="97" t="s">
        <v>304</v>
      </c>
      <c r="B26" s="97" t="s">
        <v>282</v>
      </c>
      <c r="C26" s="98" t="s">
        <v>282</v>
      </c>
      <c r="D26" s="99" t="s">
        <v>282</v>
      </c>
      <c r="E26" s="99" t="s">
        <v>282</v>
      </c>
      <c r="F26" s="57" t="s">
        <v>3331</v>
      </c>
      <c r="G26" t="s">
        <v>3399</v>
      </c>
      <c r="I26" t="s">
        <v>3000</v>
      </c>
      <c r="J26" s="61"/>
      <c r="K26" s="66" t="s">
        <v>5394</v>
      </c>
      <c r="L26" t="s">
        <v>5510</v>
      </c>
    </row>
    <row r="27" spans="1:12">
      <c r="A27" s="97" t="s">
        <v>305</v>
      </c>
      <c r="B27" s="97" t="s">
        <v>283</v>
      </c>
      <c r="C27" s="98" t="s">
        <v>283</v>
      </c>
      <c r="D27" s="99" t="s">
        <v>283</v>
      </c>
      <c r="E27" s="99" t="s">
        <v>283</v>
      </c>
      <c r="F27" s="57" t="s">
        <v>3332</v>
      </c>
      <c r="G27" t="s">
        <v>3400</v>
      </c>
      <c r="H27" s="61" t="s">
        <v>5364</v>
      </c>
      <c r="I27" t="s">
        <v>3005</v>
      </c>
      <c r="J27" t="str">
        <f>H7&amp;H27</f>
        <v>进出料横移伺服A进料位</v>
      </c>
      <c r="K27" s="66" t="s">
        <v>5395</v>
      </c>
      <c r="L27" t="s">
        <v>5510</v>
      </c>
    </row>
    <row r="28" spans="1:12">
      <c r="A28" s="104" t="s">
        <v>306</v>
      </c>
      <c r="B28" s="104" t="s">
        <v>13442</v>
      </c>
      <c r="C28" s="105" t="s">
        <v>13442</v>
      </c>
      <c r="D28" s="100" t="s">
        <v>13431</v>
      </c>
      <c r="E28" s="100" t="s">
        <v>13439</v>
      </c>
      <c r="F28" s="57" t="s">
        <v>3333</v>
      </c>
      <c r="G28" t="s">
        <v>3400</v>
      </c>
      <c r="H28" s="61" t="s">
        <v>5365</v>
      </c>
      <c r="I28" t="s">
        <v>3010</v>
      </c>
      <c r="J28" t="str">
        <f>H7&amp;H28</f>
        <v>进出料横移伺服A进料位</v>
      </c>
      <c r="K28" s="66" t="s">
        <v>5396</v>
      </c>
      <c r="L28" t="s">
        <v>5510</v>
      </c>
    </row>
    <row r="29" spans="1:12">
      <c r="A29" s="104" t="s">
        <v>307</v>
      </c>
      <c r="B29" s="104" t="s">
        <v>13442</v>
      </c>
      <c r="C29" s="105" t="s">
        <v>13442</v>
      </c>
      <c r="D29" s="100" t="s">
        <v>13432</v>
      </c>
      <c r="E29" s="100" t="s">
        <v>13440</v>
      </c>
      <c r="F29" s="57" t="s">
        <v>3334</v>
      </c>
      <c r="G29" t="s">
        <v>3401</v>
      </c>
      <c r="H29" s="61" t="s">
        <v>5367</v>
      </c>
      <c r="I29" t="s">
        <v>3015</v>
      </c>
      <c r="J29" t="str">
        <f>H7&amp;H29</f>
        <v>进出料横移伺服A进料等待位</v>
      </c>
      <c r="K29" s="66" t="s">
        <v>5397</v>
      </c>
      <c r="L29" t="s">
        <v>5510</v>
      </c>
    </row>
    <row r="30" spans="1:12">
      <c r="A30" s="104" t="s">
        <v>308</v>
      </c>
      <c r="B30" s="104" t="s">
        <v>13442</v>
      </c>
      <c r="C30" s="105" t="s">
        <v>13442</v>
      </c>
      <c r="D30" s="100" t="s">
        <v>13433</v>
      </c>
      <c r="E30" s="100" t="s">
        <v>13442</v>
      </c>
      <c r="F30" s="57" t="s">
        <v>3335</v>
      </c>
      <c r="G30" t="s">
        <v>3401</v>
      </c>
      <c r="H30" s="61" t="s">
        <v>5368</v>
      </c>
      <c r="I30" t="s">
        <v>3020</v>
      </c>
      <c r="J30" t="str">
        <f>H7&amp;H30</f>
        <v>进出料横移伺服A进料等待位</v>
      </c>
      <c r="K30" s="66" t="s">
        <v>5398</v>
      </c>
      <c r="L30" t="s">
        <v>5511</v>
      </c>
    </row>
    <row r="31" spans="1:12">
      <c r="A31" s="104" t="s">
        <v>309</v>
      </c>
      <c r="B31" s="104" t="s">
        <v>311</v>
      </c>
      <c r="C31" s="105" t="s">
        <v>13442</v>
      </c>
      <c r="D31" s="100" t="s">
        <v>13434</v>
      </c>
      <c r="E31" s="100" t="s">
        <v>13442</v>
      </c>
      <c r="F31" s="57" t="s">
        <v>3336</v>
      </c>
      <c r="G31" t="s">
        <v>3402</v>
      </c>
      <c r="H31" s="61" t="s">
        <v>5369</v>
      </c>
      <c r="I31" t="s">
        <v>3025</v>
      </c>
      <c r="J31" t="str">
        <f>H7&amp;H31</f>
        <v>进出料横移伺服A上料位A</v>
      </c>
      <c r="K31" s="66" t="s">
        <v>5399</v>
      </c>
      <c r="L31" t="s">
        <v>5510</v>
      </c>
    </row>
    <row r="32" spans="1:12">
      <c r="F32" s="57" t="s">
        <v>3337</v>
      </c>
      <c r="G32" t="s">
        <v>3402</v>
      </c>
      <c r="H32" s="61" t="s">
        <v>5369</v>
      </c>
      <c r="I32" t="s">
        <v>3030</v>
      </c>
      <c r="J32" t="str">
        <f>H7&amp;H32</f>
        <v>进出料横移伺服A上料位A</v>
      </c>
      <c r="K32" s="66" t="s">
        <v>5400</v>
      </c>
      <c r="L32" t="s">
        <v>5510</v>
      </c>
    </row>
    <row r="33" spans="6:12">
      <c r="F33" s="57" t="s">
        <v>3338</v>
      </c>
      <c r="G33" t="s">
        <v>3403</v>
      </c>
      <c r="H33" s="61" t="s">
        <v>5371</v>
      </c>
      <c r="I33" t="s">
        <v>3035</v>
      </c>
      <c r="J33" t="str">
        <f>H7&amp;H33</f>
        <v>进出料横移伺服A上料位B</v>
      </c>
      <c r="K33" s="66" t="s">
        <v>5401</v>
      </c>
      <c r="L33" t="s">
        <v>5510</v>
      </c>
    </row>
    <row r="34" spans="6:12">
      <c r="F34" s="57" t="s">
        <v>3339</v>
      </c>
      <c r="G34" t="s">
        <v>3403</v>
      </c>
      <c r="H34" s="61" t="s">
        <v>5371</v>
      </c>
      <c r="I34" t="s">
        <v>3040</v>
      </c>
      <c r="J34" t="str">
        <f>H7&amp;H34</f>
        <v>进出料横移伺服A上料位B</v>
      </c>
      <c r="K34" s="66" t="s">
        <v>5402</v>
      </c>
      <c r="L34" t="s">
        <v>5512</v>
      </c>
    </row>
    <row r="35" spans="6:12">
      <c r="F35" s="57" t="s">
        <v>3340</v>
      </c>
      <c r="G35" t="s">
        <v>3404</v>
      </c>
      <c r="H35" s="61" t="s">
        <v>5340</v>
      </c>
      <c r="I35" t="s">
        <v>3045</v>
      </c>
      <c r="J35" t="str">
        <f>H7&amp;H35</f>
        <v>进出料横移伺服A下料位A</v>
      </c>
      <c r="K35" s="66" t="s">
        <v>5403</v>
      </c>
      <c r="L35" t="s">
        <v>5513</v>
      </c>
    </row>
    <row r="36" spans="6:12">
      <c r="F36" s="57" t="s">
        <v>3341</v>
      </c>
      <c r="G36" t="s">
        <v>3405</v>
      </c>
      <c r="H36" s="61" t="s">
        <v>5340</v>
      </c>
      <c r="I36" t="s">
        <v>3050</v>
      </c>
      <c r="J36" t="str">
        <f>H7&amp;H36</f>
        <v>进出料横移伺服A下料位A</v>
      </c>
      <c r="K36" s="66" t="s">
        <v>5404</v>
      </c>
      <c r="L36" t="s">
        <v>5514</v>
      </c>
    </row>
    <row r="37" spans="6:12">
      <c r="F37" s="57" t="s">
        <v>3342</v>
      </c>
      <c r="G37" t="s">
        <v>3406</v>
      </c>
      <c r="H37" s="61" t="s">
        <v>5341</v>
      </c>
      <c r="I37" t="s">
        <v>3055</v>
      </c>
      <c r="J37" t="str">
        <f>H7&amp;H37</f>
        <v>进出料横移伺服A下料位B</v>
      </c>
      <c r="K37" s="66" t="s">
        <v>5405</v>
      </c>
      <c r="L37" t="s">
        <v>5510</v>
      </c>
    </row>
    <row r="38" spans="6:12">
      <c r="F38" s="57" t="s">
        <v>3343</v>
      </c>
      <c r="G38" t="s">
        <v>3407</v>
      </c>
      <c r="H38" s="61" t="s">
        <v>5341</v>
      </c>
      <c r="I38" t="s">
        <v>3060</v>
      </c>
      <c r="J38" t="str">
        <f>H7&amp;H38</f>
        <v>进出料横移伺服A下料位B</v>
      </c>
      <c r="K38" s="66" t="s">
        <v>5406</v>
      </c>
      <c r="L38" s="61" t="s">
        <v>5453</v>
      </c>
    </row>
    <row r="39" spans="6:12">
      <c r="F39" s="57" t="s">
        <v>3344</v>
      </c>
      <c r="G39" t="s">
        <v>3408</v>
      </c>
      <c r="H39" s="61" t="s">
        <v>5342</v>
      </c>
      <c r="I39" t="s">
        <v>3065</v>
      </c>
      <c r="J39" t="str">
        <f>H7&amp;H39</f>
        <v>进出料横移伺服A出料等待位</v>
      </c>
      <c r="K39" s="66" t="s">
        <v>5407</v>
      </c>
      <c r="L39" t="s">
        <v>5454</v>
      </c>
    </row>
    <row r="40" spans="6:12">
      <c r="F40" s="57" t="s">
        <v>3345</v>
      </c>
      <c r="G40" t="s">
        <v>3408</v>
      </c>
      <c r="H40" s="61" t="s">
        <v>5342</v>
      </c>
      <c r="I40" t="s">
        <v>3070</v>
      </c>
      <c r="J40" t="str">
        <f>H7&amp;H40</f>
        <v>进出料横移伺服A出料等待位</v>
      </c>
      <c r="K40" s="66" t="s">
        <v>5408</v>
      </c>
      <c r="L40" t="s">
        <v>5455</v>
      </c>
    </row>
    <row r="41" spans="6:12">
      <c r="F41" s="57" t="s">
        <v>3346</v>
      </c>
      <c r="G41" t="s">
        <v>3409</v>
      </c>
      <c r="H41" s="61" t="s">
        <v>5343</v>
      </c>
      <c r="I41" t="s">
        <v>3075</v>
      </c>
      <c r="J41" t="str">
        <f>H7&amp;H41</f>
        <v>进出料横移伺服A出料位</v>
      </c>
      <c r="K41" s="66" t="s">
        <v>5409</v>
      </c>
      <c r="L41" t="s">
        <v>5456</v>
      </c>
    </row>
    <row r="42" spans="6:12">
      <c r="F42" s="57" t="s">
        <v>3347</v>
      </c>
      <c r="G42" t="s">
        <v>3409</v>
      </c>
      <c r="H42" s="61" t="s">
        <v>5343</v>
      </c>
      <c r="I42" t="s">
        <v>3080</v>
      </c>
      <c r="J42" t="str">
        <f>H7&amp;H42</f>
        <v>进出料横移伺服A出料位</v>
      </c>
      <c r="K42" s="66" t="s">
        <v>5410</v>
      </c>
      <c r="L42" t="s">
        <v>5457</v>
      </c>
    </row>
    <row r="43" spans="6:12">
      <c r="F43" s="57" t="s">
        <v>3348</v>
      </c>
      <c r="G43" t="s">
        <v>3410</v>
      </c>
      <c r="H43" s="61" t="s">
        <v>3164</v>
      </c>
      <c r="I43" t="s">
        <v>3085</v>
      </c>
      <c r="J43" t="str">
        <f>H7&amp;H43</f>
        <v>进出料横移伺服A9#位</v>
      </c>
      <c r="K43" s="66" t="s">
        <v>5411</v>
      </c>
      <c r="L43" t="s">
        <v>5458</v>
      </c>
    </row>
    <row r="44" spans="6:12">
      <c r="F44" s="57" t="s">
        <v>3349</v>
      </c>
      <c r="G44" t="s">
        <v>3410</v>
      </c>
      <c r="H44" s="61" t="s">
        <v>3165</v>
      </c>
      <c r="I44" t="s">
        <v>3090</v>
      </c>
      <c r="J44" t="str">
        <f>H7&amp;H44</f>
        <v>进出料横移伺服A9#位</v>
      </c>
      <c r="K44" s="66" t="s">
        <v>5412</v>
      </c>
      <c r="L44" t="s">
        <v>5459</v>
      </c>
    </row>
    <row r="45" spans="6:12">
      <c r="F45" s="57" t="s">
        <v>3350</v>
      </c>
      <c r="G45" t="s">
        <v>3411</v>
      </c>
      <c r="H45" s="61" t="s">
        <v>3166</v>
      </c>
      <c r="I45" t="s">
        <v>3095</v>
      </c>
      <c r="J45" t="str">
        <f>H7&amp;H45</f>
        <v>进出料横移伺服A10#位</v>
      </c>
      <c r="K45" s="66" t="s">
        <v>5413</v>
      </c>
      <c r="L45" t="s">
        <v>5460</v>
      </c>
    </row>
    <row r="46" spans="6:12">
      <c r="F46" s="57" t="s">
        <v>3351</v>
      </c>
      <c r="G46" t="s">
        <v>3411</v>
      </c>
      <c r="H46" s="61" t="s">
        <v>3166</v>
      </c>
      <c r="I46" t="s">
        <v>3100</v>
      </c>
      <c r="J46" t="str">
        <f>H7&amp;H46</f>
        <v>进出料横移伺服A10#位</v>
      </c>
      <c r="K46" s="66" t="s">
        <v>5414</v>
      </c>
      <c r="L46" t="s">
        <v>5461</v>
      </c>
    </row>
    <row r="47" spans="6:12">
      <c r="F47" s="57" t="s">
        <v>3352</v>
      </c>
      <c r="G47" t="s">
        <v>3412</v>
      </c>
      <c r="I47" t="s">
        <v>3105</v>
      </c>
      <c r="J47" s="61"/>
      <c r="K47" s="66" t="s">
        <v>5415</v>
      </c>
      <c r="L47" t="s">
        <v>5462</v>
      </c>
    </row>
    <row r="48" spans="6:12">
      <c r="F48" s="57" t="s">
        <v>3353</v>
      </c>
      <c r="G48" t="s">
        <v>3413</v>
      </c>
      <c r="I48" t="s">
        <v>3110</v>
      </c>
      <c r="J48" s="61"/>
      <c r="K48" s="66" t="s">
        <v>5416</v>
      </c>
      <c r="L48" t="s">
        <v>5463</v>
      </c>
    </row>
    <row r="49" spans="6:12">
      <c r="F49" s="57" t="s">
        <v>3354</v>
      </c>
      <c r="G49" t="s">
        <v>3414</v>
      </c>
      <c r="I49" t="s">
        <v>3115</v>
      </c>
      <c r="J49" s="61"/>
      <c r="K49" s="66" t="s">
        <v>5417</v>
      </c>
      <c r="L49" t="s">
        <v>5464</v>
      </c>
    </row>
    <row r="50" spans="6:12">
      <c r="F50" s="57" t="s">
        <v>3355</v>
      </c>
      <c r="G50" t="s">
        <v>3415</v>
      </c>
      <c r="I50" t="s">
        <v>3120</v>
      </c>
      <c r="J50" s="61"/>
      <c r="K50" s="66" t="s">
        <v>5418</v>
      </c>
      <c r="L50" t="s">
        <v>5465</v>
      </c>
    </row>
    <row r="51" spans="6:12">
      <c r="F51" s="57" t="s">
        <v>3356</v>
      </c>
      <c r="G51" t="s">
        <v>3416</v>
      </c>
      <c r="I51" t="s">
        <v>3125</v>
      </c>
      <c r="K51" s="66" t="s">
        <v>5419</v>
      </c>
      <c r="L51" t="s">
        <v>5466</v>
      </c>
    </row>
    <row r="52" spans="6:12">
      <c r="F52" s="57" t="s">
        <v>3357</v>
      </c>
      <c r="G52" t="s">
        <v>3416</v>
      </c>
      <c r="I52" t="s">
        <v>3130</v>
      </c>
      <c r="K52" s="66" t="s">
        <v>5420</v>
      </c>
      <c r="L52" t="s">
        <v>5467</v>
      </c>
    </row>
    <row r="53" spans="6:12">
      <c r="F53" s="57" t="s">
        <v>3358</v>
      </c>
      <c r="G53" t="s">
        <v>3417</v>
      </c>
      <c r="I53" t="s">
        <v>3135</v>
      </c>
      <c r="K53" s="66" t="s">
        <v>5421</v>
      </c>
      <c r="L53" t="s">
        <v>5468</v>
      </c>
    </row>
    <row r="54" spans="6:12">
      <c r="F54" s="57" t="s">
        <v>3359</v>
      </c>
      <c r="G54" t="s">
        <v>3417</v>
      </c>
      <c r="I54" t="s">
        <v>3140</v>
      </c>
      <c r="K54" s="66" t="s">
        <v>5422</v>
      </c>
      <c r="L54" t="s">
        <v>5469</v>
      </c>
    </row>
    <row r="55" spans="6:12">
      <c r="F55" s="57" t="s">
        <v>3360</v>
      </c>
      <c r="G55" t="s">
        <v>3418</v>
      </c>
      <c r="I55" t="s">
        <v>3145</v>
      </c>
      <c r="K55" s="66" t="s">
        <v>5423</v>
      </c>
      <c r="L55" t="s">
        <v>5469</v>
      </c>
    </row>
    <row r="56" spans="6:12">
      <c r="F56" s="57" t="s">
        <v>3361</v>
      </c>
      <c r="G56" t="s">
        <v>3418</v>
      </c>
      <c r="I56" t="s">
        <v>3150</v>
      </c>
      <c r="K56" s="66" t="s">
        <v>5424</v>
      </c>
      <c r="L56" t="s">
        <v>5469</v>
      </c>
    </row>
    <row r="57" spans="6:12">
      <c r="F57" s="57" t="s">
        <v>3362</v>
      </c>
      <c r="G57" t="s">
        <v>3419</v>
      </c>
      <c r="H57" s="61" t="s">
        <v>5309</v>
      </c>
      <c r="I57" t="s">
        <v>4154</v>
      </c>
      <c r="J57" s="61" t="str">
        <f>H57&amp;"自动速度"</f>
        <v>进出料伸缩伺服A自动速度</v>
      </c>
      <c r="K57" s="66" t="s">
        <v>5425</v>
      </c>
      <c r="L57" t="s">
        <v>5469</v>
      </c>
    </row>
    <row r="58" spans="6:12">
      <c r="F58" s="57" t="s">
        <v>3363</v>
      </c>
      <c r="G58" t="s">
        <v>3419</v>
      </c>
      <c r="I58" t="s">
        <v>4155</v>
      </c>
      <c r="J58" s="61" t="str">
        <f>H57&amp;"自动速度"</f>
        <v>进出料伸缩伺服A自动速度</v>
      </c>
      <c r="K58" s="66" t="s">
        <v>5426</v>
      </c>
      <c r="L58" t="s">
        <v>5469</v>
      </c>
    </row>
    <row r="59" spans="6:12">
      <c r="F59" s="57" t="s">
        <v>3364</v>
      </c>
      <c r="G59" t="s">
        <v>3420</v>
      </c>
      <c r="I59" t="s">
        <v>4156</v>
      </c>
      <c r="J59" s="61" t="str">
        <f>H57&amp;"JOG高速"</f>
        <v>进出料伸缩伺服AJOG高速</v>
      </c>
      <c r="K59" s="66" t="s">
        <v>5427</v>
      </c>
      <c r="L59" t="s">
        <v>5469</v>
      </c>
    </row>
    <row r="60" spans="6:12">
      <c r="F60" s="57" t="s">
        <v>3365</v>
      </c>
      <c r="G60" t="s">
        <v>3421</v>
      </c>
      <c r="I60" t="s">
        <v>4157</v>
      </c>
      <c r="J60" s="61" t="str">
        <f>H57&amp;"JOG高速"</f>
        <v>进出料伸缩伺服AJOG高速</v>
      </c>
      <c r="K60" s="66" t="s">
        <v>5428</v>
      </c>
      <c r="L60" t="s">
        <v>5469</v>
      </c>
    </row>
    <row r="61" spans="6:12">
      <c r="F61" s="57" t="s">
        <v>3366</v>
      </c>
      <c r="G61" t="s">
        <v>3422</v>
      </c>
      <c r="I61" t="s">
        <v>4158</v>
      </c>
      <c r="J61" s="61" t="str">
        <f>H57&amp;"JOG低速"</f>
        <v>进出料伸缩伺服AJOG低速</v>
      </c>
      <c r="K61" s="66" t="s">
        <v>5429</v>
      </c>
      <c r="L61" t="s">
        <v>5469</v>
      </c>
    </row>
    <row r="62" spans="6:12">
      <c r="F62" s="57" t="s">
        <v>3367</v>
      </c>
      <c r="G62" t="s">
        <v>3423</v>
      </c>
      <c r="I62" t="s">
        <v>4159</v>
      </c>
      <c r="J62" s="61" t="str">
        <f>H57&amp;"JOG低速"</f>
        <v>进出料伸缩伺服AJOG低速</v>
      </c>
      <c r="K62" s="66" t="s">
        <v>5430</v>
      </c>
      <c r="L62" t="s">
        <v>5470</v>
      </c>
    </row>
    <row r="63" spans="6:12">
      <c r="F63" s="57" t="s">
        <v>3368</v>
      </c>
      <c r="G63" t="s">
        <v>3424</v>
      </c>
      <c r="I63" t="s">
        <v>4160</v>
      </c>
      <c r="J63" s="61" t="str">
        <f>H57&amp;"加速时间"</f>
        <v>进出料伸缩伺服A加速时间</v>
      </c>
      <c r="K63" s="66" t="s">
        <v>5431</v>
      </c>
      <c r="L63" t="s">
        <v>5469</v>
      </c>
    </row>
    <row r="64" spans="6:12">
      <c r="F64" s="57" t="s">
        <v>3369</v>
      </c>
      <c r="G64" t="s">
        <v>3424</v>
      </c>
      <c r="I64" t="s">
        <v>4161</v>
      </c>
      <c r="J64" s="61" t="str">
        <f>H57&amp;"加速时间"</f>
        <v>进出料伸缩伺服A加速时间</v>
      </c>
      <c r="K64" s="66" t="s">
        <v>5432</v>
      </c>
      <c r="L64" t="s">
        <v>5469</v>
      </c>
    </row>
    <row r="65" spans="6:12">
      <c r="F65" s="57" t="s">
        <v>3370</v>
      </c>
      <c r="G65" t="s">
        <v>3425</v>
      </c>
      <c r="I65" t="s">
        <v>4162</v>
      </c>
      <c r="J65" s="61" t="str">
        <f>H57&amp;"减速时间"</f>
        <v>进出料伸缩伺服A减速时间</v>
      </c>
      <c r="K65" s="66" t="s">
        <v>5433</v>
      </c>
      <c r="L65" t="s">
        <v>5469</v>
      </c>
    </row>
    <row r="66" spans="6:12">
      <c r="F66" s="57" t="s">
        <v>3371</v>
      </c>
      <c r="G66" t="s">
        <v>3425</v>
      </c>
      <c r="I66" t="s">
        <v>4163</v>
      </c>
      <c r="J66" s="61" t="str">
        <f>H57&amp;"减速时间"</f>
        <v>进出料伸缩伺服A减速时间</v>
      </c>
      <c r="K66" s="66" t="s">
        <v>5434</v>
      </c>
      <c r="L66" t="s">
        <v>5471</v>
      </c>
    </row>
    <row r="67" spans="6:12">
      <c r="F67" s="57" t="s">
        <v>3372</v>
      </c>
      <c r="G67" t="s">
        <v>3426</v>
      </c>
      <c r="I67" t="s">
        <v>4164</v>
      </c>
      <c r="J67" s="61" t="str">
        <f>H57&amp;"原点偏移"</f>
        <v>进出料伸缩伺服A原点偏移</v>
      </c>
      <c r="K67" s="66" t="s">
        <v>5435</v>
      </c>
      <c r="L67" t="s">
        <v>5472</v>
      </c>
    </row>
    <row r="68" spans="6:12">
      <c r="F68" s="57" t="s">
        <v>3373</v>
      </c>
      <c r="G68" t="s">
        <v>3426</v>
      </c>
      <c r="I68" t="s">
        <v>4165</v>
      </c>
      <c r="J68" s="61" t="str">
        <f>H57&amp;"原点偏移"</f>
        <v>进出料伸缩伺服A原点偏移</v>
      </c>
      <c r="K68" s="66" t="s">
        <v>5436</v>
      </c>
      <c r="L68" t="s">
        <v>5473</v>
      </c>
    </row>
    <row r="69" spans="6:12">
      <c r="F69" s="57" t="s">
        <v>3374</v>
      </c>
      <c r="G69" t="s">
        <v>3427</v>
      </c>
      <c r="I69" t="s">
        <v>4166</v>
      </c>
      <c r="J69" s="61" t="str">
        <f>H57&amp;"正软极限"</f>
        <v>进出料伸缩伺服A正软极限</v>
      </c>
      <c r="K69" s="66" t="s">
        <v>5437</v>
      </c>
      <c r="L69" t="s">
        <v>5469</v>
      </c>
    </row>
    <row r="70" spans="6:12">
      <c r="F70" s="57" t="s">
        <v>3375</v>
      </c>
      <c r="G70" t="s">
        <v>3427</v>
      </c>
      <c r="I70" t="s">
        <v>4167</v>
      </c>
      <c r="J70" s="61" t="str">
        <f>H57&amp;"正软极限"</f>
        <v>进出料伸缩伺服A正软极限</v>
      </c>
      <c r="K70" s="66" t="s">
        <v>5438</v>
      </c>
      <c r="L70" s="61" t="s">
        <v>5535</v>
      </c>
    </row>
    <row r="71" spans="6:12">
      <c r="F71" s="57" t="s">
        <v>3376</v>
      </c>
      <c r="G71" t="s">
        <v>3428</v>
      </c>
      <c r="H71" s="61" t="s">
        <v>5344</v>
      </c>
      <c r="I71" t="s">
        <v>4168</v>
      </c>
      <c r="J71" s="61" t="str">
        <f>H57&amp;"负软极限"</f>
        <v>进出料伸缩伺服A负软极限</v>
      </c>
      <c r="K71" s="66" t="s">
        <v>5439</v>
      </c>
      <c r="L71" t="s">
        <v>5536</v>
      </c>
    </row>
    <row r="72" spans="6:12">
      <c r="F72" s="57" t="s">
        <v>3377</v>
      </c>
      <c r="G72" t="s">
        <v>3428</v>
      </c>
      <c r="H72" s="61" t="s">
        <v>5345</v>
      </c>
      <c r="I72" t="s">
        <v>4169</v>
      </c>
      <c r="J72" s="61" t="str">
        <f>J56&amp;"负软极限"</f>
        <v>负软极限</v>
      </c>
      <c r="K72" s="66" t="s">
        <v>5440</v>
      </c>
      <c r="L72" t="s">
        <v>5537</v>
      </c>
    </row>
    <row r="73" spans="6:12">
      <c r="F73" s="57" t="s">
        <v>3378</v>
      </c>
      <c r="G73" t="s">
        <v>3429</v>
      </c>
      <c r="H73" s="61" t="s">
        <v>5346</v>
      </c>
      <c r="I73" t="s">
        <v>4170</v>
      </c>
      <c r="J73" s="61"/>
      <c r="K73" s="66" t="s">
        <v>5441</v>
      </c>
      <c r="L73" t="s">
        <v>5538</v>
      </c>
    </row>
    <row r="74" spans="6:12">
      <c r="F74" s="57" t="s">
        <v>3379</v>
      </c>
      <c r="G74" t="s">
        <v>3429</v>
      </c>
      <c r="H74" s="61" t="s">
        <v>5347</v>
      </c>
      <c r="I74" t="s">
        <v>4171</v>
      </c>
      <c r="J74" s="61"/>
      <c r="K74" s="66" t="s">
        <v>5442</v>
      </c>
      <c r="L74" t="s">
        <v>5539</v>
      </c>
    </row>
    <row r="75" spans="6:12">
      <c r="F75" s="57" t="s">
        <v>3380</v>
      </c>
      <c r="G75" t="s">
        <v>3430</v>
      </c>
      <c r="I75" t="s">
        <v>4172</v>
      </c>
      <c r="J75" s="61"/>
      <c r="K75" s="66" t="s">
        <v>5443</v>
      </c>
      <c r="L75" t="s">
        <v>5540</v>
      </c>
    </row>
    <row r="76" spans="6:12">
      <c r="F76" s="57" t="s">
        <v>3381</v>
      </c>
      <c r="G76" t="s">
        <v>3430</v>
      </c>
      <c r="I76" t="s">
        <v>4173</v>
      </c>
      <c r="J76" s="61"/>
      <c r="K76" s="66" t="s">
        <v>5444</v>
      </c>
      <c r="L76" t="s">
        <v>5541</v>
      </c>
    </row>
    <row r="77" spans="6:12">
      <c r="F77" s="57" t="s">
        <v>3382</v>
      </c>
      <c r="G77" t="s">
        <v>3431</v>
      </c>
      <c r="H77" s="61" t="s">
        <v>5344</v>
      </c>
      <c r="I77" t="s">
        <v>4174</v>
      </c>
      <c r="J77" t="str">
        <f>H57&amp;H77</f>
        <v>进出料伸缩伺服A初始位</v>
      </c>
      <c r="K77" s="66" t="s">
        <v>5445</v>
      </c>
      <c r="L77" t="s">
        <v>5542</v>
      </c>
    </row>
    <row r="78" spans="6:12">
      <c r="F78" s="57" t="s">
        <v>3383</v>
      </c>
      <c r="G78" t="s">
        <v>3431</v>
      </c>
      <c r="H78" s="61" t="s">
        <v>5344</v>
      </c>
      <c r="I78" t="s">
        <v>4175</v>
      </c>
      <c r="J78" t="str">
        <f>H57&amp;H78</f>
        <v>进出料伸缩伺服A初始位</v>
      </c>
      <c r="K78" s="66" t="s">
        <v>5446</v>
      </c>
      <c r="L78" t="s">
        <v>5543</v>
      </c>
    </row>
    <row r="79" spans="6:12">
      <c r="F79" s="57" t="s">
        <v>3720</v>
      </c>
      <c r="G79" t="s">
        <v>3432</v>
      </c>
      <c r="H79" s="61" t="s">
        <v>5345</v>
      </c>
      <c r="I79" t="s">
        <v>4176</v>
      </c>
      <c r="J79" t="str">
        <f>H57&amp;H79</f>
        <v>进出料伸缩伺服A平台取料位</v>
      </c>
      <c r="K79" s="66" t="s">
        <v>5447</v>
      </c>
      <c r="L79" t="s">
        <v>5544</v>
      </c>
    </row>
    <row r="80" spans="6:12">
      <c r="F80" s="57" t="s">
        <v>3721</v>
      </c>
      <c r="G80" t="s">
        <v>3433</v>
      </c>
      <c r="H80" s="61" t="s">
        <v>5345</v>
      </c>
      <c r="I80" t="s">
        <v>4177</v>
      </c>
      <c r="J80" t="str">
        <f>H57&amp;H80</f>
        <v>进出料伸缩伺服A平台取料位</v>
      </c>
      <c r="K80" s="66" t="s">
        <v>5448</v>
      </c>
      <c r="L80" t="s">
        <v>5545</v>
      </c>
    </row>
    <row r="81" spans="6:12">
      <c r="F81" s="57" t="s">
        <v>3722</v>
      </c>
      <c r="G81" t="s">
        <v>3434</v>
      </c>
      <c r="H81" s="61" t="s">
        <v>5346</v>
      </c>
      <c r="I81" t="s">
        <v>4178</v>
      </c>
      <c r="J81" t="str">
        <f>H57&amp;H81</f>
        <v>进出料伸缩伺服A热压取放位</v>
      </c>
      <c r="K81" s="66" t="s">
        <v>5449</v>
      </c>
      <c r="L81" t="s">
        <v>5546</v>
      </c>
    </row>
    <row r="82" spans="6:12">
      <c r="F82" s="57" t="s">
        <v>3723</v>
      </c>
      <c r="G82" t="s">
        <v>3435</v>
      </c>
      <c r="H82" s="61" t="s">
        <v>5346</v>
      </c>
      <c r="I82" t="s">
        <v>4179</v>
      </c>
      <c r="J82" t="str">
        <f>H57&amp;H82</f>
        <v>进出料伸缩伺服A热压取放位</v>
      </c>
      <c r="K82" s="66" t="s">
        <v>5450</v>
      </c>
      <c r="L82" t="s">
        <v>5547</v>
      </c>
    </row>
    <row r="83" spans="6:12">
      <c r="F83" s="57" t="s">
        <v>3724</v>
      </c>
      <c r="G83" t="s">
        <v>3436</v>
      </c>
      <c r="H83" s="61" t="s">
        <v>5347</v>
      </c>
      <c r="I83" t="s">
        <v>4180</v>
      </c>
      <c r="J83" t="str">
        <f>H57&amp;H83</f>
        <v>进出料伸缩伺服A平台放料位</v>
      </c>
      <c r="K83" s="66" t="s">
        <v>5451</v>
      </c>
      <c r="L83" t="s">
        <v>5548</v>
      </c>
    </row>
    <row r="84" spans="6:12">
      <c r="F84" s="57" t="s">
        <v>3725</v>
      </c>
      <c r="G84" t="s">
        <v>3437</v>
      </c>
      <c r="H84" s="61" t="s">
        <v>5347</v>
      </c>
      <c r="I84" t="s">
        <v>4181</v>
      </c>
      <c r="J84" t="str">
        <f>H57&amp;H84</f>
        <v>进出料伸缩伺服A平台放料位</v>
      </c>
      <c r="K84" s="66" t="s">
        <v>5452</v>
      </c>
      <c r="L84" t="s">
        <v>5549</v>
      </c>
    </row>
    <row r="85" spans="6:12">
      <c r="F85" s="57" t="s">
        <v>3726</v>
      </c>
      <c r="G85" t="s">
        <v>3438</v>
      </c>
      <c r="H85" s="61" t="s">
        <v>3160</v>
      </c>
      <c r="I85" t="s">
        <v>4182</v>
      </c>
      <c r="J85" t="str">
        <f>H57&amp;H85</f>
        <v>进出料伸缩伺服A5#位</v>
      </c>
      <c r="K85" s="66" t="s">
        <v>5576</v>
      </c>
      <c r="L85" t="s">
        <v>5550</v>
      </c>
    </row>
    <row r="86" spans="6:12">
      <c r="F86" s="57" t="s">
        <v>3727</v>
      </c>
      <c r="G86" t="s">
        <v>3439</v>
      </c>
      <c r="H86" s="61" t="s">
        <v>3160</v>
      </c>
      <c r="I86" t="s">
        <v>4183</v>
      </c>
      <c r="J86" t="str">
        <f>H57&amp;H86</f>
        <v>进出料伸缩伺服A5#位</v>
      </c>
      <c r="K86" s="66" t="s">
        <v>5577</v>
      </c>
      <c r="L86" t="s">
        <v>5551</v>
      </c>
    </row>
    <row r="87" spans="6:12">
      <c r="F87" s="57" t="s">
        <v>3728</v>
      </c>
      <c r="G87" t="s">
        <v>3440</v>
      </c>
      <c r="H87" s="61" t="s">
        <v>3161</v>
      </c>
      <c r="I87" t="s">
        <v>4184</v>
      </c>
      <c r="J87" t="str">
        <f>H57&amp;H87</f>
        <v>进出料伸缩伺服A6#位</v>
      </c>
      <c r="K87" s="66"/>
      <c r="L87" t="s">
        <v>5551</v>
      </c>
    </row>
    <row r="88" spans="6:12">
      <c r="F88" s="57" t="s">
        <v>3729</v>
      </c>
      <c r="G88" t="s">
        <v>3440</v>
      </c>
      <c r="H88" s="61" t="s">
        <v>3161</v>
      </c>
      <c r="I88" t="s">
        <v>4185</v>
      </c>
      <c r="J88" t="str">
        <f>H57&amp;H88</f>
        <v>进出料伸缩伺服A6#位</v>
      </c>
      <c r="K88" s="66"/>
      <c r="L88" t="s">
        <v>5551</v>
      </c>
    </row>
    <row r="89" spans="6:12">
      <c r="F89" s="57" t="s">
        <v>3730</v>
      </c>
      <c r="G89" t="s">
        <v>3441</v>
      </c>
      <c r="H89" s="61" t="s">
        <v>3162</v>
      </c>
      <c r="I89" t="s">
        <v>4186</v>
      </c>
      <c r="J89" t="str">
        <f>H57&amp;H89</f>
        <v>进出料伸缩伺服A7#位</v>
      </c>
      <c r="K89" s="66"/>
      <c r="L89" t="s">
        <v>5551</v>
      </c>
    </row>
    <row r="90" spans="6:12">
      <c r="F90" s="57" t="s">
        <v>3731</v>
      </c>
      <c r="G90" t="s">
        <v>3441</v>
      </c>
      <c r="H90" s="61" t="s">
        <v>3162</v>
      </c>
      <c r="I90" t="s">
        <v>4187</v>
      </c>
      <c r="J90" t="str">
        <f>H57&amp;H90</f>
        <v>进出料伸缩伺服A7#位</v>
      </c>
      <c r="K90" s="66"/>
      <c r="L90" t="s">
        <v>5551</v>
      </c>
    </row>
    <row r="91" spans="6:12">
      <c r="F91" s="57" t="s">
        <v>3732</v>
      </c>
      <c r="G91" t="s">
        <v>3442</v>
      </c>
      <c r="H91" s="61" t="s">
        <v>3163</v>
      </c>
      <c r="I91" t="s">
        <v>4188</v>
      </c>
      <c r="J91" t="str">
        <f>H57&amp;H91</f>
        <v>进出料伸缩伺服A8#位</v>
      </c>
      <c r="K91" s="66"/>
      <c r="L91" t="s">
        <v>5551</v>
      </c>
    </row>
    <row r="92" spans="6:12">
      <c r="F92" s="57" t="s">
        <v>3733</v>
      </c>
      <c r="G92" t="s">
        <v>3442</v>
      </c>
      <c r="H92" s="61" t="s">
        <v>3163</v>
      </c>
      <c r="I92" t="s">
        <v>4189</v>
      </c>
      <c r="J92" t="str">
        <f>H57&amp;H92</f>
        <v>进出料伸缩伺服A8#位</v>
      </c>
      <c r="K92" s="66"/>
      <c r="L92" t="s">
        <v>5551</v>
      </c>
    </row>
    <row r="93" spans="6:12">
      <c r="F93" s="57" t="s">
        <v>3734</v>
      </c>
      <c r="G93" t="s">
        <v>3443</v>
      </c>
      <c r="H93" s="61" t="s">
        <v>3164</v>
      </c>
      <c r="I93" t="s">
        <v>4190</v>
      </c>
      <c r="J93" t="str">
        <f>H57&amp;H93</f>
        <v>进出料伸缩伺服A9#位</v>
      </c>
      <c r="K93" s="66"/>
      <c r="L93" t="s">
        <v>5551</v>
      </c>
    </row>
    <row r="94" spans="6:12">
      <c r="F94" s="57" t="s">
        <v>3735</v>
      </c>
      <c r="G94" t="s">
        <v>3443</v>
      </c>
      <c r="H94" s="61" t="s">
        <v>3164</v>
      </c>
      <c r="I94" t="s">
        <v>4191</v>
      </c>
      <c r="J94" t="str">
        <f>H57&amp;H94</f>
        <v>进出料伸缩伺服A9#位</v>
      </c>
      <c r="K94" s="66"/>
      <c r="L94" t="s">
        <v>5552</v>
      </c>
    </row>
    <row r="95" spans="6:12">
      <c r="F95" s="57" t="s">
        <v>3736</v>
      </c>
      <c r="G95" t="s">
        <v>3444</v>
      </c>
      <c r="H95" s="61" t="s">
        <v>3166</v>
      </c>
      <c r="I95" t="s">
        <v>4192</v>
      </c>
      <c r="J95" t="str">
        <f>H57&amp;H95</f>
        <v>进出料伸缩伺服A10#位</v>
      </c>
      <c r="K95" s="66"/>
      <c r="L95" t="s">
        <v>5551</v>
      </c>
    </row>
    <row r="96" spans="6:12">
      <c r="F96" s="57" t="s">
        <v>3737</v>
      </c>
      <c r="G96" t="s">
        <v>3445</v>
      </c>
      <c r="H96" s="61" t="s">
        <v>3166</v>
      </c>
      <c r="I96" t="s">
        <v>4193</v>
      </c>
      <c r="J96" t="str">
        <f>H57&amp;H96</f>
        <v>进出料伸缩伺服A10#位</v>
      </c>
      <c r="K96" s="66"/>
      <c r="L96" t="s">
        <v>5551</v>
      </c>
    </row>
    <row r="97" spans="6:12">
      <c r="F97" s="57" t="s">
        <v>3738</v>
      </c>
      <c r="G97" t="s">
        <v>3446</v>
      </c>
      <c r="I97" t="s">
        <v>4194</v>
      </c>
      <c r="J97" s="61"/>
      <c r="K97" s="66"/>
      <c r="L97" t="s">
        <v>5551</v>
      </c>
    </row>
    <row r="98" spans="6:12">
      <c r="F98" s="57" t="s">
        <v>3739</v>
      </c>
      <c r="G98" t="s">
        <v>3447</v>
      </c>
      <c r="I98" t="s">
        <v>4195</v>
      </c>
      <c r="J98" s="61"/>
      <c r="K98" s="66"/>
      <c r="L98" t="s">
        <v>5553</v>
      </c>
    </row>
    <row r="99" spans="6:12">
      <c r="F99" s="57" t="s">
        <v>3740</v>
      </c>
      <c r="G99" t="s">
        <v>3448</v>
      </c>
      <c r="I99" t="s">
        <v>4196</v>
      </c>
      <c r="J99" s="61"/>
      <c r="K99" s="66"/>
      <c r="L99" t="s">
        <v>5554</v>
      </c>
    </row>
    <row r="100" spans="6:12">
      <c r="F100" s="57" t="s">
        <v>3741</v>
      </c>
      <c r="G100" t="s">
        <v>3448</v>
      </c>
      <c r="I100" t="s">
        <v>4197</v>
      </c>
      <c r="J100" s="61"/>
      <c r="K100" s="66"/>
      <c r="L100" t="s">
        <v>5555</v>
      </c>
    </row>
    <row r="101" spans="6:12">
      <c r="F101" s="57" t="s">
        <v>3742</v>
      </c>
      <c r="G101" t="s">
        <v>3449</v>
      </c>
      <c r="I101" t="s">
        <v>4198</v>
      </c>
      <c r="K101" s="66"/>
      <c r="L101" t="s">
        <v>5551</v>
      </c>
    </row>
    <row r="102" spans="6:12">
      <c r="F102" s="57" t="s">
        <v>3743</v>
      </c>
      <c r="G102" t="s">
        <v>3449</v>
      </c>
      <c r="I102" t="s">
        <v>4199</v>
      </c>
      <c r="K102" s="66" t="s">
        <v>5578</v>
      </c>
      <c r="L102" s="61" t="s">
        <v>5704</v>
      </c>
    </row>
    <row r="103" spans="6:12">
      <c r="F103" s="57" t="s">
        <v>3744</v>
      </c>
      <c r="G103" t="s">
        <v>3450</v>
      </c>
      <c r="I103" t="s">
        <v>4200</v>
      </c>
      <c r="K103" s="66"/>
      <c r="L103" t="s">
        <v>5705</v>
      </c>
    </row>
    <row r="104" spans="6:12">
      <c r="F104" s="57" t="s">
        <v>3745</v>
      </c>
      <c r="G104" t="s">
        <v>3450</v>
      </c>
      <c r="I104" t="s">
        <v>4201</v>
      </c>
      <c r="K104" s="66"/>
      <c r="L104" t="s">
        <v>5706</v>
      </c>
    </row>
    <row r="105" spans="6:12">
      <c r="F105" s="57" t="s">
        <v>3746</v>
      </c>
      <c r="G105" t="s">
        <v>3451</v>
      </c>
      <c r="I105" t="s">
        <v>4202</v>
      </c>
      <c r="K105" s="66"/>
      <c r="L105" t="s">
        <v>5707</v>
      </c>
    </row>
    <row r="106" spans="6:12">
      <c r="F106" s="57" t="s">
        <v>3747</v>
      </c>
      <c r="G106" t="s">
        <v>3451</v>
      </c>
      <c r="I106" t="s">
        <v>4203</v>
      </c>
      <c r="K106" s="66"/>
      <c r="L106" t="s">
        <v>5708</v>
      </c>
    </row>
    <row r="107" spans="6:12">
      <c r="F107" s="57" t="s">
        <v>3748</v>
      </c>
      <c r="G107" t="s">
        <v>3452</v>
      </c>
      <c r="H107" s="61" t="s">
        <v>5310</v>
      </c>
      <c r="I107" t="s">
        <v>4204</v>
      </c>
      <c r="J107" s="61" t="str">
        <f>H107&amp;"自动速度"</f>
        <v>进出料横移伺服B自动速度</v>
      </c>
      <c r="K107" s="66"/>
      <c r="L107" t="s">
        <v>5709</v>
      </c>
    </row>
    <row r="108" spans="6:12">
      <c r="F108" s="57" t="s">
        <v>3749</v>
      </c>
      <c r="G108" t="s">
        <v>3453</v>
      </c>
      <c r="I108" t="s">
        <v>2911</v>
      </c>
      <c r="J108" s="61" t="str">
        <f>H107&amp;"自动速度"</f>
        <v>进出料横移伺服B自动速度</v>
      </c>
      <c r="K108" s="66"/>
      <c r="L108" t="s">
        <v>5710</v>
      </c>
    </row>
    <row r="109" spans="6:12">
      <c r="F109" s="57" t="s">
        <v>3750</v>
      </c>
      <c r="G109" t="s">
        <v>3454</v>
      </c>
      <c r="I109" t="s">
        <v>2916</v>
      </c>
      <c r="J109" s="61" t="str">
        <f>H107&amp;"JOG高速"</f>
        <v>进出料横移伺服BJOG高速</v>
      </c>
      <c r="K109" s="66"/>
      <c r="L109" t="s">
        <v>5711</v>
      </c>
    </row>
    <row r="110" spans="6:12">
      <c r="F110" s="57" t="s">
        <v>3751</v>
      </c>
      <c r="G110" t="s">
        <v>3455</v>
      </c>
      <c r="I110" t="s">
        <v>2921</v>
      </c>
      <c r="J110" s="61" t="str">
        <f>H107&amp;"JOG高速"</f>
        <v>进出料横移伺服BJOG高速</v>
      </c>
      <c r="K110" s="66"/>
      <c r="L110" t="s">
        <v>5712</v>
      </c>
    </row>
    <row r="111" spans="6:12">
      <c r="F111" s="57" t="s">
        <v>3752</v>
      </c>
      <c r="G111" t="s">
        <v>3456</v>
      </c>
      <c r="I111" t="s">
        <v>2926</v>
      </c>
      <c r="J111" s="61" t="str">
        <f>H107&amp;"JOG低速"</f>
        <v>进出料横移伺服BJOG低速</v>
      </c>
      <c r="K111" s="66"/>
      <c r="L111" t="s">
        <v>5713</v>
      </c>
    </row>
    <row r="112" spans="6:12">
      <c r="F112" s="57" t="s">
        <v>3753</v>
      </c>
      <c r="G112" t="s">
        <v>3456</v>
      </c>
      <c r="I112" t="s">
        <v>2931</v>
      </c>
      <c r="J112" s="61" t="str">
        <f>H107&amp;"JOG低速"</f>
        <v>进出料横移伺服BJOG低速</v>
      </c>
      <c r="K112" s="66"/>
      <c r="L112" t="s">
        <v>5714</v>
      </c>
    </row>
    <row r="113" spans="6:12">
      <c r="F113" s="57" t="s">
        <v>3754</v>
      </c>
      <c r="G113" t="s">
        <v>3457</v>
      </c>
      <c r="I113" t="s">
        <v>2936</v>
      </c>
      <c r="J113" s="61" t="str">
        <f>H107&amp;"加速时间"</f>
        <v>进出料横移伺服B加速时间</v>
      </c>
      <c r="K113" s="66"/>
      <c r="L113" t="s">
        <v>5715</v>
      </c>
    </row>
    <row r="114" spans="6:12">
      <c r="F114" s="57" t="s">
        <v>3755</v>
      </c>
      <c r="G114" t="s">
        <v>3457</v>
      </c>
      <c r="I114" t="s">
        <v>2941</v>
      </c>
      <c r="J114" s="61" t="str">
        <f>H107&amp;"加速时间"</f>
        <v>进出料横移伺服B加速时间</v>
      </c>
      <c r="K114" s="66"/>
      <c r="L114" t="s">
        <v>5716</v>
      </c>
    </row>
    <row r="115" spans="6:12">
      <c r="F115" s="57" t="s">
        <v>3756</v>
      </c>
      <c r="G115" t="s">
        <v>3458</v>
      </c>
      <c r="I115" t="s">
        <v>2946</v>
      </c>
      <c r="J115" s="61" t="str">
        <f>H107&amp;"减速时间"</f>
        <v>进出料横移伺服B减速时间</v>
      </c>
      <c r="K115" s="66"/>
      <c r="L115" t="s">
        <v>5717</v>
      </c>
    </row>
    <row r="116" spans="6:12">
      <c r="F116" s="57" t="s">
        <v>3757</v>
      </c>
      <c r="G116" t="s">
        <v>3458</v>
      </c>
      <c r="I116" t="s">
        <v>2951</v>
      </c>
      <c r="J116" s="61" t="str">
        <f>H107&amp;"减速时间"</f>
        <v>进出料横移伺服B减速时间</v>
      </c>
      <c r="K116" s="66"/>
      <c r="L116" t="s">
        <v>5718</v>
      </c>
    </row>
    <row r="117" spans="6:12">
      <c r="F117" s="57" t="s">
        <v>3758</v>
      </c>
      <c r="G117" t="s">
        <v>3459</v>
      </c>
      <c r="I117" t="s">
        <v>2956</v>
      </c>
      <c r="J117" s="61" t="str">
        <f>H107&amp;"原点偏移"</f>
        <v>进出料横移伺服B原点偏移</v>
      </c>
      <c r="K117" s="66"/>
      <c r="L117" t="s">
        <v>5719</v>
      </c>
    </row>
    <row r="118" spans="6:12">
      <c r="F118" s="57" t="s">
        <v>3759</v>
      </c>
      <c r="G118" t="s">
        <v>3459</v>
      </c>
      <c r="I118" t="s">
        <v>2961</v>
      </c>
      <c r="J118" s="61" t="str">
        <f>H107&amp;"原点偏移"</f>
        <v>进出料横移伺服B原点偏移</v>
      </c>
      <c r="K118" s="66" t="s">
        <v>5579</v>
      </c>
      <c r="L118" t="s">
        <v>5720</v>
      </c>
    </row>
    <row r="119" spans="6:12">
      <c r="F119" s="57" t="s">
        <v>3760</v>
      </c>
      <c r="G119" t="s">
        <v>3460</v>
      </c>
      <c r="I119" t="s">
        <v>2966</v>
      </c>
      <c r="J119" s="61" t="str">
        <f>H107&amp;"正软极限"</f>
        <v>进出料横移伺服B正软极限</v>
      </c>
      <c r="K119" s="66"/>
      <c r="L119" t="s">
        <v>5720</v>
      </c>
    </row>
    <row r="120" spans="6:12">
      <c r="F120" s="57" t="s">
        <v>3761</v>
      </c>
      <c r="G120" t="s">
        <v>3461</v>
      </c>
      <c r="I120" t="s">
        <v>2971</v>
      </c>
      <c r="J120" s="61" t="str">
        <f>H107&amp;"正软极限"</f>
        <v>进出料横移伺服B正软极限</v>
      </c>
      <c r="K120" s="66"/>
      <c r="L120" t="s">
        <v>5720</v>
      </c>
    </row>
    <row r="121" spans="6:12">
      <c r="F121" s="57" t="s">
        <v>3762</v>
      </c>
      <c r="G121" t="s">
        <v>3462</v>
      </c>
      <c r="I121" t="s">
        <v>2976</v>
      </c>
      <c r="J121" s="61" t="str">
        <f>H107&amp;"负软极限"</f>
        <v>进出料横移伺服B负软极限</v>
      </c>
      <c r="K121" s="66"/>
      <c r="L121" t="s">
        <v>5720</v>
      </c>
    </row>
    <row r="122" spans="6:12">
      <c r="F122" s="57" t="s">
        <v>3763</v>
      </c>
      <c r="G122" t="s">
        <v>3463</v>
      </c>
      <c r="I122" t="s">
        <v>2981</v>
      </c>
      <c r="J122" s="61" t="str">
        <f>J106&amp;"负软极限"</f>
        <v>负软极限</v>
      </c>
      <c r="K122" s="66"/>
      <c r="L122" t="s">
        <v>5720</v>
      </c>
    </row>
    <row r="123" spans="6:12">
      <c r="F123" s="57" t="s">
        <v>3764</v>
      </c>
      <c r="G123" t="s">
        <v>3464</v>
      </c>
      <c r="I123" t="s">
        <v>2986</v>
      </c>
      <c r="J123" s="61"/>
      <c r="K123" s="66"/>
      <c r="L123" t="s">
        <v>5720</v>
      </c>
    </row>
    <row r="124" spans="6:12">
      <c r="F124" s="57" t="s">
        <v>3765</v>
      </c>
      <c r="G124" t="s">
        <v>3464</v>
      </c>
      <c r="I124" t="s">
        <v>2991</v>
      </c>
      <c r="J124" s="61"/>
      <c r="K124" s="66"/>
      <c r="L124" t="s">
        <v>5720</v>
      </c>
    </row>
    <row r="125" spans="6:12">
      <c r="F125" s="57" t="s">
        <v>3766</v>
      </c>
      <c r="G125" t="s">
        <v>3465</v>
      </c>
      <c r="I125" t="s">
        <v>2996</v>
      </c>
      <c r="J125" s="61"/>
      <c r="K125" s="66"/>
      <c r="L125" t="s">
        <v>5720</v>
      </c>
    </row>
    <row r="126" spans="6:12">
      <c r="F126" s="57" t="s">
        <v>3767</v>
      </c>
      <c r="G126" t="s">
        <v>3465</v>
      </c>
      <c r="I126" t="s">
        <v>3001</v>
      </c>
      <c r="J126" s="61"/>
      <c r="K126" s="66"/>
      <c r="L126" t="s">
        <v>5721</v>
      </c>
    </row>
    <row r="127" spans="6:12">
      <c r="F127" s="57" t="s">
        <v>3768</v>
      </c>
      <c r="G127" t="s">
        <v>3466</v>
      </c>
      <c r="H127" s="61" t="s">
        <v>5364</v>
      </c>
      <c r="I127" t="s">
        <v>3006</v>
      </c>
      <c r="J127" t="str">
        <f>H107&amp;H127</f>
        <v>进出料横移伺服B进料位</v>
      </c>
      <c r="K127" s="66"/>
      <c r="L127" t="s">
        <v>5720</v>
      </c>
    </row>
    <row r="128" spans="6:12">
      <c r="F128" s="57" t="s">
        <v>3769</v>
      </c>
      <c r="G128" t="s">
        <v>3466</v>
      </c>
      <c r="H128" s="61" t="s">
        <v>5365</v>
      </c>
      <c r="I128" t="s">
        <v>3011</v>
      </c>
      <c r="J128" t="str">
        <f>H107&amp;H128</f>
        <v>进出料横移伺服B进料位</v>
      </c>
      <c r="K128" s="66"/>
      <c r="L128" t="s">
        <v>5720</v>
      </c>
    </row>
    <row r="129" spans="6:12">
      <c r="F129" s="57" t="s">
        <v>3770</v>
      </c>
      <c r="G129" t="s">
        <v>3467</v>
      </c>
      <c r="H129" s="61" t="s">
        <v>5367</v>
      </c>
      <c r="I129" t="s">
        <v>3016</v>
      </c>
      <c r="J129" t="str">
        <f>H107&amp;H129</f>
        <v>进出料横移伺服B进料等待位</v>
      </c>
      <c r="K129" s="66"/>
      <c r="L129" t="s">
        <v>5720</v>
      </c>
    </row>
    <row r="130" spans="6:12">
      <c r="F130" s="57" t="s">
        <v>3771</v>
      </c>
      <c r="G130" t="s">
        <v>3467</v>
      </c>
      <c r="H130" s="61" t="s">
        <v>5368</v>
      </c>
      <c r="I130" t="s">
        <v>3021</v>
      </c>
      <c r="J130" t="str">
        <f>H107&amp;H130</f>
        <v>进出料横移伺服B进料等待位</v>
      </c>
      <c r="K130" s="66"/>
      <c r="L130" t="s">
        <v>5722</v>
      </c>
    </row>
    <row r="131" spans="6:12">
      <c r="F131" s="57" t="s">
        <v>3772</v>
      </c>
      <c r="G131" t="s">
        <v>3468</v>
      </c>
      <c r="H131" s="61" t="s">
        <v>5369</v>
      </c>
      <c r="I131" t="s">
        <v>3026</v>
      </c>
      <c r="J131" t="str">
        <f>H107&amp;H131</f>
        <v>进出料横移伺服B上料位A</v>
      </c>
      <c r="K131" s="66"/>
      <c r="L131" t="s">
        <v>5723</v>
      </c>
    </row>
    <row r="132" spans="6:12">
      <c r="F132" s="57" t="s">
        <v>3773</v>
      </c>
      <c r="G132" t="s">
        <v>3469</v>
      </c>
      <c r="H132" s="61" t="s">
        <v>5369</v>
      </c>
      <c r="I132" t="s">
        <v>3031</v>
      </c>
      <c r="J132" t="str">
        <f>H107&amp;H132</f>
        <v>进出料横移伺服B上料位A</v>
      </c>
      <c r="K132" s="66"/>
      <c r="L132" t="s">
        <v>5724</v>
      </c>
    </row>
    <row r="133" spans="6:12">
      <c r="F133" s="57" t="s">
        <v>3774</v>
      </c>
      <c r="G133" t="s">
        <v>3470</v>
      </c>
      <c r="H133" s="61" t="s">
        <v>5371</v>
      </c>
      <c r="I133" t="s">
        <v>3036</v>
      </c>
      <c r="J133" t="str">
        <f>H107&amp;H133</f>
        <v>进出料横移伺服B上料位B</v>
      </c>
      <c r="K133" s="66"/>
      <c r="L133" t="s">
        <v>5720</v>
      </c>
    </row>
    <row r="134" spans="6:12">
      <c r="F134" s="57" t="s">
        <v>3775</v>
      </c>
      <c r="G134" t="s">
        <v>3471</v>
      </c>
      <c r="H134" s="61" t="s">
        <v>5371</v>
      </c>
      <c r="I134" t="s">
        <v>3041</v>
      </c>
      <c r="J134" t="str">
        <f>H107&amp;H134</f>
        <v>进出料横移伺服B上料位B</v>
      </c>
      <c r="K134" s="66" t="s">
        <v>5580</v>
      </c>
      <c r="L134" t="s">
        <v>5510</v>
      </c>
    </row>
    <row r="135" spans="6:12">
      <c r="F135" s="57" t="s">
        <v>3776</v>
      </c>
      <c r="G135" t="s">
        <v>3472</v>
      </c>
      <c r="H135" s="61" t="s">
        <v>5340</v>
      </c>
      <c r="I135" t="s">
        <v>3046</v>
      </c>
      <c r="J135" t="str">
        <f>H107&amp;H135</f>
        <v>进出料横移伺服B下料位A</v>
      </c>
      <c r="K135" s="66"/>
      <c r="L135" t="s">
        <v>5510</v>
      </c>
    </row>
    <row r="136" spans="6:12">
      <c r="F136" s="57" t="s">
        <v>3777</v>
      </c>
      <c r="G136" t="s">
        <v>3472</v>
      </c>
      <c r="H136" s="61" t="s">
        <v>5340</v>
      </c>
      <c r="I136" t="s">
        <v>3051</v>
      </c>
      <c r="J136" t="str">
        <f>H107&amp;H136</f>
        <v>进出料横移伺服B下料位A</v>
      </c>
      <c r="K136" s="66"/>
      <c r="L136" t="s">
        <v>5510</v>
      </c>
    </row>
    <row r="137" spans="6:12">
      <c r="F137" s="57" t="s">
        <v>3778</v>
      </c>
      <c r="G137" t="s">
        <v>3473</v>
      </c>
      <c r="H137" s="61" t="s">
        <v>5341</v>
      </c>
      <c r="I137" t="s">
        <v>3056</v>
      </c>
      <c r="J137" t="str">
        <f>H107&amp;H137</f>
        <v>进出料横移伺服B下料位B</v>
      </c>
      <c r="K137" s="66"/>
      <c r="L137" t="s">
        <v>5510</v>
      </c>
    </row>
    <row r="138" spans="6:12">
      <c r="F138" s="57" t="s">
        <v>3779</v>
      </c>
      <c r="G138" t="s">
        <v>3473</v>
      </c>
      <c r="H138" s="61" t="s">
        <v>5341</v>
      </c>
      <c r="I138" t="s">
        <v>3061</v>
      </c>
      <c r="J138" t="str">
        <f>H107&amp;H138</f>
        <v>进出料横移伺服B下料位B</v>
      </c>
      <c r="K138" s="66"/>
      <c r="L138" t="s">
        <v>5515</v>
      </c>
    </row>
    <row r="139" spans="6:12">
      <c r="F139" s="57" t="s">
        <v>3780</v>
      </c>
      <c r="G139" t="s">
        <v>3474</v>
      </c>
      <c r="H139" s="61" t="s">
        <v>5342</v>
      </c>
      <c r="I139" t="s">
        <v>3066</v>
      </c>
      <c r="J139" t="str">
        <f>H107&amp;H139</f>
        <v>进出料横移伺服B出料等待位</v>
      </c>
      <c r="K139" s="66"/>
      <c r="L139" t="s">
        <v>5516</v>
      </c>
    </row>
    <row r="140" spans="6:12">
      <c r="F140" s="57" t="s">
        <v>3781</v>
      </c>
      <c r="G140" t="s">
        <v>3474</v>
      </c>
      <c r="H140" s="61" t="s">
        <v>5342</v>
      </c>
      <c r="I140" t="s">
        <v>3071</v>
      </c>
      <c r="J140" t="str">
        <f>H107&amp;H140</f>
        <v>进出料横移伺服B出料等待位</v>
      </c>
      <c r="K140" s="66"/>
      <c r="L140" t="s">
        <v>5517</v>
      </c>
    </row>
    <row r="141" spans="6:12">
      <c r="F141" s="57" t="s">
        <v>3782</v>
      </c>
      <c r="G141" t="s">
        <v>3475</v>
      </c>
      <c r="H141" s="61" t="s">
        <v>5343</v>
      </c>
      <c r="I141" t="s">
        <v>3076</v>
      </c>
      <c r="J141" t="str">
        <f>H107&amp;H141</f>
        <v>进出料横移伺服B出料位</v>
      </c>
      <c r="K141" s="66"/>
      <c r="L141" t="s">
        <v>5518</v>
      </c>
    </row>
    <row r="142" spans="6:12">
      <c r="F142" s="57" t="s">
        <v>3783</v>
      </c>
      <c r="G142" t="s">
        <v>3475</v>
      </c>
      <c r="H142" s="61" t="s">
        <v>5343</v>
      </c>
      <c r="I142" t="s">
        <v>3081</v>
      </c>
      <c r="J142" t="str">
        <f>H107&amp;H142</f>
        <v>进出料横移伺服B出料位</v>
      </c>
      <c r="K142" s="66"/>
      <c r="L142" t="s">
        <v>5519</v>
      </c>
    </row>
    <row r="143" spans="6:12">
      <c r="F143" s="57" t="s">
        <v>3784</v>
      </c>
      <c r="G143" t="s">
        <v>3476</v>
      </c>
      <c r="H143" s="61" t="s">
        <v>3164</v>
      </c>
      <c r="I143" t="s">
        <v>3086</v>
      </c>
      <c r="J143" t="str">
        <f>H107&amp;H143</f>
        <v>进出料横移伺服B9#位</v>
      </c>
      <c r="K143" s="66"/>
      <c r="L143" t="s">
        <v>5520</v>
      </c>
    </row>
    <row r="144" spans="6:12">
      <c r="F144" s="57" t="s">
        <v>3785</v>
      </c>
      <c r="G144" t="s">
        <v>3476</v>
      </c>
      <c r="H144" s="61" t="s">
        <v>3164</v>
      </c>
      <c r="I144" t="s">
        <v>3091</v>
      </c>
      <c r="J144" t="str">
        <f>H107&amp;H144</f>
        <v>进出料横移伺服B9#位</v>
      </c>
      <c r="K144" s="66"/>
      <c r="L144" t="s">
        <v>5521</v>
      </c>
    </row>
    <row r="145" spans="6:12">
      <c r="F145" s="57" t="s">
        <v>3786</v>
      </c>
      <c r="G145" t="s">
        <v>3477</v>
      </c>
      <c r="H145" s="61" t="s">
        <v>3166</v>
      </c>
      <c r="I145" t="s">
        <v>3096</v>
      </c>
      <c r="J145" t="str">
        <f>H107&amp;H145</f>
        <v>进出料横移伺服B10#位</v>
      </c>
      <c r="K145" s="66"/>
      <c r="L145" t="s">
        <v>5522</v>
      </c>
    </row>
    <row r="146" spans="6:12">
      <c r="F146" s="57" t="s">
        <v>3787</v>
      </c>
      <c r="G146" t="s">
        <v>3477</v>
      </c>
      <c r="H146" s="61" t="s">
        <v>3166</v>
      </c>
      <c r="I146" t="s">
        <v>3101</v>
      </c>
      <c r="J146" t="str">
        <f>H107&amp;H146</f>
        <v>进出料横移伺服B10#位</v>
      </c>
      <c r="K146" s="66"/>
      <c r="L146" t="s">
        <v>5523</v>
      </c>
    </row>
    <row r="147" spans="6:12">
      <c r="F147" s="57" t="s">
        <v>3788</v>
      </c>
      <c r="G147" t="s">
        <v>3478</v>
      </c>
      <c r="I147" t="s">
        <v>3106</v>
      </c>
      <c r="J147" s="61"/>
      <c r="K147" s="66"/>
      <c r="L147" t="s">
        <v>5524</v>
      </c>
    </row>
    <row r="148" spans="6:12">
      <c r="F148" s="57" t="s">
        <v>3789</v>
      </c>
      <c r="G148" t="s">
        <v>3478</v>
      </c>
      <c r="I148" t="s">
        <v>3111</v>
      </c>
      <c r="J148" s="61"/>
      <c r="K148" s="66"/>
      <c r="L148" t="s">
        <v>5525</v>
      </c>
    </row>
    <row r="149" spans="6:12">
      <c r="F149" s="57" t="s">
        <v>3790</v>
      </c>
      <c r="G149" t="s">
        <v>3479</v>
      </c>
      <c r="I149" t="s">
        <v>3116</v>
      </c>
      <c r="J149" s="61"/>
      <c r="K149" s="66"/>
      <c r="L149" t="s">
        <v>5526</v>
      </c>
    </row>
    <row r="150" spans="6:12">
      <c r="F150" s="57" t="s">
        <v>3791</v>
      </c>
      <c r="G150" t="s">
        <v>3479</v>
      </c>
      <c r="I150" t="s">
        <v>3121</v>
      </c>
      <c r="J150" s="61"/>
      <c r="K150" s="66" t="s">
        <v>5581</v>
      </c>
      <c r="L150" t="s">
        <v>5510</v>
      </c>
    </row>
    <row r="151" spans="6:12">
      <c r="F151" s="57" t="s">
        <v>3792</v>
      </c>
      <c r="G151" t="s">
        <v>3480</v>
      </c>
      <c r="I151" t="s">
        <v>3126</v>
      </c>
      <c r="K151" s="66"/>
      <c r="L151" t="s">
        <v>5510</v>
      </c>
    </row>
    <row r="152" spans="6:12">
      <c r="F152" s="57" t="s">
        <v>3793</v>
      </c>
      <c r="G152" t="s">
        <v>3481</v>
      </c>
      <c r="I152" t="s">
        <v>3131</v>
      </c>
      <c r="K152" s="66"/>
      <c r="L152" t="s">
        <v>5510</v>
      </c>
    </row>
    <row r="153" spans="6:12">
      <c r="F153" s="57" t="s">
        <v>3794</v>
      </c>
      <c r="G153" t="s">
        <v>3482</v>
      </c>
      <c r="I153" t="s">
        <v>3136</v>
      </c>
      <c r="K153" s="66"/>
      <c r="L153" t="s">
        <v>5510</v>
      </c>
    </row>
    <row r="154" spans="6:12">
      <c r="F154" s="57" t="s">
        <v>3795</v>
      </c>
      <c r="G154" t="s">
        <v>3483</v>
      </c>
      <c r="I154" t="s">
        <v>3141</v>
      </c>
      <c r="K154" s="66"/>
      <c r="L154" t="s">
        <v>5510</v>
      </c>
    </row>
    <row r="155" spans="6:12">
      <c r="F155" s="57" t="s">
        <v>3796</v>
      </c>
      <c r="G155" t="s">
        <v>3484</v>
      </c>
      <c r="I155" t="s">
        <v>3146</v>
      </c>
      <c r="K155" s="66"/>
      <c r="L155" t="s">
        <v>5510</v>
      </c>
    </row>
    <row r="156" spans="6:12">
      <c r="F156" s="57" t="s">
        <v>3797</v>
      </c>
      <c r="G156" t="s">
        <v>3485</v>
      </c>
      <c r="I156" t="s">
        <v>3151</v>
      </c>
      <c r="K156" s="66"/>
      <c r="L156" t="s">
        <v>5510</v>
      </c>
    </row>
    <row r="157" spans="6:12">
      <c r="F157" s="57" t="s">
        <v>3798</v>
      </c>
      <c r="G157" t="s">
        <v>3486</v>
      </c>
      <c r="H157" s="61" t="s">
        <v>5311</v>
      </c>
      <c r="I157" t="s">
        <v>4205</v>
      </c>
      <c r="J157" s="61" t="str">
        <f>H157&amp;"自动速度"</f>
        <v>进出料伸缩伺服B自动速度</v>
      </c>
      <c r="K157" s="66"/>
      <c r="L157" t="s">
        <v>5510</v>
      </c>
    </row>
    <row r="158" spans="6:12">
      <c r="F158" s="57" t="s">
        <v>3799</v>
      </c>
      <c r="G158" t="s">
        <v>3487</v>
      </c>
      <c r="I158" t="s">
        <v>4206</v>
      </c>
      <c r="J158" s="61" t="str">
        <f>H157&amp;"自动速度"</f>
        <v>进出料伸缩伺服B自动速度</v>
      </c>
      <c r="K158" s="66"/>
      <c r="L158" t="s">
        <v>5527</v>
      </c>
    </row>
    <row r="159" spans="6:12">
      <c r="F159" s="57" t="s">
        <v>3800</v>
      </c>
      <c r="G159" t="s">
        <v>3488</v>
      </c>
      <c r="I159" t="s">
        <v>4207</v>
      </c>
      <c r="J159" s="61" t="str">
        <f>H157&amp;"JOG高速"</f>
        <v>进出料伸缩伺服BJOG高速</v>
      </c>
      <c r="K159" s="66"/>
      <c r="L159" t="s">
        <v>5528</v>
      </c>
    </row>
    <row r="160" spans="6:12">
      <c r="F160" s="57" t="s">
        <v>3801</v>
      </c>
      <c r="G160" t="s">
        <v>3488</v>
      </c>
      <c r="I160" t="s">
        <v>4208</v>
      </c>
      <c r="J160" s="61" t="str">
        <f>H157&amp;"JOG高速"</f>
        <v>进出料伸缩伺服BJOG高速</v>
      </c>
      <c r="K160" s="66"/>
      <c r="L160" t="s">
        <v>5529</v>
      </c>
    </row>
    <row r="161" spans="6:12">
      <c r="F161" s="57" t="s">
        <v>3802</v>
      </c>
      <c r="G161" t="s">
        <v>3489</v>
      </c>
      <c r="I161" t="s">
        <v>4209</v>
      </c>
      <c r="J161" s="61" t="str">
        <f>H157&amp;"JOG低速"</f>
        <v>进出料伸缩伺服BJOG低速</v>
      </c>
      <c r="K161" s="66"/>
      <c r="L161" t="s">
        <v>5530</v>
      </c>
    </row>
    <row r="162" spans="6:12">
      <c r="F162" s="57" t="s">
        <v>3803</v>
      </c>
      <c r="G162" t="s">
        <v>3489</v>
      </c>
      <c r="I162" t="s">
        <v>4210</v>
      </c>
      <c r="J162" s="61" t="str">
        <f>H157&amp;"JOG低速"</f>
        <v>进出料伸缩伺服BJOG低速</v>
      </c>
      <c r="K162" s="66"/>
      <c r="L162" t="s">
        <v>5531</v>
      </c>
    </row>
    <row r="163" spans="6:12">
      <c r="F163" s="57" t="s">
        <v>3804</v>
      </c>
      <c r="G163" t="s">
        <v>3490</v>
      </c>
      <c r="I163" t="s">
        <v>4211</v>
      </c>
      <c r="J163" s="61" t="str">
        <f>H157&amp;"加速时间"</f>
        <v>进出料伸缩伺服B加速时间</v>
      </c>
      <c r="K163" s="66"/>
      <c r="L163" t="s">
        <v>5532</v>
      </c>
    </row>
    <row r="164" spans="6:12">
      <c r="F164" s="57" t="s">
        <v>3805</v>
      </c>
      <c r="G164" t="s">
        <v>3490</v>
      </c>
      <c r="I164" t="s">
        <v>4212</v>
      </c>
      <c r="J164" s="61" t="str">
        <f>H157&amp;"加速时间"</f>
        <v>进出料伸缩伺服B加速时间</v>
      </c>
      <c r="K164" s="66"/>
      <c r="L164" t="s">
        <v>5533</v>
      </c>
    </row>
    <row r="165" spans="6:12">
      <c r="F165" s="57" t="s">
        <v>3806</v>
      </c>
      <c r="G165" t="s">
        <v>3491</v>
      </c>
      <c r="I165" t="s">
        <v>4213</v>
      </c>
      <c r="J165" s="61" t="str">
        <f>H157&amp;"减速时间"</f>
        <v>进出料伸缩伺服B减速时间</v>
      </c>
      <c r="K165" s="66"/>
      <c r="L165" t="s">
        <v>5507</v>
      </c>
    </row>
    <row r="166" spans="6:12">
      <c r="F166" s="57" t="s">
        <v>3807</v>
      </c>
      <c r="G166" t="s">
        <v>3491</v>
      </c>
      <c r="I166" t="s">
        <v>4214</v>
      </c>
      <c r="J166" s="61" t="str">
        <f>H157&amp;"减速时间"</f>
        <v>进出料伸缩伺服B减速时间</v>
      </c>
      <c r="K166" s="66" t="s">
        <v>5582</v>
      </c>
      <c r="L166" t="s">
        <v>5534</v>
      </c>
    </row>
    <row r="167" spans="6:12">
      <c r="F167" s="57" t="s">
        <v>3808</v>
      </c>
      <c r="G167" t="s">
        <v>3492</v>
      </c>
      <c r="I167" t="s">
        <v>4215</v>
      </c>
      <c r="J167" s="61" t="str">
        <f>H157&amp;"原点偏移"</f>
        <v>进出料伸缩伺服B原点偏移</v>
      </c>
      <c r="K167" s="66"/>
      <c r="L167" t="s">
        <v>5534</v>
      </c>
    </row>
    <row r="168" spans="6:12">
      <c r="F168" s="57" t="s">
        <v>3809</v>
      </c>
      <c r="G168" t="s">
        <v>3493</v>
      </c>
      <c r="I168" t="s">
        <v>4216</v>
      </c>
      <c r="J168" s="61" t="str">
        <f>H157&amp;"原点偏移"</f>
        <v>进出料伸缩伺服B原点偏移</v>
      </c>
      <c r="K168" s="66"/>
      <c r="L168" t="s">
        <v>5534</v>
      </c>
    </row>
    <row r="169" spans="6:12">
      <c r="F169" s="57" t="s">
        <v>3810</v>
      </c>
      <c r="G169" t="s">
        <v>3494</v>
      </c>
      <c r="I169" t="s">
        <v>4217</v>
      </c>
      <c r="J169" s="61" t="str">
        <f>H157&amp;"正软极限"</f>
        <v>进出料伸缩伺服B正软极限</v>
      </c>
      <c r="K169" s="66"/>
      <c r="L169" t="s">
        <v>5534</v>
      </c>
    </row>
    <row r="170" spans="6:12">
      <c r="F170" s="57" t="s">
        <v>3811</v>
      </c>
      <c r="G170" t="s">
        <v>3495</v>
      </c>
      <c r="I170" t="s">
        <v>4218</v>
      </c>
      <c r="J170" s="61" t="str">
        <f>H157&amp;"正软极限"</f>
        <v>进出料伸缩伺服B正软极限</v>
      </c>
      <c r="K170" s="66"/>
      <c r="L170" t="s">
        <v>5534</v>
      </c>
    </row>
    <row r="171" spans="6:12">
      <c r="F171" s="57" t="s">
        <v>3812</v>
      </c>
      <c r="G171" t="s">
        <v>3496</v>
      </c>
      <c r="I171" t="s">
        <v>4219</v>
      </c>
      <c r="J171" s="61" t="str">
        <f>H157&amp;"负软极限"</f>
        <v>进出料伸缩伺服B负软极限</v>
      </c>
      <c r="K171" s="66"/>
      <c r="L171" t="s">
        <v>5534</v>
      </c>
    </row>
    <row r="172" spans="6:12">
      <c r="F172" s="57" t="s">
        <v>3813</v>
      </c>
      <c r="G172" t="s">
        <v>3496</v>
      </c>
      <c r="I172" t="s">
        <v>4220</v>
      </c>
      <c r="J172" s="61" t="str">
        <f>J156&amp;"负软极限"</f>
        <v>负软极限</v>
      </c>
      <c r="K172" s="66"/>
      <c r="L172" t="s">
        <v>5534</v>
      </c>
    </row>
    <row r="173" spans="6:12">
      <c r="F173" s="57" t="s">
        <v>3814</v>
      </c>
      <c r="G173" t="s">
        <v>3497</v>
      </c>
      <c r="I173" t="s">
        <v>4221</v>
      </c>
      <c r="J173" s="61"/>
      <c r="K173" s="66"/>
      <c r="L173" t="s">
        <v>5534</v>
      </c>
    </row>
    <row r="174" spans="6:12">
      <c r="F174" s="57" t="s">
        <v>3815</v>
      </c>
      <c r="G174" t="s">
        <v>3497</v>
      </c>
      <c r="I174" t="s">
        <v>4222</v>
      </c>
      <c r="J174" s="61"/>
      <c r="K174" s="66"/>
      <c r="L174" t="s">
        <v>5534</v>
      </c>
    </row>
    <row r="175" spans="6:12">
      <c r="F175" s="57" t="s">
        <v>3816</v>
      </c>
      <c r="G175" t="s">
        <v>3498</v>
      </c>
      <c r="I175" t="s">
        <v>4223</v>
      </c>
      <c r="J175" s="61"/>
      <c r="K175" s="66"/>
      <c r="L175" t="s">
        <v>5534</v>
      </c>
    </row>
    <row r="176" spans="6:12">
      <c r="F176" s="57" t="s">
        <v>3817</v>
      </c>
      <c r="G176" t="s">
        <v>3498</v>
      </c>
      <c r="I176" t="s">
        <v>4224</v>
      </c>
      <c r="J176" s="61"/>
      <c r="K176" s="66"/>
      <c r="L176" t="s">
        <v>5534</v>
      </c>
    </row>
    <row r="177" spans="6:12">
      <c r="F177" s="57" t="s">
        <v>3818</v>
      </c>
      <c r="G177" t="s">
        <v>3499</v>
      </c>
      <c r="H177" s="61" t="s">
        <v>5344</v>
      </c>
      <c r="I177" t="s">
        <v>4225</v>
      </c>
      <c r="J177" t="str">
        <f>H157&amp;H177</f>
        <v>进出料伸缩伺服B初始位</v>
      </c>
      <c r="K177" s="66"/>
      <c r="L177" t="s">
        <v>5534</v>
      </c>
    </row>
    <row r="178" spans="6:12">
      <c r="F178" s="57" t="s">
        <v>3819</v>
      </c>
      <c r="G178" t="s">
        <v>3499</v>
      </c>
      <c r="H178" s="61" t="s">
        <v>5344</v>
      </c>
      <c r="I178" t="s">
        <v>4226</v>
      </c>
      <c r="J178" t="str">
        <f>H157&amp;H178</f>
        <v>进出料伸缩伺服B初始位</v>
      </c>
      <c r="K178" s="66"/>
      <c r="L178" t="s">
        <v>5534</v>
      </c>
    </row>
    <row r="179" spans="6:12">
      <c r="F179" s="57" t="s">
        <v>3820</v>
      </c>
      <c r="G179" t="s">
        <v>3500</v>
      </c>
      <c r="H179" s="61" t="s">
        <v>5345</v>
      </c>
      <c r="I179" t="s">
        <v>4227</v>
      </c>
      <c r="J179" t="str">
        <f>H157&amp;H179</f>
        <v>进出料伸缩伺服B平台取料位</v>
      </c>
      <c r="K179" s="66"/>
      <c r="L179" t="s">
        <v>5534</v>
      </c>
    </row>
    <row r="180" spans="6:12">
      <c r="F180" s="57" t="s">
        <v>3821</v>
      </c>
      <c r="G180" t="s">
        <v>3501</v>
      </c>
      <c r="H180" s="61" t="s">
        <v>5345</v>
      </c>
      <c r="I180" t="s">
        <v>4228</v>
      </c>
      <c r="J180" t="str">
        <f>H157&amp;H180</f>
        <v>进出料伸缩伺服B平台取料位</v>
      </c>
      <c r="K180" s="66"/>
      <c r="L180" t="s">
        <v>5534</v>
      </c>
    </row>
    <row r="181" spans="6:12">
      <c r="F181" s="57" t="s">
        <v>3822</v>
      </c>
      <c r="G181" t="s">
        <v>3502</v>
      </c>
      <c r="H181" s="61" t="s">
        <v>5346</v>
      </c>
      <c r="I181" t="s">
        <v>4229</v>
      </c>
      <c r="J181" t="str">
        <f>H157&amp;H181</f>
        <v>进出料伸缩伺服B热压取放位</v>
      </c>
      <c r="K181" s="66"/>
      <c r="L181" t="s">
        <v>5534</v>
      </c>
    </row>
    <row r="182" spans="6:12">
      <c r="F182" s="57" t="s">
        <v>3823</v>
      </c>
      <c r="G182" t="s">
        <v>3503</v>
      </c>
      <c r="H182" s="61" t="s">
        <v>5346</v>
      </c>
      <c r="I182" t="s">
        <v>4230</v>
      </c>
      <c r="J182" t="str">
        <f>H157&amp;H182</f>
        <v>进出料伸缩伺服B热压取放位</v>
      </c>
      <c r="K182" s="66" t="s">
        <v>5583</v>
      </c>
      <c r="L182" t="s">
        <v>5469</v>
      </c>
    </row>
    <row r="183" spans="6:12">
      <c r="F183" s="57" t="s">
        <v>3824</v>
      </c>
      <c r="G183" t="s">
        <v>3504</v>
      </c>
      <c r="H183" s="61" t="s">
        <v>5347</v>
      </c>
      <c r="I183" t="s">
        <v>4231</v>
      </c>
      <c r="J183" t="str">
        <f>H157&amp;H183</f>
        <v>进出料伸缩伺服B平台放料位</v>
      </c>
      <c r="K183" s="66"/>
      <c r="L183" t="s">
        <v>5469</v>
      </c>
    </row>
    <row r="184" spans="6:12">
      <c r="F184" s="57" t="s">
        <v>3825</v>
      </c>
      <c r="G184" t="s">
        <v>3504</v>
      </c>
      <c r="H184" s="61" t="s">
        <v>5347</v>
      </c>
      <c r="I184" t="s">
        <v>4232</v>
      </c>
      <c r="J184" t="str">
        <f>H157&amp;H184</f>
        <v>进出料伸缩伺服B平台放料位</v>
      </c>
      <c r="K184" s="66"/>
      <c r="L184" t="s">
        <v>5469</v>
      </c>
    </row>
    <row r="185" spans="6:12">
      <c r="F185" s="57" t="s">
        <v>3826</v>
      </c>
      <c r="G185" t="s">
        <v>3505</v>
      </c>
      <c r="H185" s="61" t="s">
        <v>3160</v>
      </c>
      <c r="I185" t="s">
        <v>4233</v>
      </c>
      <c r="J185" t="str">
        <f>H157&amp;H185</f>
        <v>进出料伸缩伺服B5#位</v>
      </c>
      <c r="K185" s="66"/>
      <c r="L185" t="s">
        <v>5469</v>
      </c>
    </row>
    <row r="186" spans="6:12">
      <c r="F186" s="57" t="s">
        <v>3827</v>
      </c>
      <c r="G186" t="s">
        <v>3505</v>
      </c>
      <c r="H186" s="61" t="s">
        <v>3160</v>
      </c>
      <c r="I186" t="s">
        <v>4234</v>
      </c>
      <c r="J186" t="str">
        <f>H157&amp;H186</f>
        <v>进出料伸缩伺服B5#位</v>
      </c>
      <c r="K186" s="66"/>
      <c r="L186" t="s">
        <v>5474</v>
      </c>
    </row>
    <row r="187" spans="6:12">
      <c r="F187" s="57" t="s">
        <v>3828</v>
      </c>
      <c r="G187" t="s">
        <v>3506</v>
      </c>
      <c r="H187" s="61" t="s">
        <v>3161</v>
      </c>
      <c r="I187" t="s">
        <v>4235</v>
      </c>
      <c r="J187" t="str">
        <f>H157&amp;H187</f>
        <v>进出料伸缩伺服B6#位</v>
      </c>
      <c r="K187" s="66"/>
      <c r="L187" t="s">
        <v>5475</v>
      </c>
    </row>
    <row r="188" spans="6:12">
      <c r="F188" s="57" t="s">
        <v>3829</v>
      </c>
      <c r="G188" t="s">
        <v>3506</v>
      </c>
      <c r="H188" s="61" t="s">
        <v>3161</v>
      </c>
      <c r="I188" t="s">
        <v>4236</v>
      </c>
      <c r="J188" t="str">
        <f>H157&amp;H188</f>
        <v>进出料伸缩伺服B6#位</v>
      </c>
      <c r="K188" s="66"/>
      <c r="L188" t="s">
        <v>5476</v>
      </c>
    </row>
    <row r="189" spans="6:12">
      <c r="F189" s="57" t="s">
        <v>3830</v>
      </c>
      <c r="G189" t="s">
        <v>3507</v>
      </c>
      <c r="H189" s="61" t="s">
        <v>3162</v>
      </c>
      <c r="I189" t="s">
        <v>4237</v>
      </c>
      <c r="J189" t="str">
        <f>H157&amp;H189</f>
        <v>进出料伸缩伺服B7#位</v>
      </c>
      <c r="K189" s="66"/>
      <c r="L189" t="s">
        <v>5477</v>
      </c>
    </row>
    <row r="190" spans="6:12">
      <c r="F190" s="57" t="s">
        <v>3831</v>
      </c>
      <c r="G190" t="s">
        <v>3507</v>
      </c>
      <c r="H190" s="61" t="s">
        <v>3162</v>
      </c>
      <c r="I190" t="s">
        <v>4238</v>
      </c>
      <c r="J190" t="str">
        <f>H157&amp;H190</f>
        <v>进出料伸缩伺服B7#位</v>
      </c>
      <c r="K190" s="66"/>
      <c r="L190" t="s">
        <v>5478</v>
      </c>
    </row>
    <row r="191" spans="6:12">
      <c r="F191" s="57" t="s">
        <v>3832</v>
      </c>
      <c r="G191" t="s">
        <v>3508</v>
      </c>
      <c r="H191" s="61" t="s">
        <v>3163</v>
      </c>
      <c r="I191" t="s">
        <v>4239</v>
      </c>
      <c r="J191" t="str">
        <f>H157&amp;H191</f>
        <v>进出料伸缩伺服B8#位</v>
      </c>
      <c r="K191" s="66"/>
      <c r="L191" t="s">
        <v>5479</v>
      </c>
    </row>
    <row r="192" spans="6:12">
      <c r="F192" s="57" t="s">
        <v>3833</v>
      </c>
      <c r="G192" t="s">
        <v>3509</v>
      </c>
      <c r="H192" s="61" t="s">
        <v>3163</v>
      </c>
      <c r="I192" t="s">
        <v>4240</v>
      </c>
      <c r="J192" t="str">
        <f>H157&amp;H192</f>
        <v>进出料伸缩伺服B8#位</v>
      </c>
      <c r="K192" s="66"/>
      <c r="L192" t="s">
        <v>5480</v>
      </c>
    </row>
    <row r="193" spans="6:12">
      <c r="F193" s="57" t="s">
        <v>3834</v>
      </c>
      <c r="G193" t="s">
        <v>3510</v>
      </c>
      <c r="H193" s="61" t="s">
        <v>3164</v>
      </c>
      <c r="I193" t="s">
        <v>4241</v>
      </c>
      <c r="J193" t="str">
        <f>H157&amp;H193</f>
        <v>进出料伸缩伺服B9#位</v>
      </c>
      <c r="K193" s="66"/>
      <c r="L193" t="s">
        <v>5481</v>
      </c>
    </row>
    <row r="194" spans="6:12">
      <c r="F194" s="57" t="s">
        <v>3835</v>
      </c>
      <c r="G194" t="s">
        <v>3511</v>
      </c>
      <c r="H194" s="61" t="s">
        <v>3164</v>
      </c>
      <c r="I194" t="s">
        <v>4242</v>
      </c>
      <c r="J194" t="str">
        <f>H157&amp;H194</f>
        <v>进出料伸缩伺服B9#位</v>
      </c>
      <c r="K194" s="66"/>
      <c r="L194" t="s">
        <v>5482</v>
      </c>
    </row>
    <row r="195" spans="6:12">
      <c r="F195" s="57" t="s">
        <v>3836</v>
      </c>
      <c r="G195" t="s">
        <v>3512</v>
      </c>
      <c r="H195" s="61" t="s">
        <v>3166</v>
      </c>
      <c r="I195" t="s">
        <v>4243</v>
      </c>
      <c r="J195" t="str">
        <f>H157&amp;H195</f>
        <v>进出料伸缩伺服B10#位</v>
      </c>
      <c r="K195" s="66"/>
      <c r="L195" t="s">
        <v>5483</v>
      </c>
    </row>
    <row r="196" spans="6:12">
      <c r="F196" s="57" t="s">
        <v>3837</v>
      </c>
      <c r="G196" t="s">
        <v>3512</v>
      </c>
      <c r="H196" s="61" t="s">
        <v>3166</v>
      </c>
      <c r="I196" t="s">
        <v>4244</v>
      </c>
      <c r="J196" t="str">
        <f>H157&amp;H196</f>
        <v>进出料伸缩伺服B10#位</v>
      </c>
      <c r="K196" s="66"/>
      <c r="L196" t="s">
        <v>5484</v>
      </c>
    </row>
    <row r="197" spans="6:12">
      <c r="F197" s="57" t="s">
        <v>3838</v>
      </c>
      <c r="G197" t="s">
        <v>3513</v>
      </c>
      <c r="I197" t="s">
        <v>4245</v>
      </c>
      <c r="J197" s="61"/>
      <c r="K197" s="66"/>
      <c r="L197" t="s">
        <v>5485</v>
      </c>
    </row>
    <row r="198" spans="6:12">
      <c r="F198" s="57" t="s">
        <v>3839</v>
      </c>
      <c r="G198" t="s">
        <v>3513</v>
      </c>
      <c r="I198" t="s">
        <v>4246</v>
      </c>
      <c r="J198" s="61"/>
      <c r="K198" s="66" t="s">
        <v>5584</v>
      </c>
      <c r="L198" t="s">
        <v>5469</v>
      </c>
    </row>
    <row r="199" spans="6:12">
      <c r="F199" s="57" t="s">
        <v>3840</v>
      </c>
      <c r="G199" t="s">
        <v>3514</v>
      </c>
      <c r="I199" t="s">
        <v>4247</v>
      </c>
      <c r="J199" s="61"/>
      <c r="K199" s="66"/>
      <c r="L199" t="s">
        <v>5469</v>
      </c>
    </row>
    <row r="200" spans="6:12">
      <c r="F200" s="57" t="s">
        <v>3841</v>
      </c>
      <c r="G200" t="s">
        <v>3514</v>
      </c>
      <c r="I200" t="s">
        <v>4248</v>
      </c>
      <c r="J200" s="61"/>
      <c r="K200" s="66"/>
      <c r="L200" t="s">
        <v>5469</v>
      </c>
    </row>
    <row r="201" spans="6:12">
      <c r="F201" s="57" t="s">
        <v>3842</v>
      </c>
      <c r="G201" t="s">
        <v>3515</v>
      </c>
      <c r="I201" t="s">
        <v>4249</v>
      </c>
      <c r="K201" s="66"/>
      <c r="L201" t="s">
        <v>5469</v>
      </c>
    </row>
    <row r="202" spans="6:12">
      <c r="F202" s="57" t="s">
        <v>3843</v>
      </c>
      <c r="G202" t="s">
        <v>3515</v>
      </c>
      <c r="I202" t="s">
        <v>4250</v>
      </c>
      <c r="K202" s="66"/>
      <c r="L202" t="s">
        <v>5469</v>
      </c>
    </row>
    <row r="203" spans="6:12">
      <c r="F203" s="57" t="s">
        <v>3844</v>
      </c>
      <c r="G203" t="s">
        <v>3516</v>
      </c>
      <c r="I203" t="s">
        <v>4251</v>
      </c>
      <c r="K203" s="66"/>
      <c r="L203" t="s">
        <v>5469</v>
      </c>
    </row>
    <row r="204" spans="6:12">
      <c r="F204" s="57" t="s">
        <v>3845</v>
      </c>
      <c r="G204" t="s">
        <v>3517</v>
      </c>
      <c r="I204" t="s">
        <v>4252</v>
      </c>
      <c r="K204" s="66"/>
      <c r="L204" t="s">
        <v>5469</v>
      </c>
    </row>
    <row r="205" spans="6:12">
      <c r="F205" s="57" t="s">
        <v>3846</v>
      </c>
      <c r="G205" t="s">
        <v>3518</v>
      </c>
      <c r="I205" t="s">
        <v>4253</v>
      </c>
      <c r="K205" s="66"/>
      <c r="L205" t="s">
        <v>5469</v>
      </c>
    </row>
    <row r="206" spans="6:12">
      <c r="F206" s="57" t="s">
        <v>3847</v>
      </c>
      <c r="G206" t="s">
        <v>3519</v>
      </c>
      <c r="I206" t="s">
        <v>4254</v>
      </c>
      <c r="K206" s="66"/>
      <c r="L206" t="s">
        <v>5486</v>
      </c>
    </row>
    <row r="207" spans="6:12">
      <c r="F207" s="57" t="s">
        <v>3848</v>
      </c>
      <c r="G207" t="s">
        <v>3520</v>
      </c>
      <c r="H207" s="61" t="s">
        <v>10424</v>
      </c>
      <c r="I207" t="s">
        <v>4255</v>
      </c>
      <c r="J207" s="61" t="str">
        <f>H207&amp;"自动速度"</f>
        <v>正压伺服A自动速度</v>
      </c>
      <c r="K207" s="66"/>
      <c r="L207" t="s">
        <v>5487</v>
      </c>
    </row>
    <row r="208" spans="6:12">
      <c r="F208" s="57" t="s">
        <v>3849</v>
      </c>
      <c r="G208" t="s">
        <v>3520</v>
      </c>
      <c r="I208" t="s">
        <v>2912</v>
      </c>
      <c r="J208" s="61" t="str">
        <f>H207&amp;"自动速度"</f>
        <v>正压伺服A自动速度</v>
      </c>
      <c r="K208" s="66"/>
      <c r="L208" t="s">
        <v>5488</v>
      </c>
    </row>
    <row r="209" spans="6:12">
      <c r="F209" s="57" t="s">
        <v>3850</v>
      </c>
      <c r="G209" t="s">
        <v>3521</v>
      </c>
      <c r="I209" t="s">
        <v>2917</v>
      </c>
      <c r="J209" s="61" t="str">
        <f>H207&amp;"JOG高速"</f>
        <v>正压伺服AJOG高速</v>
      </c>
      <c r="K209" s="66"/>
      <c r="L209" t="s">
        <v>5489</v>
      </c>
    </row>
    <row r="210" spans="6:12">
      <c r="F210" s="57" t="s">
        <v>3851</v>
      </c>
      <c r="G210" t="s">
        <v>3521</v>
      </c>
      <c r="I210" t="s">
        <v>2922</v>
      </c>
      <c r="J210" s="61" t="str">
        <f>H207&amp;"JOG高速"</f>
        <v>正压伺服AJOG高速</v>
      </c>
      <c r="K210" s="66"/>
      <c r="L210" t="s">
        <v>5490</v>
      </c>
    </row>
    <row r="211" spans="6:12">
      <c r="F211" s="57" t="s">
        <v>3852</v>
      </c>
      <c r="G211" t="s">
        <v>3522</v>
      </c>
      <c r="I211" t="s">
        <v>2927</v>
      </c>
      <c r="J211" s="61" t="str">
        <f>H207&amp;"JOG低速"</f>
        <v>正压伺服AJOG低速</v>
      </c>
      <c r="K211" s="66"/>
      <c r="L211" t="s">
        <v>5491</v>
      </c>
    </row>
    <row r="212" spans="6:12">
      <c r="F212" s="57" t="s">
        <v>3853</v>
      </c>
      <c r="G212" t="s">
        <v>3522</v>
      </c>
      <c r="I212" t="s">
        <v>2932</v>
      </c>
      <c r="J212" s="61" t="str">
        <f>H207&amp;"JOG低速"</f>
        <v>正压伺服AJOG低速</v>
      </c>
      <c r="K212" s="66"/>
      <c r="L212" t="s">
        <v>5492</v>
      </c>
    </row>
    <row r="213" spans="6:12">
      <c r="F213" s="57" t="s">
        <v>3854</v>
      </c>
      <c r="G213" t="s">
        <v>3523</v>
      </c>
      <c r="I213" t="s">
        <v>2937</v>
      </c>
      <c r="J213" s="61" t="str">
        <f>H207&amp;"加速时间"</f>
        <v>正压伺服A加速时间</v>
      </c>
      <c r="K213" s="66"/>
      <c r="L213" t="s">
        <v>5466</v>
      </c>
    </row>
    <row r="214" spans="6:12">
      <c r="F214" s="57" t="s">
        <v>3855</v>
      </c>
      <c r="G214" t="s">
        <v>3523</v>
      </c>
      <c r="I214" t="s">
        <v>2942</v>
      </c>
      <c r="J214" s="61" t="str">
        <f>H207&amp;"加速时间"</f>
        <v>正压伺服A加速时间</v>
      </c>
      <c r="K214" s="66" t="s">
        <v>5585</v>
      </c>
      <c r="L214" t="s">
        <v>5493</v>
      </c>
    </row>
    <row r="215" spans="6:12">
      <c r="F215" s="57" t="s">
        <v>3856</v>
      </c>
      <c r="G215" t="s">
        <v>3524</v>
      </c>
      <c r="I215" t="s">
        <v>2947</v>
      </c>
      <c r="J215" s="61" t="str">
        <f>H207&amp;"减速时间"</f>
        <v>正压伺服A减速时间</v>
      </c>
      <c r="K215" s="66"/>
      <c r="L215" t="s">
        <v>5493</v>
      </c>
    </row>
    <row r="216" spans="6:12">
      <c r="F216" s="57" t="s">
        <v>3857</v>
      </c>
      <c r="G216" t="s">
        <v>3524</v>
      </c>
      <c r="I216" t="s">
        <v>2952</v>
      </c>
      <c r="J216" s="61" t="str">
        <f>H207&amp;"减速时间"</f>
        <v>正压伺服A减速时间</v>
      </c>
      <c r="K216" s="66"/>
      <c r="L216" t="s">
        <v>5493</v>
      </c>
    </row>
    <row r="217" spans="6:12">
      <c r="F217" s="57" t="s">
        <v>3858</v>
      </c>
      <c r="G217" t="s">
        <v>3525</v>
      </c>
      <c r="I217" t="s">
        <v>2957</v>
      </c>
      <c r="J217" s="61" t="str">
        <f>H207&amp;"原点偏移"</f>
        <v>正压伺服A原点偏移</v>
      </c>
      <c r="K217" s="66"/>
      <c r="L217" t="s">
        <v>5493</v>
      </c>
    </row>
    <row r="218" spans="6:12">
      <c r="F218" s="57" t="s">
        <v>3859</v>
      </c>
      <c r="G218" t="s">
        <v>3525</v>
      </c>
      <c r="I218" t="s">
        <v>2962</v>
      </c>
      <c r="J218" s="61" t="str">
        <f>H207&amp;"原点偏移"</f>
        <v>正压伺服A原点偏移</v>
      </c>
      <c r="K218" s="66"/>
      <c r="L218" t="s">
        <v>5493</v>
      </c>
    </row>
    <row r="219" spans="6:12">
      <c r="F219" s="57" t="s">
        <v>3860</v>
      </c>
      <c r="G219" t="s">
        <v>3526</v>
      </c>
      <c r="H219" s="61" t="s">
        <v>5344</v>
      </c>
      <c r="I219" t="s">
        <v>2967</v>
      </c>
      <c r="J219" s="61" t="str">
        <f>H207&amp;"正软极限"</f>
        <v>正压伺服A正软极限</v>
      </c>
      <c r="K219" s="66"/>
      <c r="L219" t="s">
        <v>5493</v>
      </c>
    </row>
    <row r="220" spans="6:12">
      <c r="F220" s="57" t="s">
        <v>3861</v>
      </c>
      <c r="G220" t="s">
        <v>3526</v>
      </c>
      <c r="H220" s="61" t="s">
        <v>5349</v>
      </c>
      <c r="I220" t="s">
        <v>2972</v>
      </c>
      <c r="J220" s="61" t="str">
        <f>H207&amp;"正软极限"</f>
        <v>正压伺服A正软极限</v>
      </c>
      <c r="K220" s="66"/>
      <c r="L220" t="s">
        <v>5493</v>
      </c>
    </row>
    <row r="221" spans="6:12">
      <c r="F221" s="57" t="s">
        <v>3862</v>
      </c>
      <c r="G221" t="s">
        <v>3527</v>
      </c>
      <c r="H221" s="61" t="s">
        <v>5350</v>
      </c>
      <c r="I221" t="s">
        <v>2977</v>
      </c>
      <c r="J221" s="61" t="str">
        <f>H207&amp;"负软极限"</f>
        <v>正压伺服A负软极限</v>
      </c>
      <c r="K221" s="66"/>
      <c r="L221" t="s">
        <v>5493</v>
      </c>
    </row>
    <row r="222" spans="6:12">
      <c r="F222" s="57" t="s">
        <v>3863</v>
      </c>
      <c r="G222" t="s">
        <v>3527</v>
      </c>
      <c r="H222" s="61" t="s">
        <v>5351</v>
      </c>
      <c r="I222" t="s">
        <v>2982</v>
      </c>
      <c r="J222" s="61" t="str">
        <f>J206&amp;"负软极限"</f>
        <v>负软极限</v>
      </c>
      <c r="K222" s="66"/>
      <c r="L222" t="s">
        <v>5493</v>
      </c>
    </row>
    <row r="223" spans="6:12">
      <c r="F223" s="57" t="s">
        <v>3864</v>
      </c>
      <c r="G223" t="s">
        <v>3528</v>
      </c>
      <c r="H223" s="61" t="s">
        <v>5352</v>
      </c>
      <c r="I223" t="s">
        <v>2987</v>
      </c>
      <c r="J223" s="61"/>
      <c r="K223" s="66"/>
      <c r="L223" t="s">
        <v>5493</v>
      </c>
    </row>
    <row r="224" spans="6:12">
      <c r="F224" s="57" t="s">
        <v>3865</v>
      </c>
      <c r="G224" t="s">
        <v>3529</v>
      </c>
      <c r="I224" t="s">
        <v>2992</v>
      </c>
      <c r="J224" s="61"/>
      <c r="K224" s="66"/>
      <c r="L224" t="s">
        <v>5493</v>
      </c>
    </row>
    <row r="225" spans="6:12">
      <c r="F225" s="57" t="s">
        <v>3866</v>
      </c>
      <c r="G225" t="s">
        <v>3530</v>
      </c>
      <c r="I225" t="s">
        <v>2997</v>
      </c>
      <c r="J225" s="61"/>
      <c r="K225" s="66"/>
      <c r="L225" t="s">
        <v>5493</v>
      </c>
    </row>
    <row r="226" spans="6:12">
      <c r="F226" s="57" t="s">
        <v>3867</v>
      </c>
      <c r="G226" t="s">
        <v>3531</v>
      </c>
      <c r="I226" t="s">
        <v>3002</v>
      </c>
      <c r="J226" s="61"/>
      <c r="K226" s="66"/>
      <c r="L226" t="s">
        <v>5493</v>
      </c>
    </row>
    <row r="227" spans="6:12">
      <c r="F227" s="57" t="s">
        <v>3868</v>
      </c>
      <c r="G227" t="s">
        <v>3532</v>
      </c>
      <c r="H227" s="61" t="s">
        <v>5344</v>
      </c>
      <c r="I227" t="s">
        <v>3007</v>
      </c>
      <c r="J227" t="str">
        <f>H207&amp;H227</f>
        <v>正压伺服A初始位</v>
      </c>
      <c r="K227" s="66"/>
      <c r="L227" t="s">
        <v>5493</v>
      </c>
    </row>
    <row r="228" spans="6:12">
      <c r="F228" s="57" t="s">
        <v>3869</v>
      </c>
      <c r="G228" t="s">
        <v>3533</v>
      </c>
      <c r="H228" s="61" t="s">
        <v>5344</v>
      </c>
      <c r="I228" t="s">
        <v>3012</v>
      </c>
      <c r="J228" t="str">
        <f>H207&amp;H228</f>
        <v>正压伺服A初始位</v>
      </c>
      <c r="K228" s="66"/>
      <c r="L228" t="s">
        <v>5493</v>
      </c>
    </row>
    <row r="229" spans="6:12">
      <c r="F229" s="57" t="s">
        <v>3870</v>
      </c>
      <c r="G229" t="s">
        <v>3534</v>
      </c>
      <c r="H229" s="61" t="s">
        <v>5349</v>
      </c>
      <c r="I229" t="s">
        <v>3017</v>
      </c>
      <c r="J229" t="str">
        <f>H207&amp;H229</f>
        <v>正压伺服A减速位</v>
      </c>
      <c r="K229" s="66"/>
      <c r="L229" t="s">
        <v>5493</v>
      </c>
    </row>
    <row r="230" spans="6:12">
      <c r="F230" s="57" t="s">
        <v>3871</v>
      </c>
      <c r="G230" t="s">
        <v>3535</v>
      </c>
      <c r="H230" s="61" t="s">
        <v>5349</v>
      </c>
      <c r="I230" t="s">
        <v>3022</v>
      </c>
      <c r="J230" t="str">
        <f>H207&amp;H230</f>
        <v>正压伺服A减速位</v>
      </c>
      <c r="K230" s="66" t="s">
        <v>5586</v>
      </c>
      <c r="L230" t="s">
        <v>5551</v>
      </c>
    </row>
    <row r="231" spans="6:12">
      <c r="F231" s="57" t="s">
        <v>3872</v>
      </c>
      <c r="G231" t="s">
        <v>3536</v>
      </c>
      <c r="H231" s="61" t="s">
        <v>5350</v>
      </c>
      <c r="I231" t="s">
        <v>3027</v>
      </c>
      <c r="J231" t="str">
        <f>H207&amp;H231</f>
        <v>正压伺服A等距热压位</v>
      </c>
      <c r="K231" s="66"/>
      <c r="L231" t="s">
        <v>5551</v>
      </c>
    </row>
    <row r="232" spans="6:12">
      <c r="F232" s="57" t="s">
        <v>3873</v>
      </c>
      <c r="G232" t="s">
        <v>3536</v>
      </c>
      <c r="H232" s="61" t="s">
        <v>5350</v>
      </c>
      <c r="I232" t="s">
        <v>3032</v>
      </c>
      <c r="J232" t="str">
        <f>H207&amp;H232</f>
        <v>正压伺服A等距热压位</v>
      </c>
      <c r="K232" s="66"/>
      <c r="L232" t="s">
        <v>5551</v>
      </c>
    </row>
    <row r="233" spans="6:12">
      <c r="F233" s="57" t="s">
        <v>3874</v>
      </c>
      <c r="G233" t="s">
        <v>3537</v>
      </c>
      <c r="H233" s="61" t="s">
        <v>5351</v>
      </c>
      <c r="I233" t="s">
        <v>3037</v>
      </c>
      <c r="J233" t="str">
        <f>H207&amp;H233</f>
        <v>正压伺服A预压退回位</v>
      </c>
      <c r="K233" s="66"/>
      <c r="L233" t="s">
        <v>5551</v>
      </c>
    </row>
    <row r="234" spans="6:12">
      <c r="F234" s="57" t="s">
        <v>3875</v>
      </c>
      <c r="G234" t="s">
        <v>3537</v>
      </c>
      <c r="H234" s="61" t="s">
        <v>5351</v>
      </c>
      <c r="I234" t="s">
        <v>3042</v>
      </c>
      <c r="J234" t="str">
        <f>H207&amp;H234</f>
        <v>正压伺服A预压退回位</v>
      </c>
      <c r="K234" s="66"/>
      <c r="L234" t="s">
        <v>5556</v>
      </c>
    </row>
    <row r="235" spans="6:12">
      <c r="F235" s="57" t="s">
        <v>3876</v>
      </c>
      <c r="G235" t="s">
        <v>3538</v>
      </c>
      <c r="H235" s="61" t="s">
        <v>5352</v>
      </c>
      <c r="I235" t="s">
        <v>3047</v>
      </c>
      <c r="J235" t="str">
        <f>H207&amp;H235</f>
        <v>正压伺服AMASK测试位</v>
      </c>
      <c r="K235" s="66"/>
      <c r="L235" t="s">
        <v>5557</v>
      </c>
    </row>
    <row r="236" spans="6:12">
      <c r="F236" s="57" t="s">
        <v>3877</v>
      </c>
      <c r="G236" t="s">
        <v>3538</v>
      </c>
      <c r="H236" s="61" t="s">
        <v>5352</v>
      </c>
      <c r="I236" t="s">
        <v>3052</v>
      </c>
      <c r="J236" t="str">
        <f>H207&amp;H236</f>
        <v>正压伺服AMASK测试位</v>
      </c>
      <c r="K236" s="66"/>
      <c r="L236" t="s">
        <v>5558</v>
      </c>
    </row>
    <row r="237" spans="6:12">
      <c r="F237" s="57" t="s">
        <v>3878</v>
      </c>
      <c r="G237" t="s">
        <v>3539</v>
      </c>
      <c r="H237" s="61" t="s">
        <v>3161</v>
      </c>
      <c r="I237" t="s">
        <v>3057</v>
      </c>
      <c r="J237" t="str">
        <f>H207&amp;H237</f>
        <v>正压伺服A6#位</v>
      </c>
      <c r="K237" s="66"/>
      <c r="L237" t="s">
        <v>5559</v>
      </c>
    </row>
    <row r="238" spans="6:12">
      <c r="F238" s="57" t="s">
        <v>3879</v>
      </c>
      <c r="G238" t="s">
        <v>3539</v>
      </c>
      <c r="H238" s="61" t="s">
        <v>3161</v>
      </c>
      <c r="I238" t="s">
        <v>3062</v>
      </c>
      <c r="J238" t="str">
        <f>H207&amp;H238</f>
        <v>正压伺服A6#位</v>
      </c>
      <c r="K238" s="66"/>
      <c r="L238" t="s">
        <v>5560</v>
      </c>
    </row>
    <row r="239" spans="6:12">
      <c r="F239" s="57" t="s">
        <v>3880</v>
      </c>
      <c r="G239" t="s">
        <v>3540</v>
      </c>
      <c r="H239" s="61" t="s">
        <v>3162</v>
      </c>
      <c r="I239" t="s">
        <v>3067</v>
      </c>
      <c r="J239" t="str">
        <f>H207&amp;H239</f>
        <v>正压伺服A7#位</v>
      </c>
      <c r="K239" s="66"/>
      <c r="L239" t="s">
        <v>5561</v>
      </c>
    </row>
    <row r="240" spans="6:12">
      <c r="F240" s="57" t="s">
        <v>3881</v>
      </c>
      <c r="G240" t="s">
        <v>3541</v>
      </c>
      <c r="H240" s="61" t="s">
        <v>3162</v>
      </c>
      <c r="I240" t="s">
        <v>3072</v>
      </c>
      <c r="J240" t="str">
        <f>H207&amp;H240</f>
        <v>正压伺服A7#位</v>
      </c>
      <c r="K240" s="66"/>
      <c r="L240" t="s">
        <v>5562</v>
      </c>
    </row>
    <row r="241" spans="6:12">
      <c r="F241" s="57" t="s">
        <v>3882</v>
      </c>
      <c r="G241" t="s">
        <v>3542</v>
      </c>
      <c r="H241" s="61" t="s">
        <v>3163</v>
      </c>
      <c r="I241" t="s">
        <v>3077</v>
      </c>
      <c r="J241" t="str">
        <f>H207&amp;H241</f>
        <v>正压伺服A8#位</v>
      </c>
      <c r="K241" s="66"/>
      <c r="L241" t="s">
        <v>5563</v>
      </c>
    </row>
    <row r="242" spans="6:12">
      <c r="F242" s="57" t="s">
        <v>3883</v>
      </c>
      <c r="G242" t="s">
        <v>3543</v>
      </c>
      <c r="H242" s="61" t="s">
        <v>3163</v>
      </c>
      <c r="I242" t="s">
        <v>3082</v>
      </c>
      <c r="J242" t="str">
        <f>H207&amp;H242</f>
        <v>正压伺服A8#位</v>
      </c>
      <c r="K242" s="66"/>
      <c r="L242" t="s">
        <v>5564</v>
      </c>
    </row>
    <row r="243" spans="6:12">
      <c r="F243" s="57" t="s">
        <v>3884</v>
      </c>
      <c r="G243" t="s">
        <v>3544</v>
      </c>
      <c r="H243" s="61" t="s">
        <v>3164</v>
      </c>
      <c r="I243" t="s">
        <v>3087</v>
      </c>
      <c r="J243" t="str">
        <f>H207&amp;H243</f>
        <v>正压伺服A9#位</v>
      </c>
      <c r="K243" s="66"/>
      <c r="L243" t="s">
        <v>5565</v>
      </c>
    </row>
    <row r="244" spans="6:12">
      <c r="F244" s="57" t="s">
        <v>3885</v>
      </c>
      <c r="G244" t="s">
        <v>3544</v>
      </c>
      <c r="H244" s="61" t="s">
        <v>3164</v>
      </c>
      <c r="I244" t="s">
        <v>3092</v>
      </c>
      <c r="J244" t="str">
        <f>H207&amp;H244</f>
        <v>正压伺服A9#位</v>
      </c>
      <c r="K244" s="66"/>
      <c r="L244" t="s">
        <v>5566</v>
      </c>
    </row>
    <row r="245" spans="6:12">
      <c r="F245" s="57" t="s">
        <v>3886</v>
      </c>
      <c r="G245" t="s">
        <v>3545</v>
      </c>
      <c r="H245" s="61" t="s">
        <v>3166</v>
      </c>
      <c r="I245" t="s">
        <v>3097</v>
      </c>
      <c r="J245" t="str">
        <f>H207&amp;H245</f>
        <v>正压伺服A10#位</v>
      </c>
      <c r="K245" s="66"/>
      <c r="L245" t="s">
        <v>5567</v>
      </c>
    </row>
    <row r="246" spans="6:12">
      <c r="F246" s="57" t="s">
        <v>3887</v>
      </c>
      <c r="G246" t="s">
        <v>3545</v>
      </c>
      <c r="H246" s="61" t="s">
        <v>3166</v>
      </c>
      <c r="I246" t="s">
        <v>3102</v>
      </c>
      <c r="J246" t="str">
        <f>H207&amp;H246</f>
        <v>正压伺服A10#位</v>
      </c>
      <c r="K246" s="66" t="s">
        <v>5587</v>
      </c>
      <c r="L246" t="s">
        <v>5551</v>
      </c>
    </row>
    <row r="247" spans="6:12">
      <c r="F247" s="57" t="s">
        <v>3888</v>
      </c>
      <c r="G247" t="s">
        <v>3546</v>
      </c>
      <c r="I247" t="s">
        <v>3107</v>
      </c>
      <c r="J247" s="61"/>
      <c r="K247" s="66"/>
      <c r="L247" t="s">
        <v>5551</v>
      </c>
    </row>
    <row r="248" spans="6:12">
      <c r="F248" s="57" t="s">
        <v>3889</v>
      </c>
      <c r="G248" t="s">
        <v>3546</v>
      </c>
      <c r="I248" t="s">
        <v>3112</v>
      </c>
      <c r="J248" s="61"/>
      <c r="K248" s="66"/>
      <c r="L248" t="s">
        <v>5551</v>
      </c>
    </row>
    <row r="249" spans="6:12">
      <c r="F249" s="57" t="s">
        <v>3890</v>
      </c>
      <c r="G249" t="s">
        <v>3547</v>
      </c>
      <c r="I249" t="s">
        <v>3117</v>
      </c>
      <c r="J249" s="61"/>
      <c r="K249" s="66"/>
      <c r="L249" t="s">
        <v>5551</v>
      </c>
    </row>
    <row r="250" spans="6:12">
      <c r="F250" s="57" t="s">
        <v>3891</v>
      </c>
      <c r="G250" t="s">
        <v>3547</v>
      </c>
      <c r="H250" s="68" t="s">
        <v>865</v>
      </c>
      <c r="I250" t="s">
        <v>3122</v>
      </c>
      <c r="J250" s="61"/>
      <c r="K250" s="66"/>
      <c r="L250" t="s">
        <v>5551</v>
      </c>
    </row>
    <row r="251" spans="6:12">
      <c r="F251" s="57" t="s">
        <v>3892</v>
      </c>
      <c r="G251" t="s">
        <v>3548</v>
      </c>
      <c r="H251" s="68" t="s">
        <v>302</v>
      </c>
      <c r="I251" t="s">
        <v>3127</v>
      </c>
      <c r="K251" s="66"/>
      <c r="L251" t="s">
        <v>5551</v>
      </c>
    </row>
    <row r="252" spans="6:12">
      <c r="F252" s="57" t="s">
        <v>3893</v>
      </c>
      <c r="G252" t="s">
        <v>3549</v>
      </c>
      <c r="H252" s="68" t="s">
        <v>975</v>
      </c>
      <c r="I252" t="s">
        <v>3132</v>
      </c>
      <c r="K252" s="66"/>
      <c r="L252" t="s">
        <v>5551</v>
      </c>
    </row>
    <row r="253" spans="6:12">
      <c r="F253" s="57" t="s">
        <v>3894</v>
      </c>
      <c r="G253" t="s">
        <v>3550</v>
      </c>
      <c r="I253" t="s">
        <v>3137</v>
      </c>
      <c r="K253" s="66"/>
      <c r="L253" t="s">
        <v>5551</v>
      </c>
    </row>
    <row r="254" spans="6:12">
      <c r="F254" s="57" t="s">
        <v>3895</v>
      </c>
      <c r="G254" t="s">
        <v>3551</v>
      </c>
      <c r="I254" t="s">
        <v>3142</v>
      </c>
      <c r="K254" s="66"/>
      <c r="L254" t="s">
        <v>5568</v>
      </c>
    </row>
    <row r="255" spans="6:12">
      <c r="F255" s="57" t="s">
        <v>3896</v>
      </c>
      <c r="G255" t="s">
        <v>3552</v>
      </c>
      <c r="I255" t="s">
        <v>3147</v>
      </c>
      <c r="K255" s="66"/>
      <c r="L255" t="s">
        <v>5569</v>
      </c>
    </row>
    <row r="256" spans="6:12">
      <c r="F256" s="57" t="s">
        <v>3897</v>
      </c>
      <c r="G256" t="s">
        <v>3552</v>
      </c>
      <c r="I256" t="s">
        <v>3152</v>
      </c>
      <c r="K256" s="66"/>
      <c r="L256" t="s">
        <v>5570</v>
      </c>
    </row>
    <row r="257" spans="6:12">
      <c r="F257" s="57" t="s">
        <v>3898</v>
      </c>
      <c r="G257" t="s">
        <v>3553</v>
      </c>
      <c r="H257" s="61" t="s">
        <v>5312</v>
      </c>
      <c r="I257" t="s">
        <v>4256</v>
      </c>
      <c r="J257" s="61" t="str">
        <f>H257&amp;"自动速度"</f>
        <v>压板平移伺服A自动速度</v>
      </c>
      <c r="K257" s="66"/>
      <c r="L257" t="s">
        <v>5571</v>
      </c>
    </row>
    <row r="258" spans="6:12">
      <c r="F258" s="57" t="s">
        <v>3899</v>
      </c>
      <c r="G258" t="s">
        <v>3553</v>
      </c>
      <c r="I258" t="s">
        <v>4257</v>
      </c>
      <c r="J258" s="61" t="str">
        <f>H257&amp;"自动速度"</f>
        <v>压板平移伺服A自动速度</v>
      </c>
      <c r="K258" s="66"/>
      <c r="L258" t="s">
        <v>5572</v>
      </c>
    </row>
    <row r="259" spans="6:12">
      <c r="F259" s="57" t="s">
        <v>3900</v>
      </c>
      <c r="G259" t="s">
        <v>3554</v>
      </c>
      <c r="I259" t="s">
        <v>4258</v>
      </c>
      <c r="J259" s="61" t="str">
        <f>H257&amp;"JOG高速"</f>
        <v>压板平移伺服AJOG高速</v>
      </c>
      <c r="K259" s="66"/>
      <c r="L259" t="s">
        <v>5573</v>
      </c>
    </row>
    <row r="260" spans="6:12">
      <c r="F260" s="57" t="s">
        <v>3901</v>
      </c>
      <c r="G260" t="s">
        <v>3554</v>
      </c>
      <c r="I260" t="s">
        <v>4259</v>
      </c>
      <c r="J260" s="61" t="str">
        <f>H257&amp;"JOG高速"</f>
        <v>压板平移伺服AJOG高速</v>
      </c>
      <c r="K260" s="66"/>
      <c r="L260" t="s">
        <v>5574</v>
      </c>
    </row>
    <row r="261" spans="6:12">
      <c r="F261" s="57" t="s">
        <v>3902</v>
      </c>
      <c r="G261" t="s">
        <v>3555</v>
      </c>
      <c r="I261" t="s">
        <v>4260</v>
      </c>
      <c r="J261" s="61" t="str">
        <f>H257&amp;"JOG低速"</f>
        <v>压板平移伺服AJOG低速</v>
      </c>
      <c r="K261" s="66"/>
      <c r="L261" t="s">
        <v>5548</v>
      </c>
    </row>
    <row r="262" spans="6:12">
      <c r="F262" s="57" t="s">
        <v>3903</v>
      </c>
      <c r="G262" t="s">
        <v>3555</v>
      </c>
      <c r="I262" t="s">
        <v>4261</v>
      </c>
      <c r="J262" s="61" t="str">
        <f>H257&amp;"JOG低速"</f>
        <v>压板平移伺服AJOG低速</v>
      </c>
      <c r="K262" s="66" t="s">
        <v>5588</v>
      </c>
      <c r="L262" t="s">
        <v>5575</v>
      </c>
    </row>
    <row r="263" spans="6:12">
      <c r="F263" s="57" t="s">
        <v>3904</v>
      </c>
      <c r="G263" t="s">
        <v>3556</v>
      </c>
      <c r="I263" t="s">
        <v>4262</v>
      </c>
      <c r="J263" s="61" t="str">
        <f>H257&amp;"加速时间"</f>
        <v>压板平移伺服A加速时间</v>
      </c>
      <c r="K263" s="66"/>
      <c r="L263" t="s">
        <v>5575</v>
      </c>
    </row>
    <row r="264" spans="6:12">
      <c r="F264" s="57" t="s">
        <v>3905</v>
      </c>
      <c r="G264" t="s">
        <v>3557</v>
      </c>
      <c r="I264" t="s">
        <v>4263</v>
      </c>
      <c r="J264" s="61" t="str">
        <f>H257&amp;"加速时间"</f>
        <v>压板平移伺服A加速时间</v>
      </c>
      <c r="K264" s="66"/>
      <c r="L264" t="s">
        <v>5575</v>
      </c>
    </row>
    <row r="265" spans="6:12">
      <c r="F265" s="57" t="s">
        <v>3906</v>
      </c>
      <c r="G265" t="s">
        <v>3558</v>
      </c>
      <c r="I265" t="s">
        <v>4264</v>
      </c>
      <c r="J265" s="61" t="str">
        <f>H257&amp;"减速时间"</f>
        <v>压板平移伺服A减速时间</v>
      </c>
      <c r="K265" s="66"/>
      <c r="L265" t="s">
        <v>5575</v>
      </c>
    </row>
    <row r="266" spans="6:12">
      <c r="F266" s="57" t="s">
        <v>3907</v>
      </c>
      <c r="G266" t="s">
        <v>3559</v>
      </c>
      <c r="I266" t="s">
        <v>4265</v>
      </c>
      <c r="J266" s="61" t="str">
        <f>H257&amp;"减速时间"</f>
        <v>压板平移伺服A减速时间</v>
      </c>
      <c r="K266" s="66"/>
      <c r="L266" t="s">
        <v>5575</v>
      </c>
    </row>
    <row r="267" spans="6:12">
      <c r="F267" s="57" t="s">
        <v>3908</v>
      </c>
      <c r="G267" t="s">
        <v>3560</v>
      </c>
      <c r="I267" t="s">
        <v>4266</v>
      </c>
      <c r="J267" s="61" t="str">
        <f>H257&amp;"原点偏移"</f>
        <v>压板平移伺服A原点偏移</v>
      </c>
      <c r="K267" s="66"/>
      <c r="L267" t="s">
        <v>5575</v>
      </c>
    </row>
    <row r="268" spans="6:12">
      <c r="F268" s="57" t="s">
        <v>3909</v>
      </c>
      <c r="G268" t="s">
        <v>3560</v>
      </c>
      <c r="I268" t="s">
        <v>4267</v>
      </c>
      <c r="J268" s="61" t="str">
        <f>H257&amp;"原点偏移"</f>
        <v>压板平移伺服A原点偏移</v>
      </c>
      <c r="K268" s="66"/>
      <c r="L268" t="s">
        <v>5575</v>
      </c>
    </row>
    <row r="269" spans="6:12">
      <c r="F269" s="57" t="s">
        <v>3910</v>
      </c>
      <c r="G269" t="s">
        <v>3561</v>
      </c>
      <c r="I269" t="s">
        <v>4268</v>
      </c>
      <c r="J269" s="61" t="str">
        <f>H257&amp;"正软极限"</f>
        <v>压板平移伺服A正软极限</v>
      </c>
      <c r="K269" s="66"/>
      <c r="L269" t="s">
        <v>5575</v>
      </c>
    </row>
    <row r="270" spans="6:12">
      <c r="F270" s="57" t="s">
        <v>3911</v>
      </c>
      <c r="G270" t="s">
        <v>3561</v>
      </c>
      <c r="I270" t="s">
        <v>4269</v>
      </c>
      <c r="J270" s="61" t="str">
        <f>H257&amp;"正软极限"</f>
        <v>压板平移伺服A正软极限</v>
      </c>
      <c r="K270" s="66"/>
      <c r="L270" t="s">
        <v>5575</v>
      </c>
    </row>
    <row r="271" spans="6:12">
      <c r="F271" s="57" t="s">
        <v>3912</v>
      </c>
      <c r="G271" t="s">
        <v>3562</v>
      </c>
      <c r="I271" t="s">
        <v>4270</v>
      </c>
      <c r="J271" s="61" t="str">
        <f>H257&amp;"负软极限"</f>
        <v>压板平移伺服A负软极限</v>
      </c>
      <c r="K271" s="66"/>
      <c r="L271" t="s">
        <v>5575</v>
      </c>
    </row>
    <row r="272" spans="6:12">
      <c r="F272" s="57" t="s">
        <v>3913</v>
      </c>
      <c r="G272" t="s">
        <v>3562</v>
      </c>
      <c r="I272" t="s">
        <v>4271</v>
      </c>
      <c r="J272" s="61" t="str">
        <f>J256&amp;"负软极限"</f>
        <v>负软极限</v>
      </c>
      <c r="K272" s="66"/>
      <c r="L272" t="s">
        <v>5575</v>
      </c>
    </row>
    <row r="273" spans="6:12">
      <c r="F273" s="57" t="s">
        <v>3914</v>
      </c>
      <c r="G273" t="s">
        <v>3563</v>
      </c>
      <c r="H273" s="61" t="s">
        <v>5353</v>
      </c>
      <c r="I273" t="s">
        <v>4272</v>
      </c>
      <c r="J273" s="61"/>
      <c r="K273" s="66"/>
      <c r="L273" t="s">
        <v>5575</v>
      </c>
    </row>
    <row r="274" spans="6:12">
      <c r="F274" s="57" t="s">
        <v>3915</v>
      </c>
      <c r="G274" t="s">
        <v>3563</v>
      </c>
      <c r="H274" s="61" t="s">
        <v>5354</v>
      </c>
      <c r="I274" t="s">
        <v>4273</v>
      </c>
      <c r="J274" s="61"/>
      <c r="K274" s="66"/>
      <c r="L274" t="s">
        <v>5575</v>
      </c>
    </row>
    <row r="275" spans="6:12">
      <c r="F275" s="57" t="s">
        <v>3916</v>
      </c>
      <c r="G275" t="s">
        <v>3564</v>
      </c>
      <c r="I275" t="s">
        <v>4274</v>
      </c>
      <c r="J275" s="61"/>
      <c r="K275" s="66"/>
      <c r="L275" t="s">
        <v>5575</v>
      </c>
    </row>
    <row r="276" spans="6:12">
      <c r="F276" s="57" t="s">
        <v>3917</v>
      </c>
      <c r="G276" t="s">
        <v>3565</v>
      </c>
      <c r="I276" t="s">
        <v>4275</v>
      </c>
      <c r="J276" s="61"/>
      <c r="K276" s="66"/>
      <c r="L276" t="s">
        <v>5575</v>
      </c>
    </row>
    <row r="277" spans="6:12">
      <c r="F277" s="57" t="s">
        <v>3918</v>
      </c>
      <c r="G277" t="s">
        <v>3566</v>
      </c>
      <c r="H277" s="61" t="s">
        <v>5353</v>
      </c>
      <c r="I277" t="s">
        <v>4276</v>
      </c>
      <c r="J277" t="str">
        <f>H257&amp;H277</f>
        <v>压板平移伺服AA面取放位</v>
      </c>
      <c r="K277" s="66"/>
      <c r="L277" t="s">
        <v>5575</v>
      </c>
    </row>
    <row r="278" spans="6:12">
      <c r="F278" s="57" t="s">
        <v>3919</v>
      </c>
      <c r="G278" t="s">
        <v>3567</v>
      </c>
      <c r="H278" s="61" t="s">
        <v>5353</v>
      </c>
      <c r="I278" t="s">
        <v>4277</v>
      </c>
      <c r="J278" t="str">
        <f>H257&amp;H278</f>
        <v>压板平移伺服AA面取放位</v>
      </c>
      <c r="K278" s="66" t="s">
        <v>5589</v>
      </c>
      <c r="L278" t="s">
        <v>5720</v>
      </c>
    </row>
    <row r="279" spans="6:12">
      <c r="F279" s="57" t="s">
        <v>3920</v>
      </c>
      <c r="G279" t="s">
        <v>3568</v>
      </c>
      <c r="H279" s="61" t="s">
        <v>5354</v>
      </c>
      <c r="I279" t="s">
        <v>4278</v>
      </c>
      <c r="J279" t="str">
        <f>H257&amp;H279</f>
        <v>压板平移伺服AB面取放位</v>
      </c>
      <c r="K279" s="66"/>
      <c r="L279" t="s">
        <v>5720</v>
      </c>
    </row>
    <row r="280" spans="6:12">
      <c r="F280" s="57" t="s">
        <v>3921</v>
      </c>
      <c r="G280" t="s">
        <v>3568</v>
      </c>
      <c r="H280" s="61" t="s">
        <v>5354</v>
      </c>
      <c r="I280" t="s">
        <v>4279</v>
      </c>
      <c r="J280" t="str">
        <f>H257&amp;H280</f>
        <v>压板平移伺服AB面取放位</v>
      </c>
      <c r="K280" s="66"/>
      <c r="L280" t="s">
        <v>5720</v>
      </c>
    </row>
    <row r="281" spans="6:12">
      <c r="F281" s="57" t="s">
        <v>3922</v>
      </c>
      <c r="G281" t="s">
        <v>3569</v>
      </c>
      <c r="H281" s="61" t="s">
        <v>3158</v>
      </c>
      <c r="I281" t="s">
        <v>4280</v>
      </c>
      <c r="J281" t="str">
        <f>H257&amp;H281</f>
        <v>压板平移伺服A3#位</v>
      </c>
      <c r="K281" s="66"/>
      <c r="L281" t="s">
        <v>5720</v>
      </c>
    </row>
    <row r="282" spans="6:12">
      <c r="F282" s="57" t="s">
        <v>3923</v>
      </c>
      <c r="G282" t="s">
        <v>3569</v>
      </c>
      <c r="H282" s="61" t="s">
        <v>3158</v>
      </c>
      <c r="I282" t="s">
        <v>4281</v>
      </c>
      <c r="J282" t="str">
        <f>H257&amp;H282</f>
        <v>压板平移伺服A3#位</v>
      </c>
      <c r="K282" s="66"/>
      <c r="L282" t="s">
        <v>5725</v>
      </c>
    </row>
    <row r="283" spans="6:12">
      <c r="F283" s="57" t="s">
        <v>3924</v>
      </c>
      <c r="G283" t="s">
        <v>3570</v>
      </c>
      <c r="H283" s="61" t="s">
        <v>3159</v>
      </c>
      <c r="I283" t="s">
        <v>4282</v>
      </c>
      <c r="J283" t="str">
        <f>H257&amp;H283</f>
        <v>压板平移伺服A4#位</v>
      </c>
      <c r="K283" s="66"/>
      <c r="L283" t="s">
        <v>5726</v>
      </c>
    </row>
    <row r="284" spans="6:12">
      <c r="F284" s="57" t="s">
        <v>3925</v>
      </c>
      <c r="G284" t="s">
        <v>3570</v>
      </c>
      <c r="H284" s="61" t="s">
        <v>3159</v>
      </c>
      <c r="I284" t="s">
        <v>4283</v>
      </c>
      <c r="J284" t="str">
        <f>H257&amp;H284</f>
        <v>压板平移伺服A4#位</v>
      </c>
      <c r="K284" s="66"/>
      <c r="L284" t="s">
        <v>5727</v>
      </c>
    </row>
    <row r="285" spans="6:12">
      <c r="F285" s="57" t="s">
        <v>3926</v>
      </c>
      <c r="G285" t="s">
        <v>3571</v>
      </c>
      <c r="H285" s="61" t="s">
        <v>3160</v>
      </c>
      <c r="I285" t="s">
        <v>4284</v>
      </c>
      <c r="J285" t="str">
        <f>H257&amp;H285</f>
        <v>压板平移伺服A5#位</v>
      </c>
      <c r="K285" s="66"/>
      <c r="L285" t="s">
        <v>5728</v>
      </c>
    </row>
    <row r="286" spans="6:12">
      <c r="F286" s="57" t="s">
        <v>3927</v>
      </c>
      <c r="G286" t="s">
        <v>3571</v>
      </c>
      <c r="H286" s="61" t="s">
        <v>3160</v>
      </c>
      <c r="I286" t="s">
        <v>4285</v>
      </c>
      <c r="J286" t="str">
        <f>H257&amp;H286</f>
        <v>压板平移伺服A5#位</v>
      </c>
      <c r="K286" s="66"/>
      <c r="L286" t="s">
        <v>5729</v>
      </c>
    </row>
    <row r="287" spans="6:12">
      <c r="F287" s="57" t="s">
        <v>3928</v>
      </c>
      <c r="G287" t="s">
        <v>3572</v>
      </c>
      <c r="H287" s="61" t="s">
        <v>3161</v>
      </c>
      <c r="I287" t="s">
        <v>4286</v>
      </c>
      <c r="J287" t="str">
        <f>H257&amp;H287</f>
        <v>压板平移伺服A6#位</v>
      </c>
      <c r="K287" s="66"/>
      <c r="L287" t="s">
        <v>5730</v>
      </c>
    </row>
    <row r="288" spans="6:12">
      <c r="F288" s="57" t="s">
        <v>3929</v>
      </c>
      <c r="G288" t="s">
        <v>3572</v>
      </c>
      <c r="H288" s="61" t="s">
        <v>3161</v>
      </c>
      <c r="I288" t="s">
        <v>4287</v>
      </c>
      <c r="J288" t="str">
        <f>H257&amp;H288</f>
        <v>压板平移伺服A6#位</v>
      </c>
      <c r="K288" s="66"/>
      <c r="L288" t="s">
        <v>5731</v>
      </c>
    </row>
    <row r="289" spans="6:12">
      <c r="F289" s="57" t="s">
        <v>3930</v>
      </c>
      <c r="G289" t="s">
        <v>3573</v>
      </c>
      <c r="H289" s="61" t="s">
        <v>3162</v>
      </c>
      <c r="I289" t="s">
        <v>4288</v>
      </c>
      <c r="J289" t="str">
        <f>H257&amp;H289</f>
        <v>压板平移伺服A7#位</v>
      </c>
      <c r="K289" s="66"/>
      <c r="L289" t="s">
        <v>5732</v>
      </c>
    </row>
    <row r="290" spans="6:12">
      <c r="F290" s="57" t="s">
        <v>3931</v>
      </c>
      <c r="G290" t="s">
        <v>3573</v>
      </c>
      <c r="H290" s="61" t="s">
        <v>3162</v>
      </c>
      <c r="I290" t="s">
        <v>4289</v>
      </c>
      <c r="J290" t="str">
        <f>H257&amp;H290</f>
        <v>压板平移伺服A7#位</v>
      </c>
      <c r="K290" s="66"/>
      <c r="L290" t="s">
        <v>5733</v>
      </c>
    </row>
    <row r="291" spans="6:12">
      <c r="F291" s="57" t="s">
        <v>3932</v>
      </c>
      <c r="G291" t="s">
        <v>3574</v>
      </c>
      <c r="H291" s="61" t="s">
        <v>3163</v>
      </c>
      <c r="I291" t="s">
        <v>4290</v>
      </c>
      <c r="J291" t="str">
        <f>H257&amp;H291</f>
        <v>压板平移伺服A8#位</v>
      </c>
      <c r="K291" s="66"/>
      <c r="L291" t="s">
        <v>5734</v>
      </c>
    </row>
    <row r="292" spans="6:12">
      <c r="F292" s="57" t="s">
        <v>3933</v>
      </c>
      <c r="G292" t="s">
        <v>3574</v>
      </c>
      <c r="H292" s="61" t="s">
        <v>3163</v>
      </c>
      <c r="I292" t="s">
        <v>4291</v>
      </c>
      <c r="J292" t="str">
        <f>H257&amp;H292</f>
        <v>压板平移伺服A8#位</v>
      </c>
      <c r="K292" s="66"/>
      <c r="L292" t="s">
        <v>5735</v>
      </c>
    </row>
    <row r="293" spans="6:12">
      <c r="F293" s="57" t="s">
        <v>3934</v>
      </c>
      <c r="G293" t="s">
        <v>3575</v>
      </c>
      <c r="H293" s="61" t="s">
        <v>3164</v>
      </c>
      <c r="I293" t="s">
        <v>4292</v>
      </c>
      <c r="J293" t="str">
        <f>H257&amp;H293</f>
        <v>压板平移伺服A9#位</v>
      </c>
      <c r="K293" s="66"/>
      <c r="L293" t="s">
        <v>5736</v>
      </c>
    </row>
    <row r="294" spans="6:12">
      <c r="F294" s="57" t="s">
        <v>3935</v>
      </c>
      <c r="G294" t="s">
        <v>3575</v>
      </c>
      <c r="H294" s="61" t="s">
        <v>3164</v>
      </c>
      <c r="I294" t="s">
        <v>4293</v>
      </c>
      <c r="J294" t="str">
        <f>H257&amp;H294</f>
        <v>压板平移伺服A9#位</v>
      </c>
      <c r="K294" s="66" t="s">
        <v>5590</v>
      </c>
      <c r="L294" t="s">
        <v>5720</v>
      </c>
    </row>
    <row r="295" spans="6:12">
      <c r="F295" s="57" t="s">
        <v>3936</v>
      </c>
      <c r="G295" t="s">
        <v>3576</v>
      </c>
      <c r="H295" s="61" t="s">
        <v>3166</v>
      </c>
      <c r="I295" t="s">
        <v>4294</v>
      </c>
      <c r="J295" t="str">
        <f>H257&amp;H295</f>
        <v>压板平移伺服A10#位</v>
      </c>
      <c r="K295" s="66"/>
      <c r="L295" t="s">
        <v>5720</v>
      </c>
    </row>
    <row r="296" spans="6:12">
      <c r="F296" s="57" t="s">
        <v>3937</v>
      </c>
      <c r="G296" t="s">
        <v>3577</v>
      </c>
      <c r="H296" s="61" t="s">
        <v>3166</v>
      </c>
      <c r="I296" t="s">
        <v>4295</v>
      </c>
      <c r="J296" t="str">
        <f>H257&amp;H296</f>
        <v>压板平移伺服A10#位</v>
      </c>
      <c r="K296" s="66"/>
      <c r="L296" t="s">
        <v>5720</v>
      </c>
    </row>
    <row r="297" spans="6:12">
      <c r="F297" s="57" t="s">
        <v>3938</v>
      </c>
      <c r="G297" t="s">
        <v>3578</v>
      </c>
      <c r="I297" t="s">
        <v>4296</v>
      </c>
      <c r="J297" s="61"/>
      <c r="K297" s="66"/>
      <c r="L297" t="s">
        <v>5720</v>
      </c>
    </row>
    <row r="298" spans="6:12">
      <c r="F298" s="57" t="s">
        <v>3939</v>
      </c>
      <c r="G298" t="s">
        <v>3579</v>
      </c>
      <c r="I298" t="s">
        <v>4297</v>
      </c>
      <c r="J298" s="61"/>
      <c r="K298" s="66"/>
      <c r="L298" t="s">
        <v>5720</v>
      </c>
    </row>
    <row r="299" spans="6:12">
      <c r="F299" s="57" t="s">
        <v>3940</v>
      </c>
      <c r="G299" t="s">
        <v>3580</v>
      </c>
      <c r="I299" t="s">
        <v>4298</v>
      </c>
      <c r="J299" s="61"/>
      <c r="K299" s="66"/>
      <c r="L299" t="s">
        <v>5720</v>
      </c>
    </row>
    <row r="300" spans="6:12">
      <c r="F300" s="57" t="s">
        <v>3941</v>
      </c>
      <c r="G300" t="s">
        <v>3581</v>
      </c>
      <c r="H300" s="57"/>
      <c r="I300" t="s">
        <v>4299</v>
      </c>
      <c r="J300" s="61"/>
      <c r="K300" s="66"/>
      <c r="L300" t="s">
        <v>5720</v>
      </c>
    </row>
    <row r="301" spans="6:12">
      <c r="F301" s="57" t="s">
        <v>3942</v>
      </c>
      <c r="G301" t="s">
        <v>3582</v>
      </c>
      <c r="H301" s="57"/>
      <c r="I301" t="s">
        <v>4300</v>
      </c>
      <c r="K301" s="66"/>
      <c r="L301" t="s">
        <v>5720</v>
      </c>
    </row>
    <row r="302" spans="6:12">
      <c r="F302" s="57" t="s">
        <v>3943</v>
      </c>
      <c r="G302" t="s">
        <v>3583</v>
      </c>
      <c r="H302" s="57"/>
      <c r="I302" t="s">
        <v>4301</v>
      </c>
      <c r="K302" s="66"/>
      <c r="L302" t="s">
        <v>5737</v>
      </c>
    </row>
    <row r="303" spans="6:12">
      <c r="F303" s="57" t="s">
        <v>3944</v>
      </c>
      <c r="G303" t="s">
        <v>3584</v>
      </c>
      <c r="I303" t="s">
        <v>4302</v>
      </c>
      <c r="K303" s="66"/>
      <c r="L303" t="s">
        <v>5738</v>
      </c>
    </row>
    <row r="304" spans="6:12">
      <c r="F304" s="57" t="s">
        <v>3945</v>
      </c>
      <c r="G304" t="s">
        <v>3584</v>
      </c>
      <c r="I304" t="s">
        <v>4303</v>
      </c>
      <c r="K304" s="66"/>
      <c r="L304" t="s">
        <v>5739</v>
      </c>
    </row>
    <row r="305" spans="6:12">
      <c r="F305" s="57" t="s">
        <v>3946</v>
      </c>
      <c r="G305" t="s">
        <v>3585</v>
      </c>
      <c r="I305" t="s">
        <v>4304</v>
      </c>
      <c r="K305" s="66"/>
      <c r="L305" t="s">
        <v>5740</v>
      </c>
    </row>
    <row r="306" spans="6:12">
      <c r="F306" s="57" t="s">
        <v>3947</v>
      </c>
      <c r="G306" t="s">
        <v>3585</v>
      </c>
      <c r="I306" t="s">
        <v>4305</v>
      </c>
      <c r="K306" s="66"/>
      <c r="L306" t="s">
        <v>5741</v>
      </c>
    </row>
    <row r="307" spans="6:12">
      <c r="F307" s="57" t="s">
        <v>3948</v>
      </c>
      <c r="G307" t="s">
        <v>3586</v>
      </c>
      <c r="H307" s="61" t="s">
        <v>5313</v>
      </c>
      <c r="I307" t="s">
        <v>4306</v>
      </c>
      <c r="J307" s="61" t="str">
        <f>H307&amp;"自动速度"</f>
        <v>侧压A1左伺服自动速度</v>
      </c>
      <c r="K307" s="66"/>
      <c r="L307" t="s">
        <v>5742</v>
      </c>
    </row>
    <row r="308" spans="6:12">
      <c r="F308" s="57" t="s">
        <v>3949</v>
      </c>
      <c r="G308" t="s">
        <v>3586</v>
      </c>
      <c r="I308" t="s">
        <v>2913</v>
      </c>
      <c r="J308" s="61" t="str">
        <f>H307&amp;"自动速度"</f>
        <v>侧压A1左伺服自动速度</v>
      </c>
      <c r="K308" s="66"/>
      <c r="L308" t="s">
        <v>5743</v>
      </c>
    </row>
    <row r="309" spans="6:12">
      <c r="F309" s="57" t="s">
        <v>3950</v>
      </c>
      <c r="G309" t="s">
        <v>3587</v>
      </c>
      <c r="I309" t="s">
        <v>2918</v>
      </c>
      <c r="J309" s="61" t="str">
        <f>H307&amp;"JOG高速"</f>
        <v>侧压A1左伺服JOG高速</v>
      </c>
      <c r="K309" s="66"/>
      <c r="L309" t="s">
        <v>5717</v>
      </c>
    </row>
    <row r="310" spans="6:12">
      <c r="F310" s="57" t="s">
        <v>3951</v>
      </c>
      <c r="G310" t="s">
        <v>3587</v>
      </c>
      <c r="I310" t="s">
        <v>2923</v>
      </c>
      <c r="J310" s="61" t="str">
        <f>H307&amp;"JOG高速"</f>
        <v>侧压A1左伺服JOG高速</v>
      </c>
      <c r="K310" s="66" t="s">
        <v>5591</v>
      </c>
      <c r="L310" t="s">
        <v>5744</v>
      </c>
    </row>
    <row r="311" spans="6:12">
      <c r="F311" s="57" t="s">
        <v>3952</v>
      </c>
      <c r="G311" t="s">
        <v>3588</v>
      </c>
      <c r="I311" t="s">
        <v>2928</v>
      </c>
      <c r="J311" s="61" t="str">
        <f>H307&amp;"JOG低速"</f>
        <v>侧压A1左伺服JOG低速</v>
      </c>
      <c r="K311" s="66"/>
      <c r="L311" t="s">
        <v>5744</v>
      </c>
    </row>
    <row r="312" spans="6:12">
      <c r="F312" s="57" t="s">
        <v>3953</v>
      </c>
      <c r="G312" t="s">
        <v>3589</v>
      </c>
      <c r="I312" t="s">
        <v>2933</v>
      </c>
      <c r="J312" s="61" t="str">
        <f>H307&amp;"JOG低速"</f>
        <v>侧压A1左伺服JOG低速</v>
      </c>
      <c r="K312" s="66"/>
      <c r="L312" t="s">
        <v>5744</v>
      </c>
    </row>
    <row r="313" spans="6:12">
      <c r="F313" s="57" t="s">
        <v>3954</v>
      </c>
      <c r="G313" t="s">
        <v>3590</v>
      </c>
      <c r="I313" t="s">
        <v>2938</v>
      </c>
      <c r="J313" s="61" t="str">
        <f>H307&amp;"加速时间"</f>
        <v>侧压A1左伺服加速时间</v>
      </c>
      <c r="K313" s="66"/>
      <c r="L313" t="s">
        <v>5744</v>
      </c>
    </row>
    <row r="314" spans="6:12">
      <c r="F314" s="57" t="s">
        <v>3955</v>
      </c>
      <c r="G314" t="s">
        <v>3591</v>
      </c>
      <c r="I314" t="s">
        <v>2943</v>
      </c>
      <c r="J314" s="61" t="str">
        <f>H307&amp;"加速时间"</f>
        <v>侧压A1左伺服加速时间</v>
      </c>
      <c r="K314" s="66"/>
      <c r="L314" t="s">
        <v>5744</v>
      </c>
    </row>
    <row r="315" spans="6:12">
      <c r="F315" s="57" t="s">
        <v>3956</v>
      </c>
      <c r="G315" t="s">
        <v>3592</v>
      </c>
      <c r="I315" t="s">
        <v>2948</v>
      </c>
      <c r="J315" s="61" t="str">
        <f>H307&amp;"减速时间"</f>
        <v>侧压A1左伺服减速时间</v>
      </c>
      <c r="K315" s="66"/>
      <c r="L315" t="s">
        <v>5744</v>
      </c>
    </row>
    <row r="316" spans="6:12">
      <c r="F316" s="57" t="s">
        <v>3957</v>
      </c>
      <c r="G316" t="s">
        <v>3592</v>
      </c>
      <c r="I316" t="s">
        <v>2953</v>
      </c>
      <c r="J316" s="61" t="str">
        <f>H307&amp;"减速时间"</f>
        <v>侧压A1左伺服减速时间</v>
      </c>
      <c r="K316" s="66"/>
      <c r="L316" t="s">
        <v>5744</v>
      </c>
    </row>
    <row r="317" spans="6:12">
      <c r="F317" s="57" t="s">
        <v>3958</v>
      </c>
      <c r="G317" t="s">
        <v>3593</v>
      </c>
      <c r="H317" s="61" t="s">
        <v>5355</v>
      </c>
      <c r="I317" t="s">
        <v>2958</v>
      </c>
      <c r="J317" s="61" t="str">
        <f>H307&amp;"原点偏移"</f>
        <v>侧压A1左伺服原点偏移</v>
      </c>
      <c r="K317" s="66"/>
      <c r="L317" t="s">
        <v>5744</v>
      </c>
    </row>
    <row r="318" spans="6:12">
      <c r="F318" s="57" t="s">
        <v>3959</v>
      </c>
      <c r="G318" t="s">
        <v>3593</v>
      </c>
      <c r="H318" s="61" t="s">
        <v>5356</v>
      </c>
      <c r="I318" t="s">
        <v>2963</v>
      </c>
      <c r="J318" s="61" t="str">
        <f>H307&amp;"原点偏移"</f>
        <v>侧压A1左伺服原点偏移</v>
      </c>
      <c r="K318" s="66"/>
      <c r="L318" t="s">
        <v>5744</v>
      </c>
    </row>
    <row r="319" spans="6:12">
      <c r="F319" s="57" t="s">
        <v>3960</v>
      </c>
      <c r="G319" t="s">
        <v>3594</v>
      </c>
      <c r="H319" s="61" t="s">
        <v>5357</v>
      </c>
      <c r="I319" t="s">
        <v>2968</v>
      </c>
      <c r="J319" s="61" t="str">
        <f>H307&amp;"正软极限"</f>
        <v>侧压A1左伺服正软极限</v>
      </c>
      <c r="K319" s="66"/>
      <c r="L319" t="s">
        <v>5744</v>
      </c>
    </row>
    <row r="320" spans="6:12">
      <c r="F320" s="57" t="s">
        <v>3961</v>
      </c>
      <c r="G320" t="s">
        <v>3594</v>
      </c>
      <c r="H320" s="61" t="s">
        <v>5358</v>
      </c>
      <c r="I320" t="s">
        <v>2973</v>
      </c>
      <c r="J320" s="61" t="str">
        <f>H307&amp;"正软极限"</f>
        <v>侧压A1左伺服正软极限</v>
      </c>
      <c r="K320" s="66"/>
      <c r="L320" t="s">
        <v>5744</v>
      </c>
    </row>
    <row r="321" spans="6:12">
      <c r="F321" s="57" t="s">
        <v>3962</v>
      </c>
      <c r="G321" t="s">
        <v>3595</v>
      </c>
      <c r="H321" s="61" t="s">
        <v>5359</v>
      </c>
      <c r="I321" t="s">
        <v>2978</v>
      </c>
      <c r="J321" s="61" t="str">
        <f>H307&amp;"负软极限"</f>
        <v>侧压A1左伺服负软极限</v>
      </c>
      <c r="K321" s="66"/>
      <c r="L321" t="s">
        <v>5744</v>
      </c>
    </row>
    <row r="322" spans="6:12">
      <c r="F322" s="57" t="s">
        <v>3963</v>
      </c>
      <c r="G322" t="s">
        <v>3595</v>
      </c>
      <c r="I322" t="s">
        <v>2983</v>
      </c>
      <c r="J322" s="61" t="str">
        <f>J306&amp;"负软极限"</f>
        <v>负软极限</v>
      </c>
      <c r="K322" s="66"/>
      <c r="L322" t="s">
        <v>5744</v>
      </c>
    </row>
    <row r="323" spans="6:12">
      <c r="F323" s="57" t="s">
        <v>3964</v>
      </c>
      <c r="G323" t="s">
        <v>3596</v>
      </c>
      <c r="I323" t="s">
        <v>2988</v>
      </c>
      <c r="J323" s="61"/>
      <c r="K323" s="66"/>
      <c r="L323" t="s">
        <v>5744</v>
      </c>
    </row>
    <row r="324" spans="6:12">
      <c r="F324" s="57" t="s">
        <v>3965</v>
      </c>
      <c r="G324" t="s">
        <v>3597</v>
      </c>
      <c r="I324" t="s">
        <v>2993</v>
      </c>
      <c r="J324" s="61"/>
      <c r="K324" s="66"/>
      <c r="L324" t="s">
        <v>5744</v>
      </c>
    </row>
    <row r="325" spans="6:12">
      <c r="F325" s="57" t="s">
        <v>3966</v>
      </c>
      <c r="G325" t="s">
        <v>3598</v>
      </c>
      <c r="I325" t="s">
        <v>2998</v>
      </c>
      <c r="J325" s="61"/>
      <c r="K325" s="66"/>
      <c r="L325" t="s">
        <v>5744</v>
      </c>
    </row>
    <row r="326" spans="6:12">
      <c r="F326" s="57" t="s">
        <v>3967</v>
      </c>
      <c r="G326" t="s">
        <v>3599</v>
      </c>
      <c r="I326" t="s">
        <v>3003</v>
      </c>
      <c r="J326" s="61"/>
      <c r="K326" s="66" t="s">
        <v>5592</v>
      </c>
      <c r="L326" s="61" t="s">
        <v>10425</v>
      </c>
    </row>
    <row r="327" spans="6:12">
      <c r="F327" s="57" t="s">
        <v>3968</v>
      </c>
      <c r="G327" t="s">
        <v>3600</v>
      </c>
      <c r="H327" s="61" t="s">
        <v>5355</v>
      </c>
      <c r="I327" t="s">
        <v>3008</v>
      </c>
      <c r="J327" t="str">
        <f>H307&amp;H327</f>
        <v>侧压A1左伺服待机位</v>
      </c>
      <c r="K327" s="66"/>
      <c r="L327" t="s">
        <v>10426</v>
      </c>
    </row>
    <row r="328" spans="6:12">
      <c r="F328" s="57" t="s">
        <v>3969</v>
      </c>
      <c r="G328" t="s">
        <v>3600</v>
      </c>
      <c r="H328" s="61" t="s">
        <v>5355</v>
      </c>
      <c r="I328" t="s">
        <v>3013</v>
      </c>
      <c r="J328" t="str">
        <f>H307&amp;H328</f>
        <v>侧压A1左伺服待机位</v>
      </c>
      <c r="K328" s="66"/>
      <c r="L328" t="s">
        <v>10427</v>
      </c>
    </row>
    <row r="329" spans="6:12">
      <c r="F329" s="57" t="s">
        <v>3970</v>
      </c>
      <c r="G329" t="s">
        <v>3601</v>
      </c>
      <c r="H329" s="61" t="s">
        <v>5356</v>
      </c>
      <c r="I329" t="s">
        <v>3018</v>
      </c>
      <c r="J329" t="str">
        <f>H307&amp;H329</f>
        <v>侧压A1左伺服拨料退回位</v>
      </c>
      <c r="K329" s="66"/>
      <c r="L329" t="s">
        <v>10428</v>
      </c>
    </row>
    <row r="330" spans="6:12">
      <c r="F330" s="57" t="s">
        <v>3971</v>
      </c>
      <c r="G330" t="s">
        <v>3601</v>
      </c>
      <c r="H330" s="61" t="s">
        <v>5356</v>
      </c>
      <c r="I330" t="s">
        <v>3023</v>
      </c>
      <c r="J330" t="str">
        <f>H307&amp;H330</f>
        <v>侧压A1左伺服拨料退回位</v>
      </c>
      <c r="K330" s="66"/>
      <c r="L330" t="s">
        <v>10429</v>
      </c>
    </row>
    <row r="331" spans="6:12">
      <c r="F331" s="57" t="s">
        <v>3972</v>
      </c>
      <c r="G331" t="s">
        <v>3602</v>
      </c>
      <c r="H331" s="61" t="s">
        <v>5357</v>
      </c>
      <c r="I331" t="s">
        <v>3028</v>
      </c>
      <c r="J331" t="str">
        <f>H307&amp;H331</f>
        <v>侧压A1左伺服拨料位</v>
      </c>
      <c r="K331" s="66"/>
      <c r="L331" t="s">
        <v>10430</v>
      </c>
    </row>
    <row r="332" spans="6:12">
      <c r="F332" s="57" t="s">
        <v>3973</v>
      </c>
      <c r="G332" t="s">
        <v>3602</v>
      </c>
      <c r="H332" s="61" t="s">
        <v>5357</v>
      </c>
      <c r="I332" t="s">
        <v>3033</v>
      </c>
      <c r="J332" t="str">
        <f>H307&amp;H332</f>
        <v>侧压A1左伺服拨料位</v>
      </c>
      <c r="K332" s="66"/>
      <c r="L332" t="s">
        <v>10431</v>
      </c>
    </row>
    <row r="333" spans="6:12">
      <c r="F333" s="57" t="s">
        <v>3974</v>
      </c>
      <c r="G333" t="s">
        <v>3603</v>
      </c>
      <c r="H333" s="61" t="s">
        <v>5358</v>
      </c>
      <c r="I333" t="s">
        <v>3038</v>
      </c>
      <c r="J333" t="str">
        <f>H307&amp;H333</f>
        <v>侧压A1左伺服减速位</v>
      </c>
      <c r="K333" s="66"/>
      <c r="L333" t="s">
        <v>10432</v>
      </c>
    </row>
    <row r="334" spans="6:12">
      <c r="F334" s="57" t="s">
        <v>3975</v>
      </c>
      <c r="G334" t="s">
        <v>3603</v>
      </c>
      <c r="H334" s="61" t="s">
        <v>5358</v>
      </c>
      <c r="I334" t="s">
        <v>3043</v>
      </c>
      <c r="J334" t="str">
        <f>H307&amp;H334</f>
        <v>侧压A1左伺服减速位</v>
      </c>
      <c r="K334" s="66"/>
      <c r="L334" t="s">
        <v>10433</v>
      </c>
    </row>
    <row r="335" spans="6:12">
      <c r="F335" s="57" t="s">
        <v>3976</v>
      </c>
      <c r="G335" t="s">
        <v>3604</v>
      </c>
      <c r="H335" s="61" t="s">
        <v>5359</v>
      </c>
      <c r="I335" t="s">
        <v>3048</v>
      </c>
      <c r="J335" t="str">
        <f>H307&amp;H335</f>
        <v>侧压A1左伺服等距热压位</v>
      </c>
      <c r="K335" s="66"/>
      <c r="L335" t="s">
        <v>10434</v>
      </c>
    </row>
    <row r="336" spans="6:12">
      <c r="F336" s="57" t="s">
        <v>3977</v>
      </c>
      <c r="G336" t="s">
        <v>3605</v>
      </c>
      <c r="H336" s="61" t="s">
        <v>5359</v>
      </c>
      <c r="I336" t="s">
        <v>3053</v>
      </c>
      <c r="J336" t="str">
        <f>H307&amp;H336</f>
        <v>侧压A1左伺服等距热压位</v>
      </c>
      <c r="K336" s="66"/>
      <c r="L336" t="s">
        <v>10435</v>
      </c>
    </row>
    <row r="337" spans="6:12">
      <c r="F337" s="57" t="s">
        <v>3978</v>
      </c>
      <c r="G337" t="s">
        <v>3606</v>
      </c>
      <c r="H337" s="61" t="s">
        <v>3161</v>
      </c>
      <c r="I337" t="s">
        <v>3058</v>
      </c>
      <c r="J337" t="str">
        <f>H307&amp;H337</f>
        <v>侧压A1左伺服6#位</v>
      </c>
      <c r="K337" s="66"/>
      <c r="L337" t="s">
        <v>10436</v>
      </c>
    </row>
    <row r="338" spans="6:12">
      <c r="F338" s="57" t="s">
        <v>3979</v>
      </c>
      <c r="G338" t="s">
        <v>3607</v>
      </c>
      <c r="H338" s="61" t="s">
        <v>3161</v>
      </c>
      <c r="I338" t="s">
        <v>3063</v>
      </c>
      <c r="J338" t="str">
        <f>H307&amp;H338</f>
        <v>侧压A1左伺服6#位</v>
      </c>
      <c r="K338" s="66"/>
      <c r="L338" t="s">
        <v>10437</v>
      </c>
    </row>
    <row r="339" spans="6:12">
      <c r="F339" s="57" t="s">
        <v>3980</v>
      </c>
      <c r="G339" t="s">
        <v>3608</v>
      </c>
      <c r="H339" s="61" t="s">
        <v>3162</v>
      </c>
      <c r="I339" t="s">
        <v>3068</v>
      </c>
      <c r="J339" t="str">
        <f>H307&amp;H339</f>
        <v>侧压A1左伺服7#位</v>
      </c>
      <c r="K339" s="66"/>
      <c r="L339" t="s">
        <v>10438</v>
      </c>
    </row>
    <row r="340" spans="6:12">
      <c r="F340" s="57" t="s">
        <v>3981</v>
      </c>
      <c r="G340" t="s">
        <v>3608</v>
      </c>
      <c r="H340" s="61" t="s">
        <v>3162</v>
      </c>
      <c r="I340" t="s">
        <v>3073</v>
      </c>
      <c r="J340" t="str">
        <f>H307&amp;H340</f>
        <v>侧压A1左伺服7#位</v>
      </c>
      <c r="K340" s="66"/>
      <c r="L340" t="s">
        <v>10439</v>
      </c>
    </row>
    <row r="341" spans="6:12">
      <c r="F341" s="57" t="s">
        <v>3982</v>
      </c>
      <c r="G341" t="s">
        <v>3609</v>
      </c>
      <c r="H341" s="61" t="s">
        <v>3163</v>
      </c>
      <c r="I341" t="s">
        <v>3078</v>
      </c>
      <c r="J341" t="str">
        <f>H307&amp;H341</f>
        <v>侧压A1左伺服8#位</v>
      </c>
      <c r="K341" s="66"/>
      <c r="L341" t="s">
        <v>10440</v>
      </c>
    </row>
    <row r="342" spans="6:12">
      <c r="F342" s="57" t="s">
        <v>3983</v>
      </c>
      <c r="G342" t="s">
        <v>3609</v>
      </c>
      <c r="H342" s="61" t="s">
        <v>3163</v>
      </c>
      <c r="I342" t="s">
        <v>3083</v>
      </c>
      <c r="J342" t="str">
        <f>H307&amp;H342</f>
        <v>侧压A1左伺服8#位</v>
      </c>
      <c r="K342" s="66" t="s">
        <v>5593</v>
      </c>
      <c r="L342" t="s">
        <v>10441</v>
      </c>
    </row>
    <row r="343" spans="6:12">
      <c r="F343" s="57" t="s">
        <v>3984</v>
      </c>
      <c r="G343" t="s">
        <v>3610</v>
      </c>
      <c r="H343" s="61" t="s">
        <v>3164</v>
      </c>
      <c r="I343" t="s">
        <v>3088</v>
      </c>
      <c r="J343" t="str">
        <f>H307&amp;H343</f>
        <v>侧压A1左伺服9#位</v>
      </c>
      <c r="K343" s="66"/>
      <c r="L343" t="s">
        <v>10441</v>
      </c>
    </row>
    <row r="344" spans="6:12">
      <c r="F344" s="57" t="s">
        <v>3985</v>
      </c>
      <c r="G344" t="s">
        <v>3610</v>
      </c>
      <c r="H344" s="61" t="s">
        <v>3164</v>
      </c>
      <c r="I344" t="s">
        <v>3093</v>
      </c>
      <c r="J344" t="str">
        <f>H307&amp;H344</f>
        <v>侧压A1左伺服9#位</v>
      </c>
      <c r="K344" s="66"/>
      <c r="L344" t="s">
        <v>10441</v>
      </c>
    </row>
    <row r="345" spans="6:12">
      <c r="F345" s="57" t="s">
        <v>3986</v>
      </c>
      <c r="G345" t="s">
        <v>3611</v>
      </c>
      <c r="H345" s="61" t="s">
        <v>3166</v>
      </c>
      <c r="I345" t="s">
        <v>3098</v>
      </c>
      <c r="J345" t="str">
        <f>H307&amp;H345</f>
        <v>侧压A1左伺服10#位</v>
      </c>
      <c r="K345" s="66"/>
      <c r="L345" t="s">
        <v>10441</v>
      </c>
    </row>
    <row r="346" spans="6:12">
      <c r="F346" s="57" t="s">
        <v>3987</v>
      </c>
      <c r="G346" t="s">
        <v>3611</v>
      </c>
      <c r="H346" s="61" t="s">
        <v>3166</v>
      </c>
      <c r="I346" t="s">
        <v>3103</v>
      </c>
      <c r="J346" t="str">
        <f>H307&amp;H346</f>
        <v>侧压A1左伺服10#位</v>
      </c>
      <c r="K346" s="66"/>
      <c r="L346" t="s">
        <v>10441</v>
      </c>
    </row>
    <row r="347" spans="6:12">
      <c r="F347" s="57" t="s">
        <v>3988</v>
      </c>
      <c r="G347" t="s">
        <v>3612</v>
      </c>
      <c r="I347" t="s">
        <v>3108</v>
      </c>
      <c r="J347" s="61"/>
      <c r="K347" s="66"/>
      <c r="L347" t="s">
        <v>10441</v>
      </c>
    </row>
    <row r="348" spans="6:12">
      <c r="F348" s="57" t="s">
        <v>3989</v>
      </c>
      <c r="G348" t="s">
        <v>3613</v>
      </c>
      <c r="I348" t="s">
        <v>3113</v>
      </c>
      <c r="J348" s="61"/>
      <c r="K348" s="66"/>
      <c r="L348" t="s">
        <v>10441</v>
      </c>
    </row>
    <row r="349" spans="6:12">
      <c r="F349" s="57" t="s">
        <v>3990</v>
      </c>
      <c r="G349" t="s">
        <v>3614</v>
      </c>
      <c r="I349" t="s">
        <v>3118</v>
      </c>
      <c r="J349" s="61"/>
      <c r="K349" s="66"/>
      <c r="L349" t="s">
        <v>10441</v>
      </c>
    </row>
    <row r="350" spans="6:12">
      <c r="F350" s="57" t="s">
        <v>3991</v>
      </c>
      <c r="G350" t="s">
        <v>3615</v>
      </c>
      <c r="I350" t="s">
        <v>3123</v>
      </c>
      <c r="J350" s="61"/>
      <c r="K350" s="66"/>
      <c r="L350" t="s">
        <v>10442</v>
      </c>
    </row>
    <row r="351" spans="6:12">
      <c r="F351" s="57" t="s">
        <v>3992</v>
      </c>
      <c r="G351" t="s">
        <v>3616</v>
      </c>
      <c r="I351" t="s">
        <v>3128</v>
      </c>
      <c r="K351" s="66"/>
      <c r="L351" t="s">
        <v>10441</v>
      </c>
    </row>
    <row r="352" spans="6:12">
      <c r="F352" s="57" t="s">
        <v>3993</v>
      </c>
      <c r="G352" t="s">
        <v>3616</v>
      </c>
      <c r="I352" t="s">
        <v>3133</v>
      </c>
      <c r="K352" s="66"/>
      <c r="L352" t="s">
        <v>10441</v>
      </c>
    </row>
    <row r="353" spans="6:12">
      <c r="F353" s="57" t="s">
        <v>3994</v>
      </c>
      <c r="G353" t="s">
        <v>3617</v>
      </c>
      <c r="I353" t="s">
        <v>3138</v>
      </c>
      <c r="K353" s="66"/>
      <c r="L353" t="s">
        <v>10441</v>
      </c>
    </row>
    <row r="354" spans="6:12">
      <c r="F354" s="57" t="s">
        <v>3995</v>
      </c>
      <c r="G354" t="s">
        <v>3617</v>
      </c>
      <c r="I354" t="s">
        <v>3143</v>
      </c>
      <c r="K354" s="66"/>
      <c r="L354" t="s">
        <v>10443</v>
      </c>
    </row>
    <row r="355" spans="6:12">
      <c r="F355" s="57" t="s">
        <v>3996</v>
      </c>
      <c r="G355" t="s">
        <v>3618</v>
      </c>
      <c r="I355" t="s">
        <v>3148</v>
      </c>
      <c r="K355" s="66"/>
      <c r="L355" t="s">
        <v>10444</v>
      </c>
    </row>
    <row r="356" spans="6:12">
      <c r="F356" s="57" t="s">
        <v>3997</v>
      </c>
      <c r="G356" t="s">
        <v>3618</v>
      </c>
      <c r="I356" t="s">
        <v>3153</v>
      </c>
      <c r="K356" s="66"/>
      <c r="L356" t="s">
        <v>10445</v>
      </c>
    </row>
    <row r="357" spans="6:12">
      <c r="F357" s="57" t="s">
        <v>3998</v>
      </c>
      <c r="G357" t="s">
        <v>3619</v>
      </c>
      <c r="H357" s="61" t="s">
        <v>5314</v>
      </c>
      <c r="I357" t="s">
        <v>4307</v>
      </c>
      <c r="J357" s="61" t="str">
        <f>H357&amp;"自动速度"</f>
        <v>侧压A1右伺服自动速度</v>
      </c>
      <c r="K357" s="66"/>
      <c r="L357" t="s">
        <v>10441</v>
      </c>
    </row>
    <row r="358" spans="6:12">
      <c r="F358" s="57" t="s">
        <v>3999</v>
      </c>
      <c r="G358" t="s">
        <v>3619</v>
      </c>
      <c r="I358" t="s">
        <v>4308</v>
      </c>
      <c r="J358" s="61" t="str">
        <f>H357&amp;"自动速度"</f>
        <v>侧压A1右伺服自动速度</v>
      </c>
      <c r="K358" s="66" t="s">
        <v>5594</v>
      </c>
      <c r="L358" s="61" t="s">
        <v>10466</v>
      </c>
    </row>
    <row r="359" spans="6:12">
      <c r="F359" s="57" t="s">
        <v>4000</v>
      </c>
      <c r="G359" t="s">
        <v>3620</v>
      </c>
      <c r="I359" t="s">
        <v>4309</v>
      </c>
      <c r="J359" s="61" t="str">
        <f>H357&amp;"JOG高速"</f>
        <v>侧压A1右伺服JOG高速</v>
      </c>
      <c r="K359" s="66"/>
      <c r="L359" t="s">
        <v>10467</v>
      </c>
    </row>
    <row r="360" spans="6:12">
      <c r="F360" s="57" t="s">
        <v>4001</v>
      </c>
      <c r="G360" t="s">
        <v>3620</v>
      </c>
      <c r="I360" t="s">
        <v>4310</v>
      </c>
      <c r="J360" s="61" t="str">
        <f>H357&amp;"JOG高速"</f>
        <v>侧压A1右伺服JOG高速</v>
      </c>
      <c r="K360" s="66"/>
      <c r="L360" t="s">
        <v>10468</v>
      </c>
    </row>
    <row r="361" spans="6:12">
      <c r="F361" s="57" t="s">
        <v>4002</v>
      </c>
      <c r="G361" t="s">
        <v>3621</v>
      </c>
      <c r="I361" t="s">
        <v>4311</v>
      </c>
      <c r="J361" s="61" t="str">
        <f>H357&amp;"JOG低速"</f>
        <v>侧压A1右伺服JOG低速</v>
      </c>
      <c r="K361" s="66"/>
      <c r="L361" t="s">
        <v>10469</v>
      </c>
    </row>
    <row r="362" spans="6:12">
      <c r="F362" s="57" t="s">
        <v>4003</v>
      </c>
      <c r="G362" t="s">
        <v>3621</v>
      </c>
      <c r="I362" t="s">
        <v>4312</v>
      </c>
      <c r="J362" s="61" t="str">
        <f>H357&amp;"JOG低速"</f>
        <v>侧压A1右伺服JOG低速</v>
      </c>
      <c r="K362" s="66"/>
      <c r="L362" t="s">
        <v>10470</v>
      </c>
    </row>
    <row r="363" spans="6:12">
      <c r="F363" s="57" t="s">
        <v>4004</v>
      </c>
      <c r="G363" t="s">
        <v>3622</v>
      </c>
      <c r="I363" t="s">
        <v>4313</v>
      </c>
      <c r="J363" s="61" t="str">
        <f>H357&amp;"加速时间"</f>
        <v>侧压A1右伺服加速时间</v>
      </c>
      <c r="K363" s="66"/>
      <c r="L363" t="s">
        <v>10471</v>
      </c>
    </row>
    <row r="364" spans="6:12">
      <c r="F364" s="57" t="s">
        <v>4005</v>
      </c>
      <c r="G364" t="s">
        <v>3622</v>
      </c>
      <c r="I364" t="s">
        <v>4314</v>
      </c>
      <c r="J364" s="61" t="str">
        <f>H357&amp;"加速时间"</f>
        <v>侧压A1右伺服加速时间</v>
      </c>
      <c r="K364" s="66"/>
      <c r="L364" t="s">
        <v>10472</v>
      </c>
    </row>
    <row r="365" spans="6:12">
      <c r="F365" s="57" t="s">
        <v>4006</v>
      </c>
      <c r="G365" t="s">
        <v>3623</v>
      </c>
      <c r="I365" t="s">
        <v>4315</v>
      </c>
      <c r="J365" s="61" t="str">
        <f>H357&amp;"减速时间"</f>
        <v>侧压A1右伺服减速时间</v>
      </c>
      <c r="K365" s="66"/>
      <c r="L365" t="s">
        <v>10473</v>
      </c>
    </row>
    <row r="366" spans="6:12">
      <c r="F366" s="57" t="s">
        <v>4007</v>
      </c>
      <c r="G366" t="s">
        <v>3623</v>
      </c>
      <c r="I366" t="s">
        <v>4316</v>
      </c>
      <c r="J366" s="61" t="str">
        <f>H357&amp;"减速时间"</f>
        <v>侧压A1右伺服减速时间</v>
      </c>
      <c r="K366" s="66"/>
      <c r="L366" t="s">
        <v>10474</v>
      </c>
    </row>
    <row r="367" spans="6:12">
      <c r="F367" s="57" t="s">
        <v>4008</v>
      </c>
      <c r="G367" t="s">
        <v>3624</v>
      </c>
      <c r="I367" t="s">
        <v>4317</v>
      </c>
      <c r="J367" s="61" t="str">
        <f>H357&amp;"原点偏移"</f>
        <v>侧压A1右伺服原点偏移</v>
      </c>
      <c r="K367" s="66"/>
      <c r="L367" t="s">
        <v>10475</v>
      </c>
    </row>
    <row r="368" spans="6:12">
      <c r="F368" s="57" t="s">
        <v>4009</v>
      </c>
      <c r="G368" t="s">
        <v>3625</v>
      </c>
      <c r="I368" t="s">
        <v>4318</v>
      </c>
      <c r="J368" s="61" t="str">
        <f>H357&amp;"原点偏移"</f>
        <v>侧压A1右伺服原点偏移</v>
      </c>
      <c r="K368" s="66"/>
      <c r="L368" t="s">
        <v>10476</v>
      </c>
    </row>
    <row r="369" spans="6:12">
      <c r="F369" s="57" t="s">
        <v>4010</v>
      </c>
      <c r="G369" t="s">
        <v>3626</v>
      </c>
      <c r="I369" t="s">
        <v>4319</v>
      </c>
      <c r="J369" s="61" t="str">
        <f>H357&amp;"正软极限"</f>
        <v>侧压A1右伺服正软极限</v>
      </c>
      <c r="K369" s="66"/>
      <c r="L369" t="s">
        <v>10477</v>
      </c>
    </row>
    <row r="370" spans="6:12">
      <c r="F370" s="57" t="s">
        <v>4011</v>
      </c>
      <c r="G370" t="s">
        <v>3627</v>
      </c>
      <c r="I370" t="s">
        <v>4320</v>
      </c>
      <c r="J370" s="61" t="str">
        <f>H357&amp;"正软极限"</f>
        <v>侧压A1右伺服正软极限</v>
      </c>
      <c r="K370" s="66"/>
      <c r="L370" t="s">
        <v>10478</v>
      </c>
    </row>
    <row r="371" spans="6:12">
      <c r="F371" s="57" t="s">
        <v>4012</v>
      </c>
      <c r="G371" t="s">
        <v>3628</v>
      </c>
      <c r="I371" t="s">
        <v>4321</v>
      </c>
      <c r="J371" s="61" t="str">
        <f>H357&amp;"负软极限"</f>
        <v>侧压A1右伺服负软极限</v>
      </c>
      <c r="K371" s="66"/>
      <c r="L371" t="s">
        <v>10479</v>
      </c>
    </row>
    <row r="372" spans="6:12">
      <c r="F372" s="57" t="s">
        <v>4013</v>
      </c>
      <c r="G372" t="s">
        <v>3629</v>
      </c>
      <c r="I372" t="s">
        <v>4322</v>
      </c>
      <c r="J372" s="61" t="str">
        <f>J356&amp;"负软极限"</f>
        <v>负软极限</v>
      </c>
      <c r="K372" s="66"/>
      <c r="L372" t="s">
        <v>10480</v>
      </c>
    </row>
    <row r="373" spans="6:12">
      <c r="F373" s="57" t="s">
        <v>4014</v>
      </c>
      <c r="G373" t="s">
        <v>3630</v>
      </c>
      <c r="I373" t="s">
        <v>4323</v>
      </c>
      <c r="J373" s="61"/>
      <c r="K373" s="66"/>
      <c r="L373" t="s">
        <v>10481</v>
      </c>
    </row>
    <row r="374" spans="6:12">
      <c r="F374" s="57" t="s">
        <v>4015</v>
      </c>
      <c r="G374" t="s">
        <v>3631</v>
      </c>
      <c r="I374" t="s">
        <v>4324</v>
      </c>
      <c r="J374" s="61"/>
      <c r="K374" s="66" t="s">
        <v>5595</v>
      </c>
      <c r="L374" t="s">
        <v>10482</v>
      </c>
    </row>
    <row r="375" spans="6:12">
      <c r="F375" s="57" t="s">
        <v>4016</v>
      </c>
      <c r="G375" t="s">
        <v>3632</v>
      </c>
      <c r="I375" t="s">
        <v>4325</v>
      </c>
      <c r="J375" s="61"/>
      <c r="K375" s="66"/>
      <c r="L375" t="s">
        <v>10482</v>
      </c>
    </row>
    <row r="376" spans="6:12">
      <c r="F376" s="57" t="s">
        <v>4017</v>
      </c>
      <c r="G376" t="s">
        <v>3632</v>
      </c>
      <c r="I376" t="s">
        <v>4326</v>
      </c>
      <c r="J376" s="61"/>
      <c r="K376" s="66"/>
      <c r="L376" t="s">
        <v>10482</v>
      </c>
    </row>
    <row r="377" spans="6:12">
      <c r="F377" s="57" t="s">
        <v>4018</v>
      </c>
      <c r="G377" t="s">
        <v>3633</v>
      </c>
      <c r="H377" s="61" t="s">
        <v>5355</v>
      </c>
      <c r="I377" t="s">
        <v>4327</v>
      </c>
      <c r="J377" t="str">
        <f>H357&amp;H377</f>
        <v>侧压A1右伺服待机位</v>
      </c>
      <c r="K377" s="66"/>
      <c r="L377" t="s">
        <v>10482</v>
      </c>
    </row>
    <row r="378" spans="6:12">
      <c r="F378" s="57" t="s">
        <v>4019</v>
      </c>
      <c r="G378" t="s">
        <v>3633</v>
      </c>
      <c r="H378" s="61" t="s">
        <v>5355</v>
      </c>
      <c r="I378" t="s">
        <v>4328</v>
      </c>
      <c r="J378" t="str">
        <f>H357&amp;H378</f>
        <v>侧压A1右伺服待机位</v>
      </c>
      <c r="K378" s="66"/>
      <c r="L378" t="s">
        <v>10482</v>
      </c>
    </row>
    <row r="379" spans="6:12">
      <c r="F379" s="57" t="s">
        <v>4020</v>
      </c>
      <c r="G379" t="s">
        <v>3634</v>
      </c>
      <c r="H379" s="61" t="s">
        <v>5356</v>
      </c>
      <c r="I379" t="s">
        <v>4329</v>
      </c>
      <c r="J379" t="str">
        <f>H357&amp;H379</f>
        <v>侧压A1右伺服拨料退回位</v>
      </c>
      <c r="K379" s="66"/>
      <c r="L379" t="s">
        <v>10482</v>
      </c>
    </row>
    <row r="380" spans="6:12">
      <c r="F380" s="57" t="s">
        <v>4021</v>
      </c>
      <c r="G380" t="s">
        <v>3634</v>
      </c>
      <c r="H380" s="61" t="s">
        <v>5356</v>
      </c>
      <c r="I380" t="s">
        <v>4330</v>
      </c>
      <c r="J380" t="str">
        <f>H357&amp;H380</f>
        <v>侧压A1右伺服拨料退回位</v>
      </c>
      <c r="K380" s="66"/>
      <c r="L380" t="s">
        <v>10482</v>
      </c>
    </row>
    <row r="381" spans="6:12">
      <c r="F381" s="57" t="s">
        <v>4022</v>
      </c>
      <c r="G381" t="s">
        <v>3635</v>
      </c>
      <c r="H381" s="61" t="s">
        <v>5357</v>
      </c>
      <c r="I381" t="s">
        <v>4331</v>
      </c>
      <c r="J381" t="str">
        <f>H357&amp;H381</f>
        <v>侧压A1右伺服拨料位</v>
      </c>
      <c r="K381" s="66"/>
      <c r="L381" t="s">
        <v>10482</v>
      </c>
    </row>
    <row r="382" spans="6:12">
      <c r="F382" s="57" t="s">
        <v>4023</v>
      </c>
      <c r="G382" t="s">
        <v>3635</v>
      </c>
      <c r="H382" s="61" t="s">
        <v>5357</v>
      </c>
      <c r="I382" t="s">
        <v>4332</v>
      </c>
      <c r="J382" t="str">
        <f>H357&amp;H382</f>
        <v>侧压A1右伺服拨料位</v>
      </c>
      <c r="K382" s="66"/>
      <c r="L382" t="s">
        <v>10483</v>
      </c>
    </row>
    <row r="383" spans="6:12">
      <c r="F383" s="57" t="s">
        <v>4024</v>
      </c>
      <c r="G383" t="s">
        <v>3636</v>
      </c>
      <c r="H383" s="61" t="s">
        <v>5358</v>
      </c>
      <c r="I383" t="s">
        <v>4333</v>
      </c>
      <c r="J383" t="str">
        <f>H357&amp;H383</f>
        <v>侧压A1右伺服减速位</v>
      </c>
      <c r="K383" s="66"/>
      <c r="L383" t="s">
        <v>10482</v>
      </c>
    </row>
    <row r="384" spans="6:12">
      <c r="F384" s="57" t="s">
        <v>4025</v>
      </c>
      <c r="G384" t="s">
        <v>3637</v>
      </c>
      <c r="H384" s="61" t="s">
        <v>5358</v>
      </c>
      <c r="I384" t="s">
        <v>4334</v>
      </c>
      <c r="J384" t="str">
        <f>H357&amp;H384</f>
        <v>侧压A1右伺服减速位</v>
      </c>
      <c r="K384" s="66"/>
      <c r="L384" t="s">
        <v>10482</v>
      </c>
    </row>
    <row r="385" spans="6:12">
      <c r="F385" s="57" t="s">
        <v>4026</v>
      </c>
      <c r="G385" t="s">
        <v>3638</v>
      </c>
      <c r="H385" s="61" t="s">
        <v>5359</v>
      </c>
      <c r="I385" t="s">
        <v>4335</v>
      </c>
      <c r="J385" t="str">
        <f>H357&amp;H385</f>
        <v>侧压A1右伺服等距热压位</v>
      </c>
      <c r="K385" s="66"/>
      <c r="L385" t="s">
        <v>10482</v>
      </c>
    </row>
    <row r="386" spans="6:12">
      <c r="F386" s="57" t="s">
        <v>4027</v>
      </c>
      <c r="G386" t="s">
        <v>3639</v>
      </c>
      <c r="H386" s="61" t="s">
        <v>5359</v>
      </c>
      <c r="I386" t="s">
        <v>4336</v>
      </c>
      <c r="J386" t="str">
        <f>H357&amp;H386</f>
        <v>侧压A1右伺服等距热压位</v>
      </c>
      <c r="K386" s="66"/>
      <c r="L386" t="s">
        <v>10484</v>
      </c>
    </row>
    <row r="387" spans="6:12">
      <c r="F387" s="57" t="s">
        <v>4028</v>
      </c>
      <c r="G387" t="s">
        <v>3640</v>
      </c>
      <c r="H387" s="61" t="s">
        <v>3161</v>
      </c>
      <c r="I387" t="s">
        <v>4337</v>
      </c>
      <c r="J387" t="str">
        <f>H357&amp;H387</f>
        <v>侧压A1右伺服6#位</v>
      </c>
      <c r="K387" s="66"/>
      <c r="L387" t="s">
        <v>10485</v>
      </c>
    </row>
    <row r="388" spans="6:12">
      <c r="F388" s="57" t="s">
        <v>4029</v>
      </c>
      <c r="G388" t="s">
        <v>3640</v>
      </c>
      <c r="H388" s="61" t="s">
        <v>3161</v>
      </c>
      <c r="I388" t="s">
        <v>4338</v>
      </c>
      <c r="J388" t="str">
        <f>H357&amp;H388</f>
        <v>侧压A1右伺服6#位</v>
      </c>
      <c r="K388" s="66"/>
      <c r="L388" t="s">
        <v>10486</v>
      </c>
    </row>
    <row r="389" spans="6:12">
      <c r="F389" s="57" t="s">
        <v>4030</v>
      </c>
      <c r="G389" t="s">
        <v>3641</v>
      </c>
      <c r="H389" s="61" t="s">
        <v>3162</v>
      </c>
      <c r="I389" t="s">
        <v>4339</v>
      </c>
      <c r="J389" t="str">
        <f>H357&amp;H389</f>
        <v>侧压A1右伺服7#位</v>
      </c>
      <c r="K389" s="66"/>
      <c r="L389" t="s">
        <v>10482</v>
      </c>
    </row>
    <row r="390" spans="6:12">
      <c r="F390" s="57" t="s">
        <v>4031</v>
      </c>
      <c r="G390" t="s">
        <v>3641</v>
      </c>
      <c r="H390" s="61" t="s">
        <v>3162</v>
      </c>
      <c r="I390" t="s">
        <v>4340</v>
      </c>
      <c r="J390" t="str">
        <f>H357&amp;H390</f>
        <v>侧压A1右伺服7#位</v>
      </c>
      <c r="K390" s="66" t="s">
        <v>5596</v>
      </c>
      <c r="L390" s="61" t="s">
        <v>10507</v>
      </c>
    </row>
    <row r="391" spans="6:12">
      <c r="F391" s="57" t="s">
        <v>4032</v>
      </c>
      <c r="G391" t="s">
        <v>3642</v>
      </c>
      <c r="H391" s="61" t="s">
        <v>3163</v>
      </c>
      <c r="I391" t="s">
        <v>4341</v>
      </c>
      <c r="J391" t="str">
        <f>H357&amp;H391</f>
        <v>侧压A1右伺服8#位</v>
      </c>
      <c r="K391" s="66"/>
      <c r="L391" t="s">
        <v>10508</v>
      </c>
    </row>
    <row r="392" spans="6:12">
      <c r="F392" s="57" t="s">
        <v>4033</v>
      </c>
      <c r="G392" t="s">
        <v>3642</v>
      </c>
      <c r="H392" s="61" t="s">
        <v>3163</v>
      </c>
      <c r="I392" t="s">
        <v>4342</v>
      </c>
      <c r="J392" t="str">
        <f>H357&amp;H392</f>
        <v>侧压A1右伺服8#位</v>
      </c>
      <c r="K392" s="66"/>
      <c r="L392" t="s">
        <v>10509</v>
      </c>
    </row>
    <row r="393" spans="6:12">
      <c r="F393" s="57" t="s">
        <v>4034</v>
      </c>
      <c r="G393" t="s">
        <v>3643</v>
      </c>
      <c r="H393" s="61" t="s">
        <v>3164</v>
      </c>
      <c r="I393" t="s">
        <v>4343</v>
      </c>
      <c r="J393" t="str">
        <f>H357&amp;H393</f>
        <v>侧压A1右伺服9#位</v>
      </c>
      <c r="K393" s="66"/>
      <c r="L393" t="s">
        <v>10510</v>
      </c>
    </row>
    <row r="394" spans="6:12">
      <c r="F394" s="57" t="s">
        <v>4035</v>
      </c>
      <c r="G394" t="s">
        <v>3643</v>
      </c>
      <c r="H394" s="61" t="s">
        <v>3164</v>
      </c>
      <c r="I394" t="s">
        <v>4344</v>
      </c>
      <c r="J394" t="str">
        <f>H357&amp;H394</f>
        <v>侧压A1右伺服9#位</v>
      </c>
      <c r="K394" s="66"/>
      <c r="L394" t="s">
        <v>10511</v>
      </c>
    </row>
    <row r="395" spans="6:12">
      <c r="F395" s="57" t="s">
        <v>4036</v>
      </c>
      <c r="G395" t="s">
        <v>3644</v>
      </c>
      <c r="H395" s="61" t="s">
        <v>3166</v>
      </c>
      <c r="I395" t="s">
        <v>4345</v>
      </c>
      <c r="J395" t="str">
        <f>H357&amp;H395</f>
        <v>侧压A1右伺服10#位</v>
      </c>
      <c r="K395" s="66"/>
      <c r="L395" t="s">
        <v>10512</v>
      </c>
    </row>
    <row r="396" spans="6:12">
      <c r="F396" s="57" t="s">
        <v>4037</v>
      </c>
      <c r="G396" t="s">
        <v>3645</v>
      </c>
      <c r="H396" s="61" t="s">
        <v>3166</v>
      </c>
      <c r="I396" t="s">
        <v>4346</v>
      </c>
      <c r="J396" t="str">
        <f>H357&amp;H396</f>
        <v>侧压A1右伺服10#位</v>
      </c>
      <c r="K396" s="66"/>
      <c r="L396" t="s">
        <v>10513</v>
      </c>
    </row>
    <row r="397" spans="6:12">
      <c r="F397" s="57" t="s">
        <v>4038</v>
      </c>
      <c r="G397" t="s">
        <v>3646</v>
      </c>
      <c r="I397" t="s">
        <v>4347</v>
      </c>
      <c r="J397" s="61"/>
      <c r="K397" s="66"/>
      <c r="L397" t="s">
        <v>10514</v>
      </c>
    </row>
    <row r="398" spans="6:12">
      <c r="F398" s="57" t="s">
        <v>4039</v>
      </c>
      <c r="G398" t="s">
        <v>3647</v>
      </c>
      <c r="I398" t="s">
        <v>4348</v>
      </c>
      <c r="J398" s="61"/>
      <c r="K398" s="66"/>
      <c r="L398" t="s">
        <v>10515</v>
      </c>
    </row>
    <row r="399" spans="6:12">
      <c r="F399" s="57" t="s">
        <v>4040</v>
      </c>
      <c r="G399" t="s">
        <v>3648</v>
      </c>
      <c r="I399" t="s">
        <v>4349</v>
      </c>
      <c r="J399" s="61"/>
      <c r="K399" s="66"/>
      <c r="L399" t="s">
        <v>10516</v>
      </c>
    </row>
    <row r="400" spans="6:12">
      <c r="F400" s="57" t="s">
        <v>4041</v>
      </c>
      <c r="G400" t="s">
        <v>3648</v>
      </c>
      <c r="I400" t="s">
        <v>4350</v>
      </c>
      <c r="J400" s="61"/>
      <c r="K400" s="66"/>
      <c r="L400" t="s">
        <v>10517</v>
      </c>
    </row>
    <row r="401" spans="6:12">
      <c r="F401" s="57" t="s">
        <v>4042</v>
      </c>
      <c r="G401" t="s">
        <v>3649</v>
      </c>
      <c r="I401" t="s">
        <v>4351</v>
      </c>
      <c r="K401" s="66"/>
      <c r="L401" t="s">
        <v>10518</v>
      </c>
    </row>
    <row r="402" spans="6:12">
      <c r="F402" s="57" t="s">
        <v>4043</v>
      </c>
      <c r="G402" t="s">
        <v>3649</v>
      </c>
      <c r="I402" t="s">
        <v>4352</v>
      </c>
      <c r="K402" s="66"/>
      <c r="L402" t="s">
        <v>10519</v>
      </c>
    </row>
    <row r="403" spans="6:12">
      <c r="F403" s="57" t="s">
        <v>4044</v>
      </c>
      <c r="G403" t="s">
        <v>3650</v>
      </c>
      <c r="I403" t="s">
        <v>4353</v>
      </c>
      <c r="K403" s="66"/>
      <c r="L403" t="s">
        <v>10520</v>
      </c>
    </row>
    <row r="404" spans="6:12">
      <c r="F404" s="57" t="s">
        <v>4045</v>
      </c>
      <c r="G404" t="s">
        <v>3650</v>
      </c>
      <c r="I404" t="s">
        <v>4354</v>
      </c>
      <c r="K404" s="66"/>
      <c r="L404" t="s">
        <v>10521</v>
      </c>
    </row>
    <row r="405" spans="6:12">
      <c r="F405" s="57" t="s">
        <v>4046</v>
      </c>
      <c r="G405" t="s">
        <v>3651</v>
      </c>
      <c r="I405" t="s">
        <v>4355</v>
      </c>
      <c r="K405" s="66"/>
      <c r="L405" t="s">
        <v>10522</v>
      </c>
    </row>
    <row r="406" spans="6:12">
      <c r="F406" s="57" t="s">
        <v>4047</v>
      </c>
      <c r="G406" t="s">
        <v>3651</v>
      </c>
      <c r="I406" t="s">
        <v>4356</v>
      </c>
      <c r="K406" s="66" t="s">
        <v>5597</v>
      </c>
      <c r="L406" t="s">
        <v>10523</v>
      </c>
    </row>
    <row r="407" spans="6:12">
      <c r="F407" s="57" t="s">
        <v>4048</v>
      </c>
      <c r="G407" t="s">
        <v>3652</v>
      </c>
      <c r="H407" s="61" t="s">
        <v>5315</v>
      </c>
      <c r="I407" t="s">
        <v>4357</v>
      </c>
      <c r="J407" s="61" t="str">
        <f>H407&amp;"自动速度"</f>
        <v>侧压A2左伺服自动速度</v>
      </c>
      <c r="K407" s="66"/>
      <c r="L407" t="s">
        <v>10523</v>
      </c>
    </row>
    <row r="408" spans="6:12">
      <c r="F408" s="57" t="s">
        <v>4049</v>
      </c>
      <c r="G408" t="s">
        <v>3653</v>
      </c>
      <c r="I408" t="s">
        <v>2914</v>
      </c>
      <c r="J408" s="61" t="str">
        <f>H407&amp;"自动速度"</f>
        <v>侧压A2左伺服自动速度</v>
      </c>
      <c r="K408" s="66"/>
      <c r="L408" t="s">
        <v>10523</v>
      </c>
    </row>
    <row r="409" spans="6:12">
      <c r="F409" s="57" t="s">
        <v>4050</v>
      </c>
      <c r="G409" t="s">
        <v>3654</v>
      </c>
      <c r="I409" t="s">
        <v>2919</v>
      </c>
      <c r="J409" s="61" t="str">
        <f>H407&amp;"JOG高速"</f>
        <v>侧压A2左伺服JOG高速</v>
      </c>
      <c r="K409" s="66"/>
      <c r="L409" t="s">
        <v>10523</v>
      </c>
    </row>
    <row r="410" spans="6:12">
      <c r="F410" s="57" t="s">
        <v>4051</v>
      </c>
      <c r="G410" t="s">
        <v>3655</v>
      </c>
      <c r="I410" t="s">
        <v>2924</v>
      </c>
      <c r="J410" s="61" t="str">
        <f>H407&amp;"JOG高速"</f>
        <v>侧压A2左伺服JOG高速</v>
      </c>
      <c r="K410" s="66"/>
      <c r="L410" t="s">
        <v>10523</v>
      </c>
    </row>
    <row r="411" spans="6:12">
      <c r="F411" s="57" t="s">
        <v>4052</v>
      </c>
      <c r="G411" t="s">
        <v>3656</v>
      </c>
      <c r="I411" t="s">
        <v>2929</v>
      </c>
      <c r="J411" s="61" t="str">
        <f>H407&amp;"JOG低速"</f>
        <v>侧压A2左伺服JOG低速</v>
      </c>
      <c r="K411" s="66"/>
      <c r="L411" t="s">
        <v>10523</v>
      </c>
    </row>
    <row r="412" spans="6:12">
      <c r="F412" s="57" t="s">
        <v>4053</v>
      </c>
      <c r="G412" t="s">
        <v>3656</v>
      </c>
      <c r="I412" t="s">
        <v>2934</v>
      </c>
      <c r="J412" s="61" t="str">
        <f>H407&amp;"JOG低速"</f>
        <v>侧压A2左伺服JOG低速</v>
      </c>
      <c r="K412" s="66"/>
      <c r="L412" t="s">
        <v>10523</v>
      </c>
    </row>
    <row r="413" spans="6:12">
      <c r="F413" s="57" t="s">
        <v>4054</v>
      </c>
      <c r="G413" t="s">
        <v>3657</v>
      </c>
      <c r="I413" t="s">
        <v>2939</v>
      </c>
      <c r="J413" s="61" t="str">
        <f>H407&amp;"加速时间"</f>
        <v>侧压A2左伺服加速时间</v>
      </c>
      <c r="K413" s="66"/>
      <c r="L413" t="s">
        <v>10523</v>
      </c>
    </row>
    <row r="414" spans="6:12">
      <c r="F414" s="57" t="s">
        <v>4055</v>
      </c>
      <c r="G414" t="s">
        <v>3657</v>
      </c>
      <c r="I414" t="s">
        <v>2944</v>
      </c>
      <c r="J414" s="61" t="str">
        <f>H407&amp;"加速时间"</f>
        <v>侧压A2左伺服加速时间</v>
      </c>
      <c r="K414" s="66"/>
      <c r="L414" t="s">
        <v>10524</v>
      </c>
    </row>
    <row r="415" spans="6:12">
      <c r="F415" s="57" t="s">
        <v>4056</v>
      </c>
      <c r="G415" t="s">
        <v>3658</v>
      </c>
      <c r="I415" t="s">
        <v>2949</v>
      </c>
      <c r="J415" s="61" t="str">
        <f>H407&amp;"减速时间"</f>
        <v>侧压A2左伺服减速时间</v>
      </c>
      <c r="K415" s="66"/>
      <c r="L415" t="s">
        <v>10523</v>
      </c>
    </row>
    <row r="416" spans="6:12">
      <c r="F416" s="57" t="s">
        <v>4057</v>
      </c>
      <c r="G416" t="s">
        <v>3658</v>
      </c>
      <c r="I416" t="s">
        <v>2954</v>
      </c>
      <c r="J416" s="61" t="str">
        <f>H407&amp;"减速时间"</f>
        <v>侧压A2左伺服减速时间</v>
      </c>
      <c r="K416" s="66"/>
      <c r="L416" t="s">
        <v>10523</v>
      </c>
    </row>
    <row r="417" spans="6:12">
      <c r="F417" s="57" t="s">
        <v>4058</v>
      </c>
      <c r="G417" t="s">
        <v>3659</v>
      </c>
      <c r="I417" t="s">
        <v>2959</v>
      </c>
      <c r="J417" s="61" t="str">
        <f>H407&amp;"原点偏移"</f>
        <v>侧压A2左伺服原点偏移</v>
      </c>
      <c r="K417" s="66"/>
      <c r="L417" t="s">
        <v>10523</v>
      </c>
    </row>
    <row r="418" spans="6:12">
      <c r="F418" s="57" t="s">
        <v>4059</v>
      </c>
      <c r="G418" t="s">
        <v>3659</v>
      </c>
      <c r="I418" t="s">
        <v>2964</v>
      </c>
      <c r="J418" s="61" t="str">
        <f>H407&amp;"原点偏移"</f>
        <v>侧压A2左伺服原点偏移</v>
      </c>
      <c r="K418" s="66"/>
      <c r="L418" t="s">
        <v>10525</v>
      </c>
    </row>
    <row r="419" spans="6:12">
      <c r="F419" s="57" t="s">
        <v>4060</v>
      </c>
      <c r="G419" t="s">
        <v>3660</v>
      </c>
      <c r="I419" t="s">
        <v>2969</v>
      </c>
      <c r="J419" s="61" t="str">
        <f>H407&amp;"正软极限"</f>
        <v>侧压A2左伺服正软极限</v>
      </c>
      <c r="K419" s="66"/>
      <c r="L419" t="s">
        <v>10526</v>
      </c>
    </row>
    <row r="420" spans="6:12">
      <c r="F420" s="57" t="s">
        <v>4061</v>
      </c>
      <c r="G420" t="s">
        <v>3661</v>
      </c>
      <c r="I420" t="s">
        <v>2974</v>
      </c>
      <c r="J420" s="61" t="str">
        <f>H407&amp;"正软极限"</f>
        <v>侧压A2左伺服正软极限</v>
      </c>
      <c r="K420" s="66"/>
      <c r="L420" t="s">
        <v>10527</v>
      </c>
    </row>
    <row r="421" spans="6:12">
      <c r="F421" s="57" t="s">
        <v>4062</v>
      </c>
      <c r="G421" t="s">
        <v>3662</v>
      </c>
      <c r="I421" t="s">
        <v>2979</v>
      </c>
      <c r="J421" s="61" t="str">
        <f>H407&amp;"负软极限"</f>
        <v>侧压A2左伺服负软极限</v>
      </c>
      <c r="K421" s="66"/>
      <c r="L421" t="s">
        <v>10523</v>
      </c>
    </row>
    <row r="422" spans="6:12">
      <c r="F422" s="57" t="s">
        <v>4063</v>
      </c>
      <c r="G422" t="s">
        <v>3663</v>
      </c>
      <c r="I422" t="s">
        <v>2984</v>
      </c>
      <c r="J422" s="61" t="str">
        <f>J406&amp;"负软极限"</f>
        <v>负软极限</v>
      </c>
      <c r="K422" s="66" t="s">
        <v>5598</v>
      </c>
      <c r="L422" s="61" t="s">
        <v>10548</v>
      </c>
    </row>
    <row r="423" spans="6:12">
      <c r="F423" s="57" t="s">
        <v>4064</v>
      </c>
      <c r="G423" t="s">
        <v>3664</v>
      </c>
      <c r="I423" t="s">
        <v>2989</v>
      </c>
      <c r="J423" s="61"/>
      <c r="K423" s="66"/>
      <c r="L423" t="s">
        <v>10549</v>
      </c>
    </row>
    <row r="424" spans="6:12">
      <c r="F424" s="57" t="s">
        <v>4065</v>
      </c>
      <c r="G424" t="s">
        <v>3664</v>
      </c>
      <c r="I424" t="s">
        <v>2994</v>
      </c>
      <c r="J424" s="61"/>
      <c r="K424" s="66"/>
      <c r="L424" t="s">
        <v>10550</v>
      </c>
    </row>
    <row r="425" spans="6:12">
      <c r="F425" s="57" t="s">
        <v>4066</v>
      </c>
      <c r="G425" t="s">
        <v>3665</v>
      </c>
      <c r="I425" t="s">
        <v>2999</v>
      </c>
      <c r="J425" s="61"/>
      <c r="K425" s="66"/>
      <c r="L425" t="s">
        <v>10551</v>
      </c>
    </row>
    <row r="426" spans="6:12">
      <c r="F426" s="57" t="s">
        <v>4067</v>
      </c>
      <c r="G426" t="s">
        <v>3665</v>
      </c>
      <c r="I426" t="s">
        <v>3004</v>
      </c>
      <c r="J426" s="61"/>
      <c r="K426" s="66"/>
      <c r="L426" t="s">
        <v>10552</v>
      </c>
    </row>
    <row r="427" spans="6:12">
      <c r="F427" s="57" t="s">
        <v>4068</v>
      </c>
      <c r="G427" t="s">
        <v>3666</v>
      </c>
      <c r="H427" s="61" t="s">
        <v>5355</v>
      </c>
      <c r="I427" t="s">
        <v>3009</v>
      </c>
      <c r="J427" t="str">
        <f>H407&amp;H427</f>
        <v>侧压A2左伺服待机位</v>
      </c>
      <c r="K427" s="66"/>
      <c r="L427" t="s">
        <v>10553</v>
      </c>
    </row>
    <row r="428" spans="6:12">
      <c r="F428" s="57" t="s">
        <v>4069</v>
      </c>
      <c r="G428" t="s">
        <v>3666</v>
      </c>
      <c r="H428" s="61" t="s">
        <v>5355</v>
      </c>
      <c r="I428" t="s">
        <v>3014</v>
      </c>
      <c r="J428" t="str">
        <f>H407&amp;H428</f>
        <v>侧压A2左伺服待机位</v>
      </c>
      <c r="K428" s="66"/>
      <c r="L428" t="s">
        <v>10554</v>
      </c>
    </row>
    <row r="429" spans="6:12">
      <c r="F429" s="57" t="s">
        <v>4070</v>
      </c>
      <c r="G429" t="s">
        <v>3667</v>
      </c>
      <c r="H429" s="61" t="s">
        <v>5356</v>
      </c>
      <c r="I429" t="s">
        <v>3019</v>
      </c>
      <c r="J429" t="str">
        <f>H407&amp;H429</f>
        <v>侧压A2左伺服拨料退回位</v>
      </c>
      <c r="K429" s="66"/>
      <c r="L429" t="s">
        <v>10555</v>
      </c>
    </row>
    <row r="430" spans="6:12">
      <c r="F430" s="57" t="s">
        <v>4071</v>
      </c>
      <c r="G430" t="s">
        <v>3667</v>
      </c>
      <c r="H430" s="61" t="s">
        <v>5356</v>
      </c>
      <c r="I430" t="s">
        <v>3024</v>
      </c>
      <c r="J430" t="str">
        <f>H407&amp;H430</f>
        <v>侧压A2左伺服拨料退回位</v>
      </c>
      <c r="K430" s="66"/>
      <c r="L430" t="s">
        <v>10556</v>
      </c>
    </row>
    <row r="431" spans="6:12">
      <c r="F431" s="57" t="s">
        <v>4072</v>
      </c>
      <c r="G431" t="s">
        <v>3668</v>
      </c>
      <c r="H431" s="61" t="s">
        <v>5357</v>
      </c>
      <c r="I431" t="s">
        <v>3029</v>
      </c>
      <c r="J431" t="str">
        <f>H407&amp;H431</f>
        <v>侧压A2左伺服拨料位</v>
      </c>
      <c r="K431" s="66"/>
      <c r="L431" t="s">
        <v>10557</v>
      </c>
    </row>
    <row r="432" spans="6:12">
      <c r="F432" s="57" t="s">
        <v>4073</v>
      </c>
      <c r="G432" t="s">
        <v>3668</v>
      </c>
      <c r="H432" s="61" t="s">
        <v>5357</v>
      </c>
      <c r="I432" t="s">
        <v>3034</v>
      </c>
      <c r="J432" t="str">
        <f>H407&amp;H432</f>
        <v>侧压A2左伺服拨料位</v>
      </c>
      <c r="K432" s="66"/>
      <c r="L432" t="s">
        <v>10558</v>
      </c>
    </row>
    <row r="433" spans="6:12">
      <c r="F433" s="57" t="s">
        <v>4074</v>
      </c>
      <c r="G433" t="s">
        <v>3669</v>
      </c>
      <c r="H433" s="61" t="s">
        <v>5358</v>
      </c>
      <c r="I433" t="s">
        <v>3039</v>
      </c>
      <c r="J433" t="str">
        <f>H407&amp;H433</f>
        <v>侧压A2左伺服减速位</v>
      </c>
      <c r="K433" s="66"/>
      <c r="L433" t="s">
        <v>10559</v>
      </c>
    </row>
    <row r="434" spans="6:12">
      <c r="F434" s="57" t="s">
        <v>4075</v>
      </c>
      <c r="G434" t="s">
        <v>3669</v>
      </c>
      <c r="H434" s="61" t="s">
        <v>5358</v>
      </c>
      <c r="I434" t="s">
        <v>3044</v>
      </c>
      <c r="J434" t="str">
        <f>H407&amp;H434</f>
        <v>侧压A2左伺服减速位</v>
      </c>
      <c r="K434" s="66"/>
      <c r="L434" t="s">
        <v>10560</v>
      </c>
    </row>
    <row r="435" spans="6:12">
      <c r="F435" s="57" t="s">
        <v>4076</v>
      </c>
      <c r="G435" t="s">
        <v>3670</v>
      </c>
      <c r="H435" s="61" t="s">
        <v>5359</v>
      </c>
      <c r="I435" t="s">
        <v>3049</v>
      </c>
      <c r="J435" t="str">
        <f>H407&amp;H435</f>
        <v>侧压A2左伺服等距热压位</v>
      </c>
      <c r="K435" s="66"/>
      <c r="L435" t="s">
        <v>10561</v>
      </c>
    </row>
    <row r="436" spans="6:12">
      <c r="F436" s="57" t="s">
        <v>4077</v>
      </c>
      <c r="G436" t="s">
        <v>3670</v>
      </c>
      <c r="H436" s="61" t="s">
        <v>5359</v>
      </c>
      <c r="I436" t="s">
        <v>3054</v>
      </c>
      <c r="J436" t="str">
        <f>H407&amp;H436</f>
        <v>侧压A2左伺服等距热压位</v>
      </c>
      <c r="K436" s="66"/>
      <c r="L436" t="s">
        <v>10562</v>
      </c>
    </row>
    <row r="437" spans="6:12">
      <c r="F437" s="57" t="s">
        <v>4078</v>
      </c>
      <c r="G437" t="s">
        <v>3671</v>
      </c>
      <c r="H437" s="61" t="s">
        <v>3161</v>
      </c>
      <c r="I437" t="s">
        <v>3059</v>
      </c>
      <c r="J437" t="str">
        <f>H407&amp;H437</f>
        <v>侧压A2左伺服6#位</v>
      </c>
      <c r="K437" s="66"/>
      <c r="L437" t="s">
        <v>10563</v>
      </c>
    </row>
    <row r="438" spans="6:12">
      <c r="F438" s="57" t="s">
        <v>4079</v>
      </c>
      <c r="G438" t="s">
        <v>3671</v>
      </c>
      <c r="H438" s="61" t="s">
        <v>3161</v>
      </c>
      <c r="I438" t="s">
        <v>3064</v>
      </c>
      <c r="J438" t="str">
        <f>H407&amp;H438</f>
        <v>侧压A2左伺服6#位</v>
      </c>
      <c r="K438" s="66" t="s">
        <v>5599</v>
      </c>
      <c r="L438" t="s">
        <v>10564</v>
      </c>
    </row>
    <row r="439" spans="6:12">
      <c r="F439" s="57" t="s">
        <v>4080</v>
      </c>
      <c r="G439" t="s">
        <v>3672</v>
      </c>
      <c r="H439" s="61" t="s">
        <v>3162</v>
      </c>
      <c r="I439" t="s">
        <v>3069</v>
      </c>
      <c r="J439" t="str">
        <f>H407&amp;H439</f>
        <v>侧压A2左伺服7#位</v>
      </c>
      <c r="K439" s="66"/>
      <c r="L439" t="s">
        <v>10564</v>
      </c>
    </row>
    <row r="440" spans="6:12">
      <c r="F440" s="57" t="s">
        <v>4081</v>
      </c>
      <c r="G440" t="s">
        <v>3673</v>
      </c>
      <c r="H440" s="61" t="s">
        <v>3162</v>
      </c>
      <c r="I440" t="s">
        <v>3074</v>
      </c>
      <c r="J440" t="str">
        <f>H407&amp;H440</f>
        <v>侧压A2左伺服7#位</v>
      </c>
      <c r="K440" s="66"/>
      <c r="L440" t="s">
        <v>10564</v>
      </c>
    </row>
    <row r="441" spans="6:12">
      <c r="F441" s="57" t="s">
        <v>4082</v>
      </c>
      <c r="G441" t="s">
        <v>3674</v>
      </c>
      <c r="H441" s="61" t="s">
        <v>3163</v>
      </c>
      <c r="I441" t="s">
        <v>3079</v>
      </c>
      <c r="J441" t="str">
        <f>H407&amp;H441</f>
        <v>侧压A2左伺服8#位</v>
      </c>
      <c r="K441" s="66"/>
      <c r="L441" t="s">
        <v>10564</v>
      </c>
    </row>
    <row r="442" spans="6:12">
      <c r="F442" s="57" t="s">
        <v>4083</v>
      </c>
      <c r="G442" t="s">
        <v>3675</v>
      </c>
      <c r="H442" s="61" t="s">
        <v>3163</v>
      </c>
      <c r="I442" t="s">
        <v>3084</v>
      </c>
      <c r="J442" t="str">
        <f>H407&amp;H442</f>
        <v>侧压A2左伺服8#位</v>
      </c>
      <c r="K442" s="66"/>
      <c r="L442" t="s">
        <v>10564</v>
      </c>
    </row>
    <row r="443" spans="6:12">
      <c r="F443" s="57" t="s">
        <v>4084</v>
      </c>
      <c r="G443" t="s">
        <v>3676</v>
      </c>
      <c r="H443" s="61" t="s">
        <v>3164</v>
      </c>
      <c r="I443" t="s">
        <v>3089</v>
      </c>
      <c r="J443" t="str">
        <f>H407&amp;H443</f>
        <v>侧压A2左伺服9#位</v>
      </c>
      <c r="K443" s="66"/>
      <c r="L443" t="s">
        <v>10564</v>
      </c>
    </row>
    <row r="444" spans="6:12">
      <c r="F444" s="57" t="s">
        <v>4085</v>
      </c>
      <c r="G444" t="s">
        <v>3677</v>
      </c>
      <c r="H444" s="61" t="s">
        <v>3164</v>
      </c>
      <c r="I444" t="s">
        <v>3094</v>
      </c>
      <c r="J444" t="str">
        <f>H407&amp;H444</f>
        <v>侧压A2左伺服9#位</v>
      </c>
      <c r="K444" s="66"/>
      <c r="L444" t="s">
        <v>10564</v>
      </c>
    </row>
    <row r="445" spans="6:12">
      <c r="F445" s="57" t="s">
        <v>4086</v>
      </c>
      <c r="G445" t="s">
        <v>3678</v>
      </c>
      <c r="H445" s="61" t="s">
        <v>3166</v>
      </c>
      <c r="I445" t="s">
        <v>3099</v>
      </c>
      <c r="J445" t="str">
        <f>H407&amp;H445</f>
        <v>侧压A2左伺服10#位</v>
      </c>
      <c r="K445" s="66"/>
      <c r="L445" t="s">
        <v>10564</v>
      </c>
    </row>
    <row r="446" spans="6:12">
      <c r="F446" s="57" t="s">
        <v>4087</v>
      </c>
      <c r="G446" t="s">
        <v>3679</v>
      </c>
      <c r="H446" s="61" t="s">
        <v>3166</v>
      </c>
      <c r="I446" t="s">
        <v>3104</v>
      </c>
      <c r="J446" t="str">
        <f>H407&amp;H446</f>
        <v>侧压A2左伺服10#位</v>
      </c>
      <c r="K446" s="66"/>
      <c r="L446" t="s">
        <v>10565</v>
      </c>
    </row>
    <row r="447" spans="6:12">
      <c r="F447" s="57" t="s">
        <v>4088</v>
      </c>
      <c r="G447" t="s">
        <v>3680</v>
      </c>
      <c r="I447" t="s">
        <v>3109</v>
      </c>
      <c r="J447" s="61"/>
      <c r="K447" s="66"/>
      <c r="L447" t="s">
        <v>10564</v>
      </c>
    </row>
    <row r="448" spans="6:12">
      <c r="F448" s="57" t="s">
        <v>4089</v>
      </c>
      <c r="G448" t="s">
        <v>3680</v>
      </c>
      <c r="I448" t="s">
        <v>3114</v>
      </c>
      <c r="J448" s="61"/>
      <c r="K448" s="66"/>
      <c r="L448" t="s">
        <v>10564</v>
      </c>
    </row>
    <row r="449" spans="6:12">
      <c r="F449" s="57" t="s">
        <v>4090</v>
      </c>
      <c r="G449" t="s">
        <v>3681</v>
      </c>
      <c r="I449" t="s">
        <v>3119</v>
      </c>
      <c r="J449" s="61"/>
      <c r="K449" s="66"/>
      <c r="L449" t="s">
        <v>10564</v>
      </c>
    </row>
    <row r="450" spans="6:12">
      <c r="F450" s="57" t="s">
        <v>4091</v>
      </c>
      <c r="G450" t="s">
        <v>3681</v>
      </c>
      <c r="I450" t="s">
        <v>3124</v>
      </c>
      <c r="J450" s="61"/>
      <c r="K450" s="66"/>
      <c r="L450" t="s">
        <v>10566</v>
      </c>
    </row>
    <row r="451" spans="6:12">
      <c r="F451" s="57" t="s">
        <v>4092</v>
      </c>
      <c r="G451" t="s">
        <v>3682</v>
      </c>
      <c r="I451" t="s">
        <v>3129</v>
      </c>
      <c r="K451" s="66"/>
      <c r="L451" t="s">
        <v>10567</v>
      </c>
    </row>
    <row r="452" spans="6:12">
      <c r="F452" s="57" t="s">
        <v>4093</v>
      </c>
      <c r="G452" t="s">
        <v>3682</v>
      </c>
      <c r="I452" t="s">
        <v>3134</v>
      </c>
      <c r="K452" s="66"/>
      <c r="L452" t="s">
        <v>10568</v>
      </c>
    </row>
    <row r="453" spans="6:12">
      <c r="F453" s="57" t="s">
        <v>4094</v>
      </c>
      <c r="G453" t="s">
        <v>3683</v>
      </c>
      <c r="I453" t="s">
        <v>3139</v>
      </c>
      <c r="K453" s="66"/>
      <c r="L453" t="s">
        <v>10564</v>
      </c>
    </row>
    <row r="454" spans="6:12">
      <c r="F454" s="57" t="s">
        <v>4095</v>
      </c>
      <c r="G454" t="s">
        <v>3683</v>
      </c>
      <c r="I454" t="s">
        <v>3144</v>
      </c>
      <c r="K454" s="66" t="s">
        <v>5600</v>
      </c>
      <c r="L454" t="s">
        <v>10441</v>
      </c>
    </row>
    <row r="455" spans="6:12">
      <c r="F455" s="57" t="s">
        <v>4096</v>
      </c>
      <c r="G455" t="s">
        <v>3684</v>
      </c>
      <c r="I455" t="s">
        <v>3149</v>
      </c>
      <c r="K455" s="66"/>
      <c r="L455" t="s">
        <v>10441</v>
      </c>
    </row>
    <row r="456" spans="6:12">
      <c r="F456" s="57" t="s">
        <v>4097</v>
      </c>
      <c r="G456" t="s">
        <v>3685</v>
      </c>
      <c r="I456" t="s">
        <v>3154</v>
      </c>
      <c r="K456" s="66"/>
      <c r="L456" t="s">
        <v>10441</v>
      </c>
    </row>
    <row r="457" spans="6:12">
      <c r="F457" s="57" t="s">
        <v>4098</v>
      </c>
      <c r="G457" t="s">
        <v>3686</v>
      </c>
      <c r="H457" s="61" t="s">
        <v>5316</v>
      </c>
      <c r="I457" t="s">
        <v>4358</v>
      </c>
      <c r="J457" s="61" t="str">
        <f>H457&amp;"自动速度"</f>
        <v>侧压A2右伺服自动速度</v>
      </c>
      <c r="K457" s="66"/>
      <c r="L457" t="s">
        <v>10441</v>
      </c>
    </row>
    <row r="458" spans="6:12">
      <c r="F458" s="57" t="s">
        <v>4099</v>
      </c>
      <c r="G458" t="s">
        <v>3687</v>
      </c>
      <c r="I458" t="s">
        <v>4359</v>
      </c>
      <c r="J458" s="61" t="str">
        <f>H457&amp;"自动速度"</f>
        <v>侧压A2右伺服自动速度</v>
      </c>
      <c r="K458" s="66"/>
      <c r="L458" t="s">
        <v>10446</v>
      </c>
    </row>
    <row r="459" spans="6:12">
      <c r="F459" s="57" t="s">
        <v>4100</v>
      </c>
      <c r="G459" t="s">
        <v>3688</v>
      </c>
      <c r="I459" t="s">
        <v>4360</v>
      </c>
      <c r="J459" s="61" t="str">
        <f>H457&amp;"JOG高速"</f>
        <v>侧压A2右伺服JOG高速</v>
      </c>
      <c r="K459" s="66"/>
      <c r="L459" t="s">
        <v>10447</v>
      </c>
    </row>
    <row r="460" spans="6:12">
      <c r="F460" s="57" t="s">
        <v>4101</v>
      </c>
      <c r="G460" t="s">
        <v>3688</v>
      </c>
      <c r="I460" t="s">
        <v>4361</v>
      </c>
      <c r="J460" s="61" t="str">
        <f>H457&amp;"JOG高速"</f>
        <v>侧压A2右伺服JOG高速</v>
      </c>
      <c r="K460" s="66"/>
      <c r="L460" t="s">
        <v>10448</v>
      </c>
    </row>
    <row r="461" spans="6:12">
      <c r="F461" s="57" t="s">
        <v>4102</v>
      </c>
      <c r="G461" t="s">
        <v>3689</v>
      </c>
      <c r="I461" t="s">
        <v>4362</v>
      </c>
      <c r="J461" s="61" t="str">
        <f>H457&amp;"JOG低速"</f>
        <v>侧压A2右伺服JOG低速</v>
      </c>
      <c r="K461" s="66"/>
      <c r="L461" t="s">
        <v>10449</v>
      </c>
    </row>
    <row r="462" spans="6:12">
      <c r="F462" s="57" t="s">
        <v>4103</v>
      </c>
      <c r="G462" t="s">
        <v>3689</v>
      </c>
      <c r="I462" t="s">
        <v>4363</v>
      </c>
      <c r="J462" s="61" t="str">
        <f>H457&amp;"JOG低速"</f>
        <v>侧压A2右伺服JOG低速</v>
      </c>
      <c r="K462" s="66"/>
      <c r="L462" t="s">
        <v>10450</v>
      </c>
    </row>
    <row r="463" spans="6:12">
      <c r="F463" s="57" t="s">
        <v>4104</v>
      </c>
      <c r="G463" t="s">
        <v>3690</v>
      </c>
      <c r="I463" t="s">
        <v>4364</v>
      </c>
      <c r="J463" s="61" t="str">
        <f>H457&amp;"加速时间"</f>
        <v>侧压A2右伺服加速时间</v>
      </c>
      <c r="K463" s="66"/>
      <c r="L463" t="s">
        <v>10451</v>
      </c>
    </row>
    <row r="464" spans="6:12">
      <c r="F464" s="57" t="s">
        <v>4105</v>
      </c>
      <c r="G464" t="s">
        <v>3690</v>
      </c>
      <c r="I464" t="s">
        <v>4365</v>
      </c>
      <c r="J464" s="61" t="str">
        <f>H457&amp;"加速时间"</f>
        <v>侧压A2右伺服加速时间</v>
      </c>
      <c r="K464" s="66"/>
      <c r="L464" t="s">
        <v>10452</v>
      </c>
    </row>
    <row r="465" spans="6:12">
      <c r="F465" s="57" t="s">
        <v>4106</v>
      </c>
      <c r="G465" t="s">
        <v>3691</v>
      </c>
      <c r="I465" t="s">
        <v>4366</v>
      </c>
      <c r="J465" s="61" t="str">
        <f>H457&amp;"减速时间"</f>
        <v>侧压A2右伺服减速时间</v>
      </c>
      <c r="K465" s="66"/>
      <c r="L465" t="s">
        <v>10453</v>
      </c>
    </row>
    <row r="466" spans="6:12">
      <c r="F466" s="57" t="s">
        <v>4107</v>
      </c>
      <c r="G466" t="s">
        <v>3691</v>
      </c>
      <c r="I466" t="s">
        <v>4367</v>
      </c>
      <c r="J466" s="61" t="str">
        <f>H457&amp;"减速时间"</f>
        <v>侧压A2右伺服减速时间</v>
      </c>
      <c r="K466" s="66"/>
      <c r="L466" t="s">
        <v>10454</v>
      </c>
    </row>
    <row r="467" spans="6:12">
      <c r="F467" s="57" t="s">
        <v>4108</v>
      </c>
      <c r="G467" t="s">
        <v>3692</v>
      </c>
      <c r="I467" t="s">
        <v>4368</v>
      </c>
      <c r="J467" s="61" t="str">
        <f>H457&amp;"原点偏移"</f>
        <v>侧压A2右伺服原点偏移</v>
      </c>
      <c r="K467" s="66"/>
      <c r="L467" t="s">
        <v>10455</v>
      </c>
    </row>
    <row r="468" spans="6:12">
      <c r="F468" s="57" t="s">
        <v>4109</v>
      </c>
      <c r="G468" t="s">
        <v>3693</v>
      </c>
      <c r="I468" t="s">
        <v>4369</v>
      </c>
      <c r="J468" s="61" t="str">
        <f>H457&amp;"原点偏移"</f>
        <v>侧压A2右伺服原点偏移</v>
      </c>
      <c r="K468" s="66"/>
      <c r="L468" t="s">
        <v>10456</v>
      </c>
    </row>
    <row r="469" spans="6:12">
      <c r="F469" s="57" t="s">
        <v>4110</v>
      </c>
      <c r="G469" t="s">
        <v>3694</v>
      </c>
      <c r="I469" t="s">
        <v>4370</v>
      </c>
      <c r="J469" s="61" t="str">
        <f>H457&amp;"正软极限"</f>
        <v>侧压A2右伺服正软极限</v>
      </c>
      <c r="K469" s="66"/>
      <c r="L469" t="s">
        <v>10457</v>
      </c>
    </row>
    <row r="470" spans="6:12">
      <c r="F470" s="57" t="s">
        <v>4111</v>
      </c>
      <c r="G470" t="s">
        <v>3695</v>
      </c>
      <c r="I470" t="s">
        <v>4371</v>
      </c>
      <c r="J470" s="61" t="str">
        <f>H457&amp;"正软极限"</f>
        <v>侧压A2右伺服正软极限</v>
      </c>
      <c r="K470" s="66" t="s">
        <v>5601</v>
      </c>
      <c r="L470" t="s">
        <v>10441</v>
      </c>
    </row>
    <row r="471" spans="6:12">
      <c r="F471" s="57" t="s">
        <v>4112</v>
      </c>
      <c r="G471" t="s">
        <v>3696</v>
      </c>
      <c r="I471" t="s">
        <v>4372</v>
      </c>
      <c r="J471" s="61" t="str">
        <f>H457&amp;"负软极限"</f>
        <v>侧压A2右伺服负软极限</v>
      </c>
      <c r="K471" s="66"/>
      <c r="L471" t="s">
        <v>10441</v>
      </c>
    </row>
    <row r="472" spans="6:12">
      <c r="F472" s="57" t="s">
        <v>4113</v>
      </c>
      <c r="G472" t="s">
        <v>3696</v>
      </c>
      <c r="I472" t="s">
        <v>4373</v>
      </c>
      <c r="J472" s="61" t="str">
        <f>J456&amp;"负软极限"</f>
        <v>负软极限</v>
      </c>
      <c r="K472" s="66"/>
      <c r="L472" t="s">
        <v>10441</v>
      </c>
    </row>
    <row r="473" spans="6:12">
      <c r="F473" s="57" t="s">
        <v>4114</v>
      </c>
      <c r="G473" t="s">
        <v>3697</v>
      </c>
      <c r="I473" t="s">
        <v>4374</v>
      </c>
      <c r="J473" s="61"/>
      <c r="K473" s="66"/>
      <c r="L473" t="s">
        <v>10441</v>
      </c>
    </row>
    <row r="474" spans="6:12">
      <c r="F474" s="57" t="s">
        <v>4115</v>
      </c>
      <c r="G474" t="s">
        <v>3697</v>
      </c>
      <c r="I474" t="s">
        <v>4375</v>
      </c>
      <c r="J474" s="61"/>
      <c r="K474" s="66"/>
      <c r="L474" t="s">
        <v>10441</v>
      </c>
    </row>
    <row r="475" spans="6:12">
      <c r="F475" s="57" t="s">
        <v>4116</v>
      </c>
      <c r="G475" t="s">
        <v>3698</v>
      </c>
      <c r="I475" t="s">
        <v>4376</v>
      </c>
      <c r="J475" s="61"/>
      <c r="K475" s="66"/>
      <c r="L475" t="s">
        <v>10441</v>
      </c>
    </row>
    <row r="476" spans="6:12">
      <c r="F476" s="57" t="s">
        <v>4117</v>
      </c>
      <c r="G476" t="s">
        <v>3698</v>
      </c>
      <c r="I476" t="s">
        <v>4377</v>
      </c>
      <c r="J476" s="61"/>
      <c r="K476" s="66"/>
      <c r="L476" t="s">
        <v>10441</v>
      </c>
    </row>
    <row r="477" spans="6:12">
      <c r="F477" s="57" t="s">
        <v>4118</v>
      </c>
      <c r="G477" t="s">
        <v>3699</v>
      </c>
      <c r="H477" s="61" t="s">
        <v>5355</v>
      </c>
      <c r="I477" t="s">
        <v>4378</v>
      </c>
      <c r="J477" t="str">
        <f>H457&amp;H477</f>
        <v>侧压A2右伺服待机位</v>
      </c>
      <c r="K477" s="66"/>
      <c r="L477" t="s">
        <v>10441</v>
      </c>
    </row>
    <row r="478" spans="6:12">
      <c r="F478" s="57" t="s">
        <v>4119</v>
      </c>
      <c r="G478" t="s">
        <v>3699</v>
      </c>
      <c r="H478" s="61" t="s">
        <v>5355</v>
      </c>
      <c r="I478" t="s">
        <v>4379</v>
      </c>
      <c r="J478" t="str">
        <f>H457&amp;H478</f>
        <v>侧压A2右伺服待机位</v>
      </c>
      <c r="K478" s="66"/>
      <c r="L478" t="s">
        <v>10458</v>
      </c>
    </row>
    <row r="479" spans="6:12">
      <c r="F479" s="57" t="s">
        <v>4120</v>
      </c>
      <c r="G479" t="s">
        <v>3700</v>
      </c>
      <c r="H479" s="61" t="s">
        <v>5356</v>
      </c>
      <c r="I479" t="s">
        <v>4380</v>
      </c>
      <c r="J479" t="str">
        <f>H457&amp;H479</f>
        <v>侧压A2右伺服拨料退回位</v>
      </c>
      <c r="K479" s="66"/>
      <c r="L479" t="s">
        <v>10459</v>
      </c>
    </row>
    <row r="480" spans="6:12">
      <c r="F480" s="57" t="s">
        <v>4121</v>
      </c>
      <c r="G480" t="s">
        <v>3701</v>
      </c>
      <c r="H480" s="61" t="s">
        <v>5356</v>
      </c>
      <c r="I480" t="s">
        <v>4381</v>
      </c>
      <c r="J480" t="str">
        <f>H457&amp;H480</f>
        <v>侧压A2右伺服拨料退回位</v>
      </c>
      <c r="K480" s="66"/>
      <c r="L480" t="s">
        <v>10460</v>
      </c>
    </row>
    <row r="481" spans="6:12">
      <c r="F481" s="57" t="s">
        <v>4122</v>
      </c>
      <c r="G481" t="s">
        <v>3702</v>
      </c>
      <c r="H481" s="61" t="s">
        <v>5357</v>
      </c>
      <c r="I481" t="s">
        <v>4382</v>
      </c>
      <c r="J481" t="str">
        <f>H457&amp;H481</f>
        <v>侧压A2右伺服拨料位</v>
      </c>
      <c r="K481" s="66"/>
      <c r="L481" t="s">
        <v>10461</v>
      </c>
    </row>
    <row r="482" spans="6:12">
      <c r="F482" s="57" t="s">
        <v>4123</v>
      </c>
      <c r="G482" t="s">
        <v>3703</v>
      </c>
      <c r="H482" s="61" t="s">
        <v>5357</v>
      </c>
      <c r="I482" t="s">
        <v>4383</v>
      </c>
      <c r="J482" t="str">
        <f>H457&amp;H482</f>
        <v>侧压A2右伺服拨料位</v>
      </c>
      <c r="K482" s="66"/>
      <c r="L482" t="s">
        <v>10462</v>
      </c>
    </row>
    <row r="483" spans="6:12">
      <c r="F483" s="57" t="s">
        <v>4124</v>
      </c>
      <c r="G483" t="s">
        <v>3704</v>
      </c>
      <c r="H483" s="61" t="s">
        <v>5358</v>
      </c>
      <c r="I483" t="s">
        <v>4384</v>
      </c>
      <c r="J483" t="str">
        <f>H457&amp;H483</f>
        <v>侧压A2右伺服减速位</v>
      </c>
      <c r="K483" s="66"/>
      <c r="L483" t="s">
        <v>10463</v>
      </c>
    </row>
    <row r="484" spans="6:12">
      <c r="F484" s="57" t="s">
        <v>4125</v>
      </c>
      <c r="G484" t="s">
        <v>3704</v>
      </c>
      <c r="H484" s="61" t="s">
        <v>5358</v>
      </c>
      <c r="I484" t="s">
        <v>4385</v>
      </c>
      <c r="J484" t="str">
        <f>H457&amp;H484</f>
        <v>侧压A2右伺服减速位</v>
      </c>
      <c r="K484" s="66"/>
      <c r="L484" t="s">
        <v>10464</v>
      </c>
    </row>
    <row r="485" spans="6:12">
      <c r="F485" s="57" t="s">
        <v>4126</v>
      </c>
      <c r="G485" t="s">
        <v>3705</v>
      </c>
      <c r="H485" s="61" t="s">
        <v>5359</v>
      </c>
      <c r="I485" t="s">
        <v>4386</v>
      </c>
      <c r="J485" t="str">
        <f>H457&amp;H485</f>
        <v>侧压A2右伺服等距热压位</v>
      </c>
      <c r="K485" s="66"/>
      <c r="L485" t="s">
        <v>10438</v>
      </c>
    </row>
    <row r="486" spans="6:12">
      <c r="F486" s="57" t="s">
        <v>4127</v>
      </c>
      <c r="G486" t="s">
        <v>3705</v>
      </c>
      <c r="H486" s="61" t="s">
        <v>5359</v>
      </c>
      <c r="I486" t="s">
        <v>4387</v>
      </c>
      <c r="J486" t="str">
        <f>H457&amp;H486</f>
        <v>侧压A2右伺服等距热压位</v>
      </c>
      <c r="K486" s="66" t="s">
        <v>5602</v>
      </c>
      <c r="L486" t="s">
        <v>10465</v>
      </c>
    </row>
    <row r="487" spans="6:12">
      <c r="F487" s="57" t="s">
        <v>4128</v>
      </c>
      <c r="G487" t="s">
        <v>3706</v>
      </c>
      <c r="H487" s="61" t="s">
        <v>3161</v>
      </c>
      <c r="I487" t="s">
        <v>4388</v>
      </c>
      <c r="J487" t="str">
        <f>H457&amp;H487</f>
        <v>侧压A2右伺服6#位</v>
      </c>
      <c r="K487" s="66"/>
      <c r="L487" t="s">
        <v>10465</v>
      </c>
    </row>
    <row r="488" spans="6:12">
      <c r="F488" s="57" t="s">
        <v>4129</v>
      </c>
      <c r="G488" t="s">
        <v>3706</v>
      </c>
      <c r="H488" s="61" t="s">
        <v>3161</v>
      </c>
      <c r="I488" t="s">
        <v>4389</v>
      </c>
      <c r="J488" t="str">
        <f>H457&amp;H488</f>
        <v>侧压A2右伺服6#位</v>
      </c>
      <c r="K488" s="66"/>
      <c r="L488" t="s">
        <v>10465</v>
      </c>
    </row>
    <row r="489" spans="6:12">
      <c r="F489" s="57" t="s">
        <v>4130</v>
      </c>
      <c r="G489" t="s">
        <v>3707</v>
      </c>
      <c r="H489" s="61" t="s">
        <v>3162</v>
      </c>
      <c r="I489" t="s">
        <v>4390</v>
      </c>
      <c r="J489" t="str">
        <f>H457&amp;H489</f>
        <v>侧压A2右伺服7#位</v>
      </c>
      <c r="K489" s="66"/>
      <c r="L489" t="s">
        <v>10465</v>
      </c>
    </row>
    <row r="490" spans="6:12">
      <c r="F490" s="57" t="s">
        <v>4131</v>
      </c>
      <c r="G490" t="s">
        <v>3707</v>
      </c>
      <c r="H490" s="61" t="s">
        <v>3162</v>
      </c>
      <c r="I490" t="s">
        <v>4391</v>
      </c>
      <c r="J490" t="str">
        <f>H457&amp;H490</f>
        <v>侧压A2右伺服7#位</v>
      </c>
      <c r="K490" s="66"/>
      <c r="L490" t="s">
        <v>10465</v>
      </c>
    </row>
    <row r="491" spans="6:12">
      <c r="F491" s="57" t="s">
        <v>4132</v>
      </c>
      <c r="G491" t="s">
        <v>3708</v>
      </c>
      <c r="H491" s="61" t="s">
        <v>3163</v>
      </c>
      <c r="I491" t="s">
        <v>4392</v>
      </c>
      <c r="J491" t="str">
        <f>H457&amp;H491</f>
        <v>侧压A2右伺服8#位</v>
      </c>
      <c r="K491" s="66"/>
      <c r="L491" t="s">
        <v>10465</v>
      </c>
    </row>
    <row r="492" spans="6:12">
      <c r="F492" s="57" t="s">
        <v>4133</v>
      </c>
      <c r="G492" t="s">
        <v>3709</v>
      </c>
      <c r="H492" s="61" t="s">
        <v>3163</v>
      </c>
      <c r="I492" t="s">
        <v>4393</v>
      </c>
      <c r="J492" t="str">
        <f>H457&amp;H492</f>
        <v>侧压A2右伺服8#位</v>
      </c>
      <c r="K492" s="66"/>
      <c r="L492" t="s">
        <v>10465</v>
      </c>
    </row>
    <row r="493" spans="6:12">
      <c r="F493" s="57" t="s">
        <v>4134</v>
      </c>
      <c r="G493" t="s">
        <v>3710</v>
      </c>
      <c r="H493" s="61" t="s">
        <v>3164</v>
      </c>
      <c r="I493" t="s">
        <v>4394</v>
      </c>
      <c r="J493" t="str">
        <f>H457&amp;H493</f>
        <v>侧压A2右伺服9#位</v>
      </c>
      <c r="K493" s="66"/>
      <c r="L493" t="s">
        <v>10465</v>
      </c>
    </row>
    <row r="494" spans="6:12">
      <c r="F494" s="57" t="s">
        <v>4135</v>
      </c>
      <c r="G494" t="s">
        <v>3711</v>
      </c>
      <c r="H494" s="61" t="s">
        <v>3164</v>
      </c>
      <c r="I494" t="s">
        <v>4395</v>
      </c>
      <c r="J494" t="str">
        <f>H457&amp;H494</f>
        <v>侧压A2右伺服9#位</v>
      </c>
      <c r="K494" s="66"/>
      <c r="L494" t="s">
        <v>10465</v>
      </c>
    </row>
    <row r="495" spans="6:12">
      <c r="F495" s="57" t="s">
        <v>4136</v>
      </c>
      <c r="G495" t="s">
        <v>3712</v>
      </c>
      <c r="H495" s="61" t="s">
        <v>3166</v>
      </c>
      <c r="I495" t="s">
        <v>4396</v>
      </c>
      <c r="J495" t="str">
        <f>H457&amp;H495</f>
        <v>侧压A2右伺服10#位</v>
      </c>
      <c r="K495" s="66"/>
      <c r="L495" t="s">
        <v>10465</v>
      </c>
    </row>
    <row r="496" spans="6:12">
      <c r="F496" s="57" t="s">
        <v>4137</v>
      </c>
      <c r="G496" t="s">
        <v>3712</v>
      </c>
      <c r="H496" s="61" t="s">
        <v>3166</v>
      </c>
      <c r="I496" t="s">
        <v>4397</v>
      </c>
      <c r="J496" t="str">
        <f>H457&amp;H496</f>
        <v>侧压A2右伺服10#位</v>
      </c>
      <c r="K496" s="66"/>
      <c r="L496" t="s">
        <v>10465</v>
      </c>
    </row>
    <row r="497" spans="6:12">
      <c r="F497" s="57" t="s">
        <v>4138</v>
      </c>
      <c r="G497" t="s">
        <v>3713</v>
      </c>
      <c r="I497" t="s">
        <v>4398</v>
      </c>
      <c r="J497" s="61"/>
      <c r="K497" s="66"/>
      <c r="L497" t="s">
        <v>10465</v>
      </c>
    </row>
    <row r="498" spans="6:12">
      <c r="F498" s="57" t="s">
        <v>4139</v>
      </c>
      <c r="G498" t="s">
        <v>3713</v>
      </c>
      <c r="I498" t="s">
        <v>4399</v>
      </c>
      <c r="J498" s="61"/>
      <c r="K498" s="66"/>
      <c r="L498" t="s">
        <v>10465</v>
      </c>
    </row>
    <row r="499" spans="6:12">
      <c r="F499" s="57" t="s">
        <v>4140</v>
      </c>
      <c r="G499" t="s">
        <v>3714</v>
      </c>
      <c r="I499" t="s">
        <v>4400</v>
      </c>
      <c r="J499" s="61"/>
      <c r="K499" s="66"/>
      <c r="L499" t="s">
        <v>10465</v>
      </c>
    </row>
    <row r="500" spans="6:12">
      <c r="F500" s="57" t="s">
        <v>4141</v>
      </c>
      <c r="G500" t="s">
        <v>3714</v>
      </c>
      <c r="I500" t="s">
        <v>4401</v>
      </c>
      <c r="J500" s="61"/>
      <c r="K500" s="66"/>
      <c r="L500" t="s">
        <v>10465</v>
      </c>
    </row>
    <row r="501" spans="6:12">
      <c r="F501" s="57" t="s">
        <v>4142</v>
      </c>
      <c r="G501" t="s">
        <v>3715</v>
      </c>
      <c r="I501" t="s">
        <v>4402</v>
      </c>
      <c r="K501" s="66"/>
      <c r="L501" t="s">
        <v>10465</v>
      </c>
    </row>
    <row r="502" spans="6:12">
      <c r="F502" s="57" t="s">
        <v>4143</v>
      </c>
      <c r="G502" t="s">
        <v>3715</v>
      </c>
      <c r="I502" t="s">
        <v>4403</v>
      </c>
      <c r="K502" s="66" t="s">
        <v>5603</v>
      </c>
      <c r="L502" t="s">
        <v>10482</v>
      </c>
    </row>
    <row r="503" spans="6:12">
      <c r="F503" s="57" t="s">
        <v>4144</v>
      </c>
      <c r="G503" t="s">
        <v>3716</v>
      </c>
      <c r="I503" t="s">
        <v>4404</v>
      </c>
      <c r="K503" s="66"/>
      <c r="L503" t="s">
        <v>10482</v>
      </c>
    </row>
    <row r="504" spans="6:12">
      <c r="F504" s="57" t="s">
        <v>4145</v>
      </c>
      <c r="G504" t="s">
        <v>3716</v>
      </c>
      <c r="I504" t="s">
        <v>4405</v>
      </c>
      <c r="K504" s="66"/>
      <c r="L504" t="s">
        <v>10482</v>
      </c>
    </row>
    <row r="505" spans="6:12">
      <c r="F505" s="57" t="s">
        <v>4146</v>
      </c>
      <c r="G505" t="s">
        <v>3717</v>
      </c>
      <c r="I505" t="s">
        <v>4406</v>
      </c>
      <c r="K505" s="66"/>
      <c r="L505" t="s">
        <v>10482</v>
      </c>
    </row>
    <row r="506" spans="6:12">
      <c r="F506" s="57" t="s">
        <v>4147</v>
      </c>
      <c r="G506" t="s">
        <v>3717</v>
      </c>
      <c r="I506" t="s">
        <v>4407</v>
      </c>
      <c r="K506" s="66"/>
      <c r="L506" t="s">
        <v>10487</v>
      </c>
    </row>
    <row r="507" spans="6:12">
      <c r="F507" s="57" t="s">
        <v>4148</v>
      </c>
      <c r="G507" t="s">
        <v>3718</v>
      </c>
      <c r="H507" s="61" t="s">
        <v>5317</v>
      </c>
      <c r="I507" t="s">
        <v>4408</v>
      </c>
      <c r="J507" s="61" t="str">
        <f>H507&amp;"自动速度"</f>
        <v>侧压A3左伺服自动速度</v>
      </c>
      <c r="K507" s="66"/>
      <c r="L507" t="s">
        <v>10488</v>
      </c>
    </row>
    <row r="508" spans="6:12">
      <c r="F508" s="57" t="s">
        <v>4149</v>
      </c>
      <c r="G508" t="s">
        <v>3718</v>
      </c>
      <c r="I508" t="s">
        <v>4409</v>
      </c>
      <c r="J508" s="61" t="str">
        <f>H507&amp;"自动速度"</f>
        <v>侧压A3左伺服自动速度</v>
      </c>
      <c r="K508" s="66"/>
      <c r="L508" t="s">
        <v>10489</v>
      </c>
    </row>
    <row r="509" spans="6:12">
      <c r="F509" s="57" t="s">
        <v>4150</v>
      </c>
      <c r="G509" t="s">
        <v>3719</v>
      </c>
      <c r="I509" t="s">
        <v>4410</v>
      </c>
      <c r="J509" s="61" t="str">
        <f>H507&amp;"JOG高速"</f>
        <v>侧压A3左伺服JOG高速</v>
      </c>
      <c r="K509" s="66"/>
      <c r="L509" t="s">
        <v>10490</v>
      </c>
    </row>
    <row r="510" spans="6:12">
      <c r="F510" s="57" t="s">
        <v>4151</v>
      </c>
      <c r="G510" t="s">
        <v>3719</v>
      </c>
      <c r="I510" t="s">
        <v>4411</v>
      </c>
      <c r="J510" s="61" t="str">
        <f>H507&amp;"JOG高速"</f>
        <v>侧压A3左伺服JOG高速</v>
      </c>
      <c r="K510" s="66"/>
      <c r="L510" t="s">
        <v>10491</v>
      </c>
    </row>
    <row r="511" spans="6:12">
      <c r="I511" t="s">
        <v>4412</v>
      </c>
      <c r="J511" s="61" t="str">
        <f>H507&amp;"JOG低速"</f>
        <v>侧压A3左伺服JOG低速</v>
      </c>
      <c r="K511" s="66"/>
      <c r="L511" t="s">
        <v>10492</v>
      </c>
    </row>
    <row r="512" spans="6:12">
      <c r="I512" t="s">
        <v>4413</v>
      </c>
      <c r="J512" s="61" t="str">
        <f>H507&amp;"JOG低速"</f>
        <v>侧压A3左伺服JOG低速</v>
      </c>
      <c r="K512" s="66"/>
      <c r="L512" t="s">
        <v>10493</v>
      </c>
    </row>
    <row r="513" spans="8:12">
      <c r="I513" t="s">
        <v>4414</v>
      </c>
      <c r="J513" s="61" t="str">
        <f>H507&amp;"加速时间"</f>
        <v>侧压A3左伺服加速时间</v>
      </c>
      <c r="K513" s="66"/>
      <c r="L513" t="s">
        <v>10494</v>
      </c>
    </row>
    <row r="514" spans="8:12">
      <c r="I514" t="s">
        <v>4415</v>
      </c>
      <c r="J514" s="61" t="str">
        <f>H507&amp;"加速时间"</f>
        <v>侧压A3左伺服加速时间</v>
      </c>
      <c r="K514" s="66"/>
      <c r="L514" t="s">
        <v>10495</v>
      </c>
    </row>
    <row r="515" spans="8:12">
      <c r="I515" t="s">
        <v>4416</v>
      </c>
      <c r="J515" s="61" t="str">
        <f>H507&amp;"减速时间"</f>
        <v>侧压A3左伺服减速时间</v>
      </c>
      <c r="K515" s="66"/>
      <c r="L515" t="s">
        <v>10496</v>
      </c>
    </row>
    <row r="516" spans="8:12">
      <c r="I516" t="s">
        <v>4417</v>
      </c>
      <c r="J516" s="61" t="str">
        <f>H507&amp;"减速时间"</f>
        <v>侧压A3左伺服减速时间</v>
      </c>
      <c r="K516" s="66"/>
      <c r="L516" t="s">
        <v>10497</v>
      </c>
    </row>
    <row r="517" spans="8:12">
      <c r="I517" t="s">
        <v>4418</v>
      </c>
      <c r="J517" s="61" t="str">
        <f>H507&amp;"原点偏移"</f>
        <v>侧压A3左伺服原点偏移</v>
      </c>
      <c r="K517" s="66"/>
      <c r="L517" t="s">
        <v>10498</v>
      </c>
    </row>
    <row r="518" spans="8:12">
      <c r="I518" t="s">
        <v>4419</v>
      </c>
      <c r="J518" s="61" t="str">
        <f>H507&amp;"原点偏移"</f>
        <v>侧压A3左伺服原点偏移</v>
      </c>
      <c r="K518" s="66" t="s">
        <v>5604</v>
      </c>
      <c r="L518" t="s">
        <v>10482</v>
      </c>
    </row>
    <row r="519" spans="8:12">
      <c r="I519" t="s">
        <v>4420</v>
      </c>
      <c r="J519" s="61" t="str">
        <f>H507&amp;"正软极限"</f>
        <v>侧压A3左伺服正软极限</v>
      </c>
      <c r="K519" s="66"/>
      <c r="L519" t="s">
        <v>10482</v>
      </c>
    </row>
    <row r="520" spans="8:12">
      <c r="I520" t="s">
        <v>4421</v>
      </c>
      <c r="J520" s="61" t="str">
        <f>H507&amp;"正软极限"</f>
        <v>侧压A3左伺服正软极限</v>
      </c>
      <c r="K520" s="66"/>
      <c r="L520" t="s">
        <v>10482</v>
      </c>
    </row>
    <row r="521" spans="8:12">
      <c r="I521" t="s">
        <v>4422</v>
      </c>
      <c r="J521" s="61" t="str">
        <f>H507&amp;"负软极限"</f>
        <v>侧压A3左伺服负软极限</v>
      </c>
      <c r="K521" s="66"/>
      <c r="L521" t="s">
        <v>10482</v>
      </c>
    </row>
    <row r="522" spans="8:12">
      <c r="I522" t="s">
        <v>4423</v>
      </c>
      <c r="J522" s="61" t="str">
        <f>J506&amp;"负软极限"</f>
        <v>负软极限</v>
      </c>
      <c r="K522" s="66"/>
      <c r="L522" t="s">
        <v>10482</v>
      </c>
    </row>
    <row r="523" spans="8:12">
      <c r="I523" t="s">
        <v>4424</v>
      </c>
      <c r="J523" s="61"/>
      <c r="K523" s="66"/>
      <c r="L523" t="s">
        <v>10482</v>
      </c>
    </row>
    <row r="524" spans="8:12">
      <c r="I524" t="s">
        <v>4425</v>
      </c>
      <c r="J524" s="61"/>
      <c r="K524" s="66"/>
      <c r="L524" t="s">
        <v>10482</v>
      </c>
    </row>
    <row r="525" spans="8:12">
      <c r="I525" t="s">
        <v>4426</v>
      </c>
      <c r="J525" s="61"/>
      <c r="K525" s="66"/>
      <c r="L525" t="s">
        <v>10482</v>
      </c>
    </row>
    <row r="526" spans="8:12">
      <c r="I526" t="s">
        <v>4427</v>
      </c>
      <c r="J526" s="61"/>
      <c r="K526" s="66"/>
      <c r="L526" t="s">
        <v>10499</v>
      </c>
    </row>
    <row r="527" spans="8:12">
      <c r="H527" s="61" t="s">
        <v>5355</v>
      </c>
      <c r="I527" t="s">
        <v>4428</v>
      </c>
      <c r="J527" t="str">
        <f>H507&amp;H527</f>
        <v>侧压A3左伺服待机位</v>
      </c>
      <c r="K527" s="66"/>
      <c r="L527" t="s">
        <v>10500</v>
      </c>
    </row>
    <row r="528" spans="8:12">
      <c r="H528" s="61" t="s">
        <v>5355</v>
      </c>
      <c r="I528" t="s">
        <v>4429</v>
      </c>
      <c r="J528" t="str">
        <f>H507&amp;H528</f>
        <v>侧压A3左伺服待机位</v>
      </c>
      <c r="K528" s="66"/>
      <c r="L528" t="s">
        <v>10501</v>
      </c>
    </row>
    <row r="529" spans="8:12">
      <c r="H529" s="61" t="s">
        <v>5356</v>
      </c>
      <c r="I529" t="s">
        <v>4430</v>
      </c>
      <c r="J529" t="str">
        <f>H507&amp;H529</f>
        <v>侧压A3左伺服拨料退回位</v>
      </c>
      <c r="K529" s="66"/>
      <c r="L529" t="s">
        <v>10502</v>
      </c>
    </row>
    <row r="530" spans="8:12">
      <c r="H530" s="61" t="s">
        <v>5356</v>
      </c>
      <c r="I530" t="s">
        <v>4431</v>
      </c>
      <c r="J530" t="str">
        <f>H507&amp;H530</f>
        <v>侧压A3左伺服拨料退回位</v>
      </c>
      <c r="K530" s="66"/>
      <c r="L530" t="s">
        <v>10503</v>
      </c>
    </row>
    <row r="531" spans="8:12">
      <c r="H531" s="61" t="s">
        <v>5357</v>
      </c>
      <c r="I531" t="s">
        <v>4432</v>
      </c>
      <c r="J531" t="str">
        <f>H507&amp;H531</f>
        <v>侧压A3左伺服拨料位</v>
      </c>
      <c r="K531" s="66"/>
      <c r="L531" t="s">
        <v>10504</v>
      </c>
    </row>
    <row r="532" spans="8:12">
      <c r="H532" s="61" t="s">
        <v>5357</v>
      </c>
      <c r="I532" t="s">
        <v>4433</v>
      </c>
      <c r="J532" t="str">
        <f>H507&amp;H532</f>
        <v>侧压A3左伺服拨料位</v>
      </c>
      <c r="K532" s="66"/>
      <c r="L532" t="s">
        <v>10505</v>
      </c>
    </row>
    <row r="533" spans="8:12">
      <c r="H533" s="61" t="s">
        <v>5358</v>
      </c>
      <c r="I533" t="s">
        <v>4434</v>
      </c>
      <c r="J533" t="str">
        <f>H507&amp;H533</f>
        <v>侧压A3左伺服减速位</v>
      </c>
      <c r="K533" s="66"/>
      <c r="L533" t="s">
        <v>10479</v>
      </c>
    </row>
    <row r="534" spans="8:12">
      <c r="H534" s="61" t="s">
        <v>5358</v>
      </c>
      <c r="I534" t="s">
        <v>4435</v>
      </c>
      <c r="J534" t="str">
        <f>H507&amp;H534</f>
        <v>侧压A3左伺服减速位</v>
      </c>
      <c r="K534" s="66" t="s">
        <v>5605</v>
      </c>
      <c r="L534" t="s">
        <v>10506</v>
      </c>
    </row>
    <row r="535" spans="8:12">
      <c r="H535" s="61" t="s">
        <v>5359</v>
      </c>
      <c r="I535" t="s">
        <v>4436</v>
      </c>
      <c r="J535" t="str">
        <f>H507&amp;H535</f>
        <v>侧压A3左伺服等距热压位</v>
      </c>
      <c r="K535" s="66"/>
      <c r="L535" t="s">
        <v>10506</v>
      </c>
    </row>
    <row r="536" spans="8:12">
      <c r="H536" s="61" t="s">
        <v>5359</v>
      </c>
      <c r="I536" t="s">
        <v>4437</v>
      </c>
      <c r="J536" t="str">
        <f>H507&amp;H536</f>
        <v>侧压A3左伺服等距热压位</v>
      </c>
      <c r="K536" s="66"/>
      <c r="L536" t="s">
        <v>10506</v>
      </c>
    </row>
    <row r="537" spans="8:12">
      <c r="H537" s="61" t="s">
        <v>3161</v>
      </c>
      <c r="I537" t="s">
        <v>4438</v>
      </c>
      <c r="J537" t="str">
        <f>H507&amp;H537</f>
        <v>侧压A3左伺服6#位</v>
      </c>
      <c r="K537" s="66"/>
      <c r="L537" t="s">
        <v>10506</v>
      </c>
    </row>
    <row r="538" spans="8:12">
      <c r="H538" s="61" t="s">
        <v>3161</v>
      </c>
      <c r="I538" t="s">
        <v>4439</v>
      </c>
      <c r="J538" t="str">
        <f>H507&amp;H538</f>
        <v>侧压A3左伺服6#位</v>
      </c>
      <c r="K538" s="66"/>
      <c r="L538" t="s">
        <v>10506</v>
      </c>
    </row>
    <row r="539" spans="8:12">
      <c r="H539" s="61" t="s">
        <v>3162</v>
      </c>
      <c r="I539" t="s">
        <v>4440</v>
      </c>
      <c r="J539" t="str">
        <f>H507&amp;H539</f>
        <v>侧压A3左伺服7#位</v>
      </c>
      <c r="K539" s="66"/>
      <c r="L539" t="s">
        <v>10506</v>
      </c>
    </row>
    <row r="540" spans="8:12">
      <c r="H540" s="61" t="s">
        <v>3162</v>
      </c>
      <c r="I540" t="s">
        <v>4441</v>
      </c>
      <c r="J540" t="str">
        <f>H507&amp;H540</f>
        <v>侧压A3左伺服7#位</v>
      </c>
      <c r="K540" s="66"/>
      <c r="L540" t="s">
        <v>10506</v>
      </c>
    </row>
    <row r="541" spans="8:12">
      <c r="H541" s="61" t="s">
        <v>3163</v>
      </c>
      <c r="I541" t="s">
        <v>4442</v>
      </c>
      <c r="J541" t="str">
        <f>H507&amp;H541</f>
        <v>侧压A3左伺服8#位</v>
      </c>
      <c r="K541" s="66"/>
      <c r="L541" t="s">
        <v>10506</v>
      </c>
    </row>
    <row r="542" spans="8:12">
      <c r="H542" s="61" t="s">
        <v>3163</v>
      </c>
      <c r="I542" t="s">
        <v>4443</v>
      </c>
      <c r="J542" t="str">
        <f>H507&amp;H542</f>
        <v>侧压A3左伺服8#位</v>
      </c>
      <c r="K542" s="66"/>
      <c r="L542" t="s">
        <v>10506</v>
      </c>
    </row>
    <row r="543" spans="8:12">
      <c r="H543" s="61" t="s">
        <v>3164</v>
      </c>
      <c r="I543" t="s">
        <v>4444</v>
      </c>
      <c r="J543" t="str">
        <f>H507&amp;H543</f>
        <v>侧压A3左伺服9#位</v>
      </c>
      <c r="K543" s="66"/>
      <c r="L543" t="s">
        <v>10506</v>
      </c>
    </row>
    <row r="544" spans="8:12">
      <c r="H544" s="61" t="s">
        <v>3164</v>
      </c>
      <c r="I544" t="s">
        <v>4445</v>
      </c>
      <c r="J544" t="str">
        <f>H507&amp;H544</f>
        <v>侧压A3左伺服9#位</v>
      </c>
      <c r="K544" s="66"/>
      <c r="L544" t="s">
        <v>10506</v>
      </c>
    </row>
    <row r="545" spans="8:12">
      <c r="H545" s="61" t="s">
        <v>3166</v>
      </c>
      <c r="I545" t="s">
        <v>4446</v>
      </c>
      <c r="J545" t="str">
        <f>H507&amp;H545</f>
        <v>侧压A3左伺服10#位</v>
      </c>
      <c r="K545" s="66"/>
      <c r="L545" t="s">
        <v>10506</v>
      </c>
    </row>
    <row r="546" spans="8:12">
      <c r="H546" s="61" t="s">
        <v>3166</v>
      </c>
      <c r="I546" t="s">
        <v>4447</v>
      </c>
      <c r="J546" t="str">
        <f>H507&amp;H546</f>
        <v>侧压A3左伺服10#位</v>
      </c>
      <c r="K546" s="66"/>
      <c r="L546" t="s">
        <v>10506</v>
      </c>
    </row>
    <row r="547" spans="8:12">
      <c r="I547" t="s">
        <v>4448</v>
      </c>
      <c r="J547" s="61"/>
      <c r="K547" s="66"/>
      <c r="L547" t="s">
        <v>10506</v>
      </c>
    </row>
    <row r="548" spans="8:12">
      <c r="I548" t="s">
        <v>4449</v>
      </c>
      <c r="J548" s="61"/>
      <c r="K548" s="66"/>
      <c r="L548" t="s">
        <v>10506</v>
      </c>
    </row>
    <row r="549" spans="8:12">
      <c r="I549" t="s">
        <v>4450</v>
      </c>
      <c r="J549" s="61"/>
      <c r="K549" s="66"/>
      <c r="L549" t="s">
        <v>10506</v>
      </c>
    </row>
    <row r="550" spans="8:12">
      <c r="I550" t="s">
        <v>4451</v>
      </c>
      <c r="J550" s="61"/>
      <c r="K550" s="66" t="s">
        <v>5606</v>
      </c>
      <c r="L550" t="s">
        <v>10523</v>
      </c>
    </row>
    <row r="551" spans="8:12">
      <c r="I551" t="s">
        <v>4452</v>
      </c>
      <c r="K551" s="66"/>
      <c r="L551" t="s">
        <v>10523</v>
      </c>
    </row>
    <row r="552" spans="8:12">
      <c r="I552" t="s">
        <v>4453</v>
      </c>
      <c r="K552" s="66"/>
      <c r="L552" t="s">
        <v>10523</v>
      </c>
    </row>
    <row r="553" spans="8:12">
      <c r="I553" t="s">
        <v>4454</v>
      </c>
      <c r="K553" s="66"/>
      <c r="L553" t="s">
        <v>10523</v>
      </c>
    </row>
    <row r="554" spans="8:12">
      <c r="I554" t="s">
        <v>4455</v>
      </c>
      <c r="K554" s="66"/>
      <c r="L554" t="s">
        <v>10528</v>
      </c>
    </row>
    <row r="555" spans="8:12">
      <c r="I555" t="s">
        <v>4456</v>
      </c>
      <c r="K555" s="66"/>
      <c r="L555" t="s">
        <v>10529</v>
      </c>
    </row>
    <row r="556" spans="8:12">
      <c r="I556" t="s">
        <v>4457</v>
      </c>
      <c r="K556" s="66"/>
      <c r="L556" t="s">
        <v>10530</v>
      </c>
    </row>
    <row r="557" spans="8:12">
      <c r="H557" s="61" t="s">
        <v>5318</v>
      </c>
      <c r="I557" t="s">
        <v>4458</v>
      </c>
      <c r="J557" s="61" t="str">
        <f>H557&amp;"自动速度"</f>
        <v>侧压A3右伺服自动速度</v>
      </c>
      <c r="K557" s="66"/>
      <c r="L557" t="s">
        <v>10531</v>
      </c>
    </row>
    <row r="558" spans="8:12">
      <c r="I558" t="s">
        <v>4459</v>
      </c>
      <c r="J558" s="61" t="str">
        <f>H557&amp;"自动速度"</f>
        <v>侧压A3右伺服自动速度</v>
      </c>
      <c r="K558" s="66"/>
      <c r="L558" t="s">
        <v>10532</v>
      </c>
    </row>
    <row r="559" spans="8:12">
      <c r="I559" t="s">
        <v>4460</v>
      </c>
      <c r="J559" s="61" t="str">
        <f>H557&amp;"JOG高速"</f>
        <v>侧压A3右伺服JOG高速</v>
      </c>
      <c r="K559" s="66"/>
      <c r="L559" t="s">
        <v>10533</v>
      </c>
    </row>
    <row r="560" spans="8:12">
      <c r="I560" t="s">
        <v>4461</v>
      </c>
      <c r="J560" s="61" t="str">
        <f>H557&amp;"JOG高速"</f>
        <v>侧压A3右伺服JOG高速</v>
      </c>
      <c r="K560" s="66"/>
      <c r="L560" t="s">
        <v>10534</v>
      </c>
    </row>
    <row r="561" spans="9:12">
      <c r="I561" t="s">
        <v>4462</v>
      </c>
      <c r="J561" s="61" t="str">
        <f>H557&amp;"JOG低速"</f>
        <v>侧压A3右伺服JOG低速</v>
      </c>
      <c r="K561" s="66"/>
      <c r="L561" t="s">
        <v>10535</v>
      </c>
    </row>
    <row r="562" spans="9:12">
      <c r="I562" t="s">
        <v>4463</v>
      </c>
      <c r="J562" s="61" t="str">
        <f>H557&amp;"JOG低速"</f>
        <v>侧压A3右伺服JOG低速</v>
      </c>
      <c r="K562" s="66"/>
      <c r="L562" t="s">
        <v>10536</v>
      </c>
    </row>
    <row r="563" spans="9:12">
      <c r="I563" t="s">
        <v>4464</v>
      </c>
      <c r="J563" s="61" t="str">
        <f>H557&amp;"加速时间"</f>
        <v>侧压A3右伺服加速时间</v>
      </c>
      <c r="K563" s="66"/>
      <c r="L563" t="s">
        <v>10537</v>
      </c>
    </row>
    <row r="564" spans="9:12">
      <c r="I564" t="s">
        <v>4465</v>
      </c>
      <c r="J564" s="61" t="str">
        <f>H557&amp;"加速时间"</f>
        <v>侧压A3右伺服加速时间</v>
      </c>
      <c r="K564" s="66"/>
      <c r="L564" t="s">
        <v>10538</v>
      </c>
    </row>
    <row r="565" spans="9:12">
      <c r="I565" t="s">
        <v>4466</v>
      </c>
      <c r="J565" s="61" t="str">
        <f>H557&amp;"减速时间"</f>
        <v>侧压A3右伺服减速时间</v>
      </c>
      <c r="K565" s="66"/>
      <c r="L565" t="s">
        <v>10539</v>
      </c>
    </row>
    <row r="566" spans="9:12">
      <c r="I566" t="s">
        <v>4467</v>
      </c>
      <c r="J566" s="61" t="str">
        <f>H557&amp;"减速时间"</f>
        <v>侧压A3右伺服减速时间</v>
      </c>
      <c r="K566" s="66" t="s">
        <v>5607</v>
      </c>
      <c r="L566" t="s">
        <v>10523</v>
      </c>
    </row>
    <row r="567" spans="9:12">
      <c r="I567" t="s">
        <v>4468</v>
      </c>
      <c r="J567" s="61" t="str">
        <f>H557&amp;"原点偏移"</f>
        <v>侧压A3右伺服原点偏移</v>
      </c>
      <c r="K567" s="66"/>
      <c r="L567" t="s">
        <v>10523</v>
      </c>
    </row>
    <row r="568" spans="9:12">
      <c r="I568" t="s">
        <v>4469</v>
      </c>
      <c r="J568" s="61" t="str">
        <f>H557&amp;"原点偏移"</f>
        <v>侧压A3右伺服原点偏移</v>
      </c>
      <c r="K568" s="66"/>
      <c r="L568" t="s">
        <v>10523</v>
      </c>
    </row>
    <row r="569" spans="9:12">
      <c r="I569" t="s">
        <v>4470</v>
      </c>
      <c r="J569" s="61" t="str">
        <f>H557&amp;"正软极限"</f>
        <v>侧压A3右伺服正软极限</v>
      </c>
      <c r="K569" s="66"/>
      <c r="L569" t="s">
        <v>10523</v>
      </c>
    </row>
    <row r="570" spans="9:12">
      <c r="I570" t="s">
        <v>4471</v>
      </c>
      <c r="J570" s="61" t="str">
        <f>H557&amp;"正软极限"</f>
        <v>侧压A3右伺服正软极限</v>
      </c>
      <c r="K570" s="66"/>
      <c r="L570" t="s">
        <v>10523</v>
      </c>
    </row>
    <row r="571" spans="9:12">
      <c r="I571" t="s">
        <v>4472</v>
      </c>
      <c r="J571" s="61" t="str">
        <f>H557&amp;"负软极限"</f>
        <v>侧压A3右伺服负软极限</v>
      </c>
      <c r="K571" s="66"/>
      <c r="L571" t="s">
        <v>10523</v>
      </c>
    </row>
    <row r="572" spans="9:12">
      <c r="I572" t="s">
        <v>4473</v>
      </c>
      <c r="J572" s="61" t="str">
        <f>J556&amp;"负软极限"</f>
        <v>负软极限</v>
      </c>
      <c r="K572" s="66"/>
      <c r="L572" t="s">
        <v>10523</v>
      </c>
    </row>
    <row r="573" spans="9:12">
      <c r="I573" t="s">
        <v>4474</v>
      </c>
      <c r="J573" s="61"/>
      <c r="K573" s="66"/>
      <c r="L573" t="s">
        <v>10523</v>
      </c>
    </row>
    <row r="574" spans="9:12">
      <c r="I574" t="s">
        <v>4475</v>
      </c>
      <c r="J574" s="61"/>
      <c r="K574" s="66"/>
      <c r="L574" t="s">
        <v>10540</v>
      </c>
    </row>
    <row r="575" spans="9:12">
      <c r="I575" t="s">
        <v>4476</v>
      </c>
      <c r="J575" s="61"/>
      <c r="K575" s="66"/>
      <c r="L575" t="s">
        <v>10541</v>
      </c>
    </row>
    <row r="576" spans="9:12">
      <c r="I576" t="s">
        <v>4477</v>
      </c>
      <c r="J576" s="61"/>
      <c r="K576" s="66"/>
      <c r="L576" t="s">
        <v>10542</v>
      </c>
    </row>
    <row r="577" spans="8:12">
      <c r="H577" s="61" t="s">
        <v>5355</v>
      </c>
      <c r="I577" t="s">
        <v>4478</v>
      </c>
      <c r="J577" t="str">
        <f>H557&amp;H577</f>
        <v>侧压A3右伺服待机位</v>
      </c>
      <c r="K577" s="66"/>
      <c r="L577" t="s">
        <v>10543</v>
      </c>
    </row>
    <row r="578" spans="8:12">
      <c r="H578" s="61" t="s">
        <v>5355</v>
      </c>
      <c r="I578" t="s">
        <v>4479</v>
      </c>
      <c r="J578" t="str">
        <f>H557&amp;H578</f>
        <v>侧压A3右伺服待机位</v>
      </c>
      <c r="K578" s="66"/>
      <c r="L578" t="s">
        <v>10544</v>
      </c>
    </row>
    <row r="579" spans="8:12">
      <c r="H579" s="61" t="s">
        <v>5356</v>
      </c>
      <c r="I579" t="s">
        <v>4480</v>
      </c>
      <c r="J579" t="str">
        <f>H557&amp;H579</f>
        <v>侧压A3右伺服拨料退回位</v>
      </c>
      <c r="K579" s="66"/>
      <c r="L579" t="s">
        <v>10545</v>
      </c>
    </row>
    <row r="580" spans="8:12">
      <c r="H580" s="61" t="s">
        <v>5356</v>
      </c>
      <c r="I580" t="s">
        <v>4481</v>
      </c>
      <c r="J580" t="str">
        <f>H557&amp;H580</f>
        <v>侧压A3右伺服拨料退回位</v>
      </c>
      <c r="K580" s="66"/>
      <c r="L580" t="s">
        <v>10546</v>
      </c>
    </row>
    <row r="581" spans="8:12">
      <c r="H581" s="61" t="s">
        <v>5357</v>
      </c>
      <c r="I581" t="s">
        <v>4482</v>
      </c>
      <c r="J581" t="str">
        <f>H557&amp;H581</f>
        <v>侧压A3右伺服拨料位</v>
      </c>
      <c r="K581" s="66"/>
      <c r="L581" t="s">
        <v>10520</v>
      </c>
    </row>
    <row r="582" spans="8:12">
      <c r="H582" s="61" t="s">
        <v>5357</v>
      </c>
      <c r="I582" t="s">
        <v>4483</v>
      </c>
      <c r="J582" t="str">
        <f>H557&amp;H582</f>
        <v>侧压A3右伺服拨料位</v>
      </c>
      <c r="K582" s="66" t="s">
        <v>5608</v>
      </c>
      <c r="L582" t="s">
        <v>10547</v>
      </c>
    </row>
    <row r="583" spans="8:12">
      <c r="H583" s="61" t="s">
        <v>5358</v>
      </c>
      <c r="I583" t="s">
        <v>4484</v>
      </c>
      <c r="J583" t="str">
        <f>H557&amp;H583</f>
        <v>侧压A3右伺服减速位</v>
      </c>
      <c r="K583" s="66"/>
      <c r="L583" t="s">
        <v>10547</v>
      </c>
    </row>
    <row r="584" spans="8:12">
      <c r="H584" s="61" t="s">
        <v>5358</v>
      </c>
      <c r="I584" t="s">
        <v>4485</v>
      </c>
      <c r="J584" t="str">
        <f>H557&amp;H584</f>
        <v>侧压A3右伺服减速位</v>
      </c>
      <c r="K584" s="66"/>
      <c r="L584" t="s">
        <v>10547</v>
      </c>
    </row>
    <row r="585" spans="8:12">
      <c r="H585" s="61" t="s">
        <v>5359</v>
      </c>
      <c r="I585" t="s">
        <v>4486</v>
      </c>
      <c r="J585" t="str">
        <f>H557&amp;H585</f>
        <v>侧压A3右伺服等距热压位</v>
      </c>
      <c r="K585" s="66"/>
      <c r="L585" t="s">
        <v>10547</v>
      </c>
    </row>
    <row r="586" spans="8:12">
      <c r="H586" s="61" t="s">
        <v>5359</v>
      </c>
      <c r="I586" t="s">
        <v>4487</v>
      </c>
      <c r="J586" t="str">
        <f>H557&amp;H586</f>
        <v>侧压A3右伺服等距热压位</v>
      </c>
      <c r="K586" s="66"/>
      <c r="L586" t="s">
        <v>10547</v>
      </c>
    </row>
    <row r="587" spans="8:12">
      <c r="H587" s="61" t="s">
        <v>3161</v>
      </c>
      <c r="I587" t="s">
        <v>4488</v>
      </c>
      <c r="J587" t="str">
        <f>H557&amp;H587</f>
        <v>侧压A3右伺服6#位</v>
      </c>
      <c r="K587" s="66"/>
      <c r="L587" t="s">
        <v>10547</v>
      </c>
    </row>
    <row r="588" spans="8:12">
      <c r="H588" s="61" t="s">
        <v>3161</v>
      </c>
      <c r="I588" t="s">
        <v>4489</v>
      </c>
      <c r="J588" t="str">
        <f>H557&amp;H588</f>
        <v>侧压A3右伺服6#位</v>
      </c>
      <c r="K588" s="66"/>
      <c r="L588" t="s">
        <v>10547</v>
      </c>
    </row>
    <row r="589" spans="8:12">
      <c r="H589" s="61" t="s">
        <v>3162</v>
      </c>
      <c r="I589" t="s">
        <v>4490</v>
      </c>
      <c r="J589" t="str">
        <f>H557&amp;H589</f>
        <v>侧压A3右伺服7#位</v>
      </c>
      <c r="K589" s="66"/>
      <c r="L589" t="s">
        <v>10547</v>
      </c>
    </row>
    <row r="590" spans="8:12">
      <c r="H590" s="61" t="s">
        <v>3162</v>
      </c>
      <c r="I590" t="s">
        <v>4491</v>
      </c>
      <c r="J590" t="str">
        <f>H557&amp;H590</f>
        <v>侧压A3右伺服7#位</v>
      </c>
      <c r="K590" s="66"/>
      <c r="L590" t="s">
        <v>10547</v>
      </c>
    </row>
    <row r="591" spans="8:12">
      <c r="H591" s="61" t="s">
        <v>3163</v>
      </c>
      <c r="I591" t="s">
        <v>4492</v>
      </c>
      <c r="J591" t="str">
        <f>H557&amp;H591</f>
        <v>侧压A3右伺服8#位</v>
      </c>
      <c r="K591" s="66"/>
      <c r="L591" t="s">
        <v>10547</v>
      </c>
    </row>
    <row r="592" spans="8:12">
      <c r="H592" s="61" t="s">
        <v>3163</v>
      </c>
      <c r="I592" t="s">
        <v>4493</v>
      </c>
      <c r="J592" t="str">
        <f>H557&amp;H592</f>
        <v>侧压A3右伺服8#位</v>
      </c>
      <c r="K592" s="66"/>
      <c r="L592" t="s">
        <v>10547</v>
      </c>
    </row>
    <row r="593" spans="8:12">
      <c r="H593" s="61" t="s">
        <v>3164</v>
      </c>
      <c r="I593" t="s">
        <v>4494</v>
      </c>
      <c r="J593" t="str">
        <f>H557&amp;H593</f>
        <v>侧压A3右伺服9#位</v>
      </c>
      <c r="K593" s="66"/>
      <c r="L593" t="s">
        <v>10547</v>
      </c>
    </row>
    <row r="594" spans="8:12">
      <c r="H594" s="61" t="s">
        <v>3164</v>
      </c>
      <c r="I594" t="s">
        <v>4495</v>
      </c>
      <c r="J594" t="str">
        <f>H557&amp;H594</f>
        <v>侧压A3右伺服9#位</v>
      </c>
      <c r="K594" s="66"/>
      <c r="L594" t="s">
        <v>10547</v>
      </c>
    </row>
    <row r="595" spans="8:12">
      <c r="H595" s="61" t="s">
        <v>3166</v>
      </c>
      <c r="I595" t="s">
        <v>4496</v>
      </c>
      <c r="J595" t="str">
        <f>H557&amp;H595</f>
        <v>侧压A3右伺服10#位</v>
      </c>
      <c r="K595" s="66"/>
      <c r="L595" t="s">
        <v>10547</v>
      </c>
    </row>
    <row r="596" spans="8:12">
      <c r="H596" s="61" t="s">
        <v>3166</v>
      </c>
      <c r="I596" t="s">
        <v>4497</v>
      </c>
      <c r="J596" t="str">
        <f>H557&amp;H596</f>
        <v>侧压A3右伺服10#位</v>
      </c>
      <c r="K596" s="66"/>
      <c r="L596" t="s">
        <v>10547</v>
      </c>
    </row>
    <row r="597" spans="8:12">
      <c r="I597" t="s">
        <v>4498</v>
      </c>
      <c r="J597" s="61"/>
      <c r="K597" s="66"/>
      <c r="L597" t="s">
        <v>10547</v>
      </c>
    </row>
    <row r="598" spans="8:12">
      <c r="I598" t="s">
        <v>4499</v>
      </c>
      <c r="J598" s="61"/>
      <c r="K598" s="66" t="s">
        <v>5609</v>
      </c>
      <c r="L598" t="s">
        <v>10564</v>
      </c>
    </row>
    <row r="599" spans="8:12">
      <c r="I599" t="s">
        <v>4500</v>
      </c>
      <c r="J599" s="61"/>
      <c r="K599" s="66"/>
      <c r="L599" t="s">
        <v>10564</v>
      </c>
    </row>
    <row r="600" spans="8:12">
      <c r="I600" t="s">
        <v>4501</v>
      </c>
      <c r="J600" s="61"/>
      <c r="K600" s="66"/>
      <c r="L600" t="s">
        <v>10564</v>
      </c>
    </row>
    <row r="601" spans="8:12">
      <c r="I601" t="s">
        <v>4502</v>
      </c>
      <c r="K601" s="66"/>
      <c r="L601" t="s">
        <v>10564</v>
      </c>
    </row>
    <row r="602" spans="8:12">
      <c r="I602" t="s">
        <v>4503</v>
      </c>
      <c r="K602" s="66"/>
      <c r="L602" t="s">
        <v>10569</v>
      </c>
    </row>
    <row r="603" spans="8:12">
      <c r="I603" t="s">
        <v>4504</v>
      </c>
      <c r="K603" s="66"/>
      <c r="L603" t="s">
        <v>10570</v>
      </c>
    </row>
    <row r="604" spans="8:12">
      <c r="I604" t="s">
        <v>4505</v>
      </c>
      <c r="K604" s="66"/>
      <c r="L604" t="s">
        <v>10571</v>
      </c>
    </row>
    <row r="605" spans="8:12">
      <c r="I605" t="s">
        <v>4506</v>
      </c>
      <c r="K605" s="66"/>
      <c r="L605" t="s">
        <v>10572</v>
      </c>
    </row>
    <row r="606" spans="8:12">
      <c r="I606" t="s">
        <v>4507</v>
      </c>
      <c r="K606" s="66"/>
      <c r="L606" t="s">
        <v>10573</v>
      </c>
    </row>
    <row r="607" spans="8:12">
      <c r="H607" s="61" t="s">
        <v>5319</v>
      </c>
      <c r="I607" t="s">
        <v>4508</v>
      </c>
      <c r="J607" s="61" t="str">
        <f>H607&amp;"自动速度"</f>
        <v>侧压A4左伺服自动速度</v>
      </c>
      <c r="K607" s="66"/>
      <c r="L607" t="s">
        <v>10574</v>
      </c>
    </row>
    <row r="608" spans="8:12">
      <c r="I608" t="s">
        <v>4509</v>
      </c>
      <c r="J608" s="61" t="str">
        <f>H607&amp;"自动速度"</f>
        <v>侧压A4左伺服自动速度</v>
      </c>
      <c r="K608" s="66"/>
      <c r="L608" t="s">
        <v>10575</v>
      </c>
    </row>
    <row r="609" spans="9:12">
      <c r="I609" t="s">
        <v>4510</v>
      </c>
      <c r="J609" s="61" t="str">
        <f>H607&amp;"JOG高速"</f>
        <v>侧压A4左伺服JOG高速</v>
      </c>
      <c r="K609" s="66"/>
      <c r="L609" t="s">
        <v>10576</v>
      </c>
    </row>
    <row r="610" spans="9:12">
      <c r="I610" t="s">
        <v>4511</v>
      </c>
      <c r="J610" s="61" t="str">
        <f>H607&amp;"JOG高速"</f>
        <v>侧压A4左伺服JOG高速</v>
      </c>
      <c r="K610" s="66"/>
      <c r="L610" t="s">
        <v>10577</v>
      </c>
    </row>
    <row r="611" spans="9:12">
      <c r="I611" t="s">
        <v>4512</v>
      </c>
      <c r="J611" s="61" t="str">
        <f>H607&amp;"JOG低速"</f>
        <v>侧压A4左伺服JOG低速</v>
      </c>
      <c r="K611" s="66"/>
      <c r="L611" t="s">
        <v>10578</v>
      </c>
    </row>
    <row r="612" spans="9:12">
      <c r="I612" t="s">
        <v>4513</v>
      </c>
      <c r="J612" s="61" t="str">
        <f>H607&amp;"JOG低速"</f>
        <v>侧压A4左伺服JOG低速</v>
      </c>
      <c r="K612" s="66"/>
      <c r="L612" t="s">
        <v>10579</v>
      </c>
    </row>
    <row r="613" spans="9:12">
      <c r="I613" t="s">
        <v>4514</v>
      </c>
      <c r="J613" s="61" t="str">
        <f>H607&amp;"加速时间"</f>
        <v>侧压A4左伺服加速时间</v>
      </c>
      <c r="K613" s="66"/>
      <c r="L613" t="s">
        <v>10580</v>
      </c>
    </row>
    <row r="614" spans="9:12">
      <c r="I614" t="s">
        <v>4515</v>
      </c>
      <c r="J614" s="61" t="str">
        <f>H607&amp;"加速时间"</f>
        <v>侧压A4左伺服加速时间</v>
      </c>
      <c r="K614" s="66" t="s">
        <v>5610</v>
      </c>
      <c r="L614" t="s">
        <v>10564</v>
      </c>
    </row>
    <row r="615" spans="9:12">
      <c r="I615" t="s">
        <v>4516</v>
      </c>
      <c r="J615" s="61" t="str">
        <f>H607&amp;"减速时间"</f>
        <v>侧压A4左伺服减速时间</v>
      </c>
      <c r="K615" s="66"/>
      <c r="L615" t="s">
        <v>10564</v>
      </c>
    </row>
    <row r="616" spans="9:12">
      <c r="I616" t="s">
        <v>4517</v>
      </c>
      <c r="J616" s="61" t="str">
        <f>H607&amp;"减速时间"</f>
        <v>侧压A4左伺服减速时间</v>
      </c>
      <c r="K616" s="66"/>
      <c r="L616" t="s">
        <v>10564</v>
      </c>
    </row>
    <row r="617" spans="9:12">
      <c r="I617" t="s">
        <v>4518</v>
      </c>
      <c r="J617" s="61" t="str">
        <f>H607&amp;"原点偏移"</f>
        <v>侧压A4左伺服原点偏移</v>
      </c>
      <c r="K617" s="66"/>
      <c r="L617" t="s">
        <v>10564</v>
      </c>
    </row>
    <row r="618" spans="9:12">
      <c r="I618" t="s">
        <v>4519</v>
      </c>
      <c r="J618" s="61" t="str">
        <f>H607&amp;"原点偏移"</f>
        <v>侧压A4左伺服原点偏移</v>
      </c>
      <c r="K618" s="66"/>
      <c r="L618" t="s">
        <v>10564</v>
      </c>
    </row>
    <row r="619" spans="9:12">
      <c r="I619" t="s">
        <v>4520</v>
      </c>
      <c r="J619" s="61" t="str">
        <f>H607&amp;"正软极限"</f>
        <v>侧压A4左伺服正软极限</v>
      </c>
      <c r="K619" s="66"/>
      <c r="L619" t="s">
        <v>10564</v>
      </c>
    </row>
    <row r="620" spans="9:12">
      <c r="I620" t="s">
        <v>4521</v>
      </c>
      <c r="J620" s="61" t="str">
        <f>H607&amp;"正软极限"</f>
        <v>侧压A4左伺服正软极限</v>
      </c>
      <c r="K620" s="66"/>
      <c r="L620" t="s">
        <v>10564</v>
      </c>
    </row>
    <row r="621" spans="9:12">
      <c r="I621" t="s">
        <v>4522</v>
      </c>
      <c r="J621" s="61" t="str">
        <f>H607&amp;"负软极限"</f>
        <v>侧压A4左伺服负软极限</v>
      </c>
      <c r="K621" s="66"/>
      <c r="L621" t="s">
        <v>10564</v>
      </c>
    </row>
    <row r="622" spans="9:12">
      <c r="I622" t="s">
        <v>4523</v>
      </c>
      <c r="J622" s="61" t="str">
        <f>J606&amp;"负软极限"</f>
        <v>负软极限</v>
      </c>
      <c r="K622" s="66"/>
      <c r="L622" t="s">
        <v>10581</v>
      </c>
    </row>
    <row r="623" spans="9:12">
      <c r="I623" t="s">
        <v>4524</v>
      </c>
      <c r="J623" s="61"/>
      <c r="K623" s="66"/>
      <c r="L623" t="s">
        <v>10582</v>
      </c>
    </row>
    <row r="624" spans="9:12">
      <c r="I624" t="s">
        <v>4525</v>
      </c>
      <c r="J624" s="61"/>
      <c r="K624" s="66"/>
      <c r="L624" t="s">
        <v>10583</v>
      </c>
    </row>
    <row r="625" spans="8:12">
      <c r="I625" t="s">
        <v>4526</v>
      </c>
      <c r="J625" s="61"/>
      <c r="K625" s="66"/>
      <c r="L625" t="s">
        <v>10584</v>
      </c>
    </row>
    <row r="626" spans="8:12">
      <c r="I626" t="s">
        <v>4527</v>
      </c>
      <c r="J626" s="61"/>
      <c r="K626" s="66"/>
      <c r="L626" t="s">
        <v>10585</v>
      </c>
    </row>
    <row r="627" spans="8:12">
      <c r="H627" s="61" t="s">
        <v>5355</v>
      </c>
      <c r="I627" t="s">
        <v>4528</v>
      </c>
      <c r="J627" t="str">
        <f>H607&amp;H627</f>
        <v>侧压A4左伺服待机位</v>
      </c>
      <c r="K627" s="66"/>
      <c r="L627" t="s">
        <v>10586</v>
      </c>
    </row>
    <row r="628" spans="8:12">
      <c r="H628" s="61" t="s">
        <v>5355</v>
      </c>
      <c r="I628" t="s">
        <v>4529</v>
      </c>
      <c r="J628" t="str">
        <f>H607&amp;H628</f>
        <v>侧压A4左伺服待机位</v>
      </c>
      <c r="K628" s="66"/>
      <c r="L628" t="s">
        <v>10587</v>
      </c>
    </row>
    <row r="629" spans="8:12">
      <c r="H629" s="61" t="s">
        <v>5356</v>
      </c>
      <c r="I629" t="s">
        <v>4530</v>
      </c>
      <c r="J629" t="str">
        <f>H607&amp;H629</f>
        <v>侧压A4左伺服拨料退回位</v>
      </c>
      <c r="K629" s="66"/>
      <c r="L629" t="s">
        <v>10561</v>
      </c>
    </row>
    <row r="630" spans="8:12">
      <c r="H630" s="61" t="s">
        <v>5356</v>
      </c>
      <c r="I630" t="s">
        <v>4531</v>
      </c>
      <c r="J630" t="str">
        <f>H607&amp;H630</f>
        <v>侧压A4左伺服拨料退回位</v>
      </c>
      <c r="K630" s="66" t="s">
        <v>5611</v>
      </c>
      <c r="L630" t="s">
        <v>10588</v>
      </c>
    </row>
    <row r="631" spans="8:12">
      <c r="H631" s="61" t="s">
        <v>5357</v>
      </c>
      <c r="I631" t="s">
        <v>4532</v>
      </c>
      <c r="J631" t="str">
        <f>H607&amp;H631</f>
        <v>侧压A4左伺服拨料位</v>
      </c>
      <c r="K631" s="66"/>
      <c r="L631" t="s">
        <v>10588</v>
      </c>
    </row>
    <row r="632" spans="8:12">
      <c r="H632" s="61" t="s">
        <v>5357</v>
      </c>
      <c r="I632" t="s">
        <v>4533</v>
      </c>
      <c r="J632" t="str">
        <f>H607&amp;H632</f>
        <v>侧压A4左伺服拨料位</v>
      </c>
      <c r="K632" s="66"/>
      <c r="L632" t="s">
        <v>10588</v>
      </c>
    </row>
    <row r="633" spans="8:12">
      <c r="H633" s="61" t="s">
        <v>5358</v>
      </c>
      <c r="I633" t="s">
        <v>4534</v>
      </c>
      <c r="J633" t="str">
        <f>H607&amp;H633</f>
        <v>侧压A4左伺服减速位</v>
      </c>
      <c r="K633" s="66"/>
      <c r="L633" t="s">
        <v>10588</v>
      </c>
    </row>
    <row r="634" spans="8:12">
      <c r="H634" s="61" t="s">
        <v>5358</v>
      </c>
      <c r="I634" t="s">
        <v>4535</v>
      </c>
      <c r="J634" t="str">
        <f>H607&amp;H634</f>
        <v>侧压A4左伺服减速位</v>
      </c>
      <c r="K634" s="66"/>
      <c r="L634" t="s">
        <v>10588</v>
      </c>
    </row>
    <row r="635" spans="8:12">
      <c r="H635" s="61" t="s">
        <v>5359</v>
      </c>
      <c r="I635" t="s">
        <v>4536</v>
      </c>
      <c r="J635" t="str">
        <f>H607&amp;H635</f>
        <v>侧压A4左伺服等距热压位</v>
      </c>
      <c r="K635" s="66"/>
      <c r="L635" t="s">
        <v>10588</v>
      </c>
    </row>
    <row r="636" spans="8:12">
      <c r="H636" s="61" t="s">
        <v>5359</v>
      </c>
      <c r="I636" t="s">
        <v>4537</v>
      </c>
      <c r="J636" t="str">
        <f>H607&amp;H636</f>
        <v>侧压A4左伺服等距热压位</v>
      </c>
      <c r="K636" s="66"/>
      <c r="L636" t="s">
        <v>10588</v>
      </c>
    </row>
    <row r="637" spans="8:12">
      <c r="H637" s="61" t="s">
        <v>3161</v>
      </c>
      <c r="I637" t="s">
        <v>4538</v>
      </c>
      <c r="J637" t="str">
        <f>H607&amp;H637</f>
        <v>侧压A4左伺服6#位</v>
      </c>
      <c r="K637" s="66"/>
      <c r="L637" t="s">
        <v>10588</v>
      </c>
    </row>
    <row r="638" spans="8:12">
      <c r="H638" s="61" t="s">
        <v>3161</v>
      </c>
      <c r="I638" t="s">
        <v>4539</v>
      </c>
      <c r="J638" t="str">
        <f>H607&amp;H638</f>
        <v>侧压A4左伺服6#位</v>
      </c>
      <c r="K638" s="66"/>
      <c r="L638" t="s">
        <v>10588</v>
      </c>
    </row>
    <row r="639" spans="8:12">
      <c r="H639" s="61" t="s">
        <v>3162</v>
      </c>
      <c r="I639" t="s">
        <v>4540</v>
      </c>
      <c r="J639" t="str">
        <f>H607&amp;H639</f>
        <v>侧压A4左伺服7#位</v>
      </c>
      <c r="K639" s="66"/>
      <c r="L639" t="s">
        <v>10588</v>
      </c>
    </row>
    <row r="640" spans="8:12">
      <c r="H640" s="61" t="s">
        <v>3162</v>
      </c>
      <c r="I640" t="s">
        <v>4541</v>
      </c>
      <c r="J640" t="str">
        <f>H607&amp;H640</f>
        <v>侧压A4左伺服7#位</v>
      </c>
      <c r="K640" s="66"/>
      <c r="L640" t="s">
        <v>10588</v>
      </c>
    </row>
    <row r="641" spans="8:12">
      <c r="H641" s="61" t="s">
        <v>3163</v>
      </c>
      <c r="I641" t="s">
        <v>4542</v>
      </c>
      <c r="J641" t="str">
        <f>H607&amp;H641</f>
        <v>侧压A4左伺服8#位</v>
      </c>
      <c r="K641" s="66"/>
      <c r="L641" t="s">
        <v>10588</v>
      </c>
    </row>
    <row r="642" spans="8:12">
      <c r="H642" s="61" t="s">
        <v>3163</v>
      </c>
      <c r="I642" t="s">
        <v>4543</v>
      </c>
      <c r="J642" t="str">
        <f>H607&amp;H642</f>
        <v>侧压A4左伺服8#位</v>
      </c>
      <c r="K642" s="66"/>
      <c r="L642" t="s">
        <v>10588</v>
      </c>
    </row>
    <row r="643" spans="8:12">
      <c r="H643" s="61" t="s">
        <v>3164</v>
      </c>
      <c r="I643" t="s">
        <v>4544</v>
      </c>
      <c r="J643" t="str">
        <f>H607&amp;H643</f>
        <v>侧压A4左伺服9#位</v>
      </c>
      <c r="K643" s="66"/>
      <c r="L643" t="s">
        <v>10588</v>
      </c>
    </row>
    <row r="644" spans="8:12">
      <c r="H644" s="61" t="s">
        <v>3164</v>
      </c>
      <c r="I644" t="s">
        <v>4545</v>
      </c>
      <c r="J644" t="str">
        <f>H607&amp;H644</f>
        <v>侧压A4左伺服9#位</v>
      </c>
      <c r="K644" s="66"/>
      <c r="L644" t="s">
        <v>10588</v>
      </c>
    </row>
    <row r="645" spans="8:12">
      <c r="H645" s="61" t="s">
        <v>3166</v>
      </c>
      <c r="I645" t="s">
        <v>4546</v>
      </c>
      <c r="J645" t="str">
        <f>H607&amp;H645</f>
        <v>侧压A4左伺服10#位</v>
      </c>
      <c r="K645" s="66"/>
      <c r="L645" t="s">
        <v>10588</v>
      </c>
    </row>
    <row r="646" spans="8:12">
      <c r="H646" s="61" t="s">
        <v>3166</v>
      </c>
      <c r="I646" t="s">
        <v>4547</v>
      </c>
      <c r="J646" t="str">
        <f>H607&amp;H646</f>
        <v>侧压A4左伺服10#位</v>
      </c>
      <c r="K646" s="66" t="s">
        <v>5612</v>
      </c>
      <c r="L646" s="61" t="s">
        <v>10589</v>
      </c>
    </row>
    <row r="647" spans="8:12">
      <c r="I647" t="s">
        <v>4548</v>
      </c>
      <c r="J647" s="61"/>
      <c r="K647" s="66"/>
      <c r="L647" t="s">
        <v>10590</v>
      </c>
    </row>
    <row r="648" spans="8:12">
      <c r="I648" t="s">
        <v>4549</v>
      </c>
      <c r="J648" s="61"/>
      <c r="K648" s="66"/>
      <c r="L648" t="s">
        <v>10591</v>
      </c>
    </row>
    <row r="649" spans="8:12">
      <c r="I649" t="s">
        <v>4550</v>
      </c>
      <c r="J649" s="61"/>
      <c r="K649" s="66"/>
      <c r="L649" t="s">
        <v>10592</v>
      </c>
    </row>
    <row r="650" spans="8:12">
      <c r="I650" t="s">
        <v>4551</v>
      </c>
      <c r="J650" s="61"/>
      <c r="K650" s="66"/>
      <c r="L650" t="s">
        <v>10593</v>
      </c>
    </row>
    <row r="651" spans="8:12">
      <c r="I651" t="s">
        <v>4552</v>
      </c>
      <c r="K651" s="66"/>
      <c r="L651" t="s">
        <v>10594</v>
      </c>
    </row>
    <row r="652" spans="8:12">
      <c r="I652" t="s">
        <v>4553</v>
      </c>
      <c r="K652" s="66"/>
      <c r="L652" t="s">
        <v>10595</v>
      </c>
    </row>
    <row r="653" spans="8:12">
      <c r="I653" t="s">
        <v>4554</v>
      </c>
      <c r="K653" s="66"/>
      <c r="L653" t="s">
        <v>10596</v>
      </c>
    </row>
    <row r="654" spans="8:12">
      <c r="I654" t="s">
        <v>4555</v>
      </c>
      <c r="K654" s="66"/>
      <c r="L654" t="s">
        <v>10597</v>
      </c>
    </row>
    <row r="655" spans="8:12">
      <c r="I655" t="s">
        <v>4556</v>
      </c>
      <c r="K655" s="66"/>
      <c r="L655" t="s">
        <v>10598</v>
      </c>
    </row>
    <row r="656" spans="8:12">
      <c r="I656" t="s">
        <v>4557</v>
      </c>
      <c r="K656" s="66"/>
      <c r="L656" t="s">
        <v>10599</v>
      </c>
    </row>
    <row r="657" spans="8:12">
      <c r="H657" s="61" t="s">
        <v>5320</v>
      </c>
      <c r="I657" t="s">
        <v>4558</v>
      </c>
      <c r="J657" s="61" t="str">
        <f>H657&amp;"自动速度"</f>
        <v>侧压A4右伺服自动速度</v>
      </c>
      <c r="K657" s="66"/>
      <c r="L657" t="s">
        <v>10600</v>
      </c>
    </row>
    <row r="658" spans="8:12">
      <c r="I658" t="s">
        <v>4559</v>
      </c>
      <c r="J658" s="61" t="str">
        <f>H657&amp;"自动速度"</f>
        <v>侧压A4右伺服自动速度</v>
      </c>
      <c r="K658" s="66"/>
      <c r="L658" t="s">
        <v>10601</v>
      </c>
    </row>
    <row r="659" spans="8:12">
      <c r="I659" t="s">
        <v>4560</v>
      </c>
      <c r="J659" s="61" t="str">
        <f>H657&amp;"JOG高速"</f>
        <v>侧压A4右伺服JOG高速</v>
      </c>
      <c r="K659" s="66"/>
      <c r="L659" t="s">
        <v>10602</v>
      </c>
    </row>
    <row r="660" spans="8:12">
      <c r="I660" t="s">
        <v>4561</v>
      </c>
      <c r="J660" s="61" t="str">
        <f>H657&amp;"JOG高速"</f>
        <v>侧压A4右伺服JOG高速</v>
      </c>
      <c r="K660" s="66"/>
      <c r="L660" t="s">
        <v>10603</v>
      </c>
    </row>
    <row r="661" spans="8:12">
      <c r="I661" t="s">
        <v>4562</v>
      </c>
      <c r="J661" s="61" t="str">
        <f>H657&amp;"JOG低速"</f>
        <v>侧压A4右伺服JOG低速</v>
      </c>
      <c r="K661" s="66"/>
      <c r="L661" t="s">
        <v>10604</v>
      </c>
    </row>
    <row r="662" spans="8:12">
      <c r="I662" t="s">
        <v>4563</v>
      </c>
      <c r="J662" s="61" t="str">
        <f>H657&amp;"JOG低速"</f>
        <v>侧压A4右伺服JOG低速</v>
      </c>
      <c r="K662" s="66" t="s">
        <v>5613</v>
      </c>
      <c r="L662" t="s">
        <v>10605</v>
      </c>
    </row>
    <row r="663" spans="8:12">
      <c r="I663" t="s">
        <v>4564</v>
      </c>
      <c r="J663" s="61" t="str">
        <f>H657&amp;"加速时间"</f>
        <v>侧压A4右伺服加速时间</v>
      </c>
      <c r="K663" s="66"/>
      <c r="L663" t="s">
        <v>10605</v>
      </c>
    </row>
    <row r="664" spans="8:12">
      <c r="I664" t="s">
        <v>4565</v>
      </c>
      <c r="J664" s="61" t="str">
        <f>H657&amp;"加速时间"</f>
        <v>侧压A4右伺服加速时间</v>
      </c>
      <c r="K664" s="66"/>
      <c r="L664" t="s">
        <v>10605</v>
      </c>
    </row>
    <row r="665" spans="8:12">
      <c r="I665" t="s">
        <v>4566</v>
      </c>
      <c r="J665" s="61" t="str">
        <f>H657&amp;"减速时间"</f>
        <v>侧压A4右伺服减速时间</v>
      </c>
      <c r="K665" s="66"/>
      <c r="L665" t="s">
        <v>10605</v>
      </c>
    </row>
    <row r="666" spans="8:12">
      <c r="I666" t="s">
        <v>4567</v>
      </c>
      <c r="J666" s="61" t="str">
        <f>H657&amp;"减速时间"</f>
        <v>侧压A4右伺服减速时间</v>
      </c>
      <c r="K666" s="66"/>
      <c r="L666" t="s">
        <v>10605</v>
      </c>
    </row>
    <row r="667" spans="8:12">
      <c r="I667" t="s">
        <v>4568</v>
      </c>
      <c r="J667" s="61" t="str">
        <f>H657&amp;"原点偏移"</f>
        <v>侧压A4右伺服原点偏移</v>
      </c>
      <c r="K667" s="66"/>
      <c r="L667" t="s">
        <v>10605</v>
      </c>
    </row>
    <row r="668" spans="8:12">
      <c r="I668" t="s">
        <v>4569</v>
      </c>
      <c r="J668" s="61" t="str">
        <f>H657&amp;"原点偏移"</f>
        <v>侧压A4右伺服原点偏移</v>
      </c>
      <c r="K668" s="66"/>
      <c r="L668" t="s">
        <v>10605</v>
      </c>
    </row>
    <row r="669" spans="8:12">
      <c r="I669" t="s">
        <v>4570</v>
      </c>
      <c r="J669" s="61" t="str">
        <f>H657&amp;"正软极限"</f>
        <v>侧压A4右伺服正软极限</v>
      </c>
      <c r="K669" s="66"/>
      <c r="L669" t="s">
        <v>10605</v>
      </c>
    </row>
    <row r="670" spans="8:12">
      <c r="I670" t="s">
        <v>4571</v>
      </c>
      <c r="J670" s="61" t="str">
        <f>H657&amp;"正软极限"</f>
        <v>侧压A4右伺服正软极限</v>
      </c>
      <c r="K670" s="66"/>
      <c r="L670" t="s">
        <v>10606</v>
      </c>
    </row>
    <row r="671" spans="8:12">
      <c r="I671" t="s">
        <v>4572</v>
      </c>
      <c r="J671" s="61" t="str">
        <f>H657&amp;"负软极限"</f>
        <v>侧压A4右伺服负软极限</v>
      </c>
      <c r="K671" s="66"/>
      <c r="L671" t="s">
        <v>10605</v>
      </c>
    </row>
    <row r="672" spans="8:12">
      <c r="I672" t="s">
        <v>4573</v>
      </c>
      <c r="J672" s="61" t="str">
        <f>J656&amp;"负软极限"</f>
        <v>负软极限</v>
      </c>
      <c r="K672" s="66"/>
      <c r="L672" t="s">
        <v>10605</v>
      </c>
    </row>
    <row r="673" spans="8:12">
      <c r="I673" t="s">
        <v>4574</v>
      </c>
      <c r="J673" s="61"/>
      <c r="K673" s="66"/>
      <c r="L673" t="s">
        <v>10605</v>
      </c>
    </row>
    <row r="674" spans="8:12">
      <c r="I674" t="s">
        <v>4575</v>
      </c>
      <c r="J674" s="61"/>
      <c r="K674" s="66"/>
      <c r="L674" t="s">
        <v>10607</v>
      </c>
    </row>
    <row r="675" spans="8:12">
      <c r="I675" t="s">
        <v>4576</v>
      </c>
      <c r="J675" s="61"/>
      <c r="K675" s="66"/>
      <c r="L675" t="s">
        <v>10608</v>
      </c>
    </row>
    <row r="676" spans="8:12">
      <c r="I676" t="s">
        <v>4577</v>
      </c>
      <c r="J676" s="61"/>
      <c r="K676" s="66"/>
      <c r="L676" t="s">
        <v>10609</v>
      </c>
    </row>
    <row r="677" spans="8:12">
      <c r="H677" s="61" t="s">
        <v>5355</v>
      </c>
      <c r="I677" t="s">
        <v>4578</v>
      </c>
      <c r="J677" t="str">
        <f>H657&amp;H677</f>
        <v>侧压A4右伺服待机位</v>
      </c>
      <c r="K677" s="66"/>
      <c r="L677" t="s">
        <v>10605</v>
      </c>
    </row>
    <row r="678" spans="8:12">
      <c r="H678" s="61" t="s">
        <v>5355</v>
      </c>
      <c r="I678" t="s">
        <v>4579</v>
      </c>
      <c r="J678" t="str">
        <f>H657&amp;H678</f>
        <v>侧压A4右伺服待机位</v>
      </c>
      <c r="K678" s="66" t="s">
        <v>5614</v>
      </c>
      <c r="L678" s="61" t="s">
        <v>10630</v>
      </c>
    </row>
    <row r="679" spans="8:12">
      <c r="H679" s="61" t="s">
        <v>5356</v>
      </c>
      <c r="I679" t="s">
        <v>4580</v>
      </c>
      <c r="J679" t="str">
        <f>H657&amp;H679</f>
        <v>侧压A4右伺服拨料退回位</v>
      </c>
      <c r="K679" s="66"/>
      <c r="L679" t="s">
        <v>10631</v>
      </c>
    </row>
    <row r="680" spans="8:12">
      <c r="H680" s="61" t="s">
        <v>5356</v>
      </c>
      <c r="I680" t="s">
        <v>4581</v>
      </c>
      <c r="J680" t="str">
        <f>H657&amp;H680</f>
        <v>侧压A4右伺服拨料退回位</v>
      </c>
      <c r="K680" s="66"/>
      <c r="L680" t="s">
        <v>10632</v>
      </c>
    </row>
    <row r="681" spans="8:12">
      <c r="H681" s="61" t="s">
        <v>5357</v>
      </c>
      <c r="I681" t="s">
        <v>4582</v>
      </c>
      <c r="J681" t="str">
        <f>H657&amp;H681</f>
        <v>侧压A4右伺服拨料位</v>
      </c>
      <c r="K681" s="66"/>
      <c r="L681" t="s">
        <v>10633</v>
      </c>
    </row>
    <row r="682" spans="8:12">
      <c r="H682" s="61" t="s">
        <v>5357</v>
      </c>
      <c r="I682" t="s">
        <v>4583</v>
      </c>
      <c r="J682" t="str">
        <f>H657&amp;H682</f>
        <v>侧压A4右伺服拨料位</v>
      </c>
      <c r="K682" s="66"/>
      <c r="L682" t="s">
        <v>10634</v>
      </c>
    </row>
    <row r="683" spans="8:12">
      <c r="H683" s="61" t="s">
        <v>5358</v>
      </c>
      <c r="I683" t="s">
        <v>4584</v>
      </c>
      <c r="J683" t="str">
        <f>H657&amp;H683</f>
        <v>侧压A4右伺服减速位</v>
      </c>
      <c r="K683" s="66"/>
      <c r="L683" t="s">
        <v>10635</v>
      </c>
    </row>
    <row r="684" spans="8:12">
      <c r="H684" s="61" t="s">
        <v>5358</v>
      </c>
      <c r="I684" t="s">
        <v>4585</v>
      </c>
      <c r="J684" t="str">
        <f>H657&amp;H684</f>
        <v>侧压A4右伺服减速位</v>
      </c>
      <c r="K684" s="66"/>
      <c r="L684" t="s">
        <v>10636</v>
      </c>
    </row>
    <row r="685" spans="8:12">
      <c r="H685" s="61" t="s">
        <v>5359</v>
      </c>
      <c r="I685" t="s">
        <v>4586</v>
      </c>
      <c r="J685" t="str">
        <f>H657&amp;H685</f>
        <v>侧压A4右伺服等距热压位</v>
      </c>
      <c r="K685" s="66"/>
      <c r="L685" t="s">
        <v>10637</v>
      </c>
    </row>
    <row r="686" spans="8:12">
      <c r="H686" s="61" t="s">
        <v>5359</v>
      </c>
      <c r="I686" t="s">
        <v>4587</v>
      </c>
      <c r="J686" t="str">
        <f>H657&amp;H686</f>
        <v>侧压A4右伺服等距热压位</v>
      </c>
      <c r="K686" s="66"/>
      <c r="L686" t="s">
        <v>10638</v>
      </c>
    </row>
    <row r="687" spans="8:12">
      <c r="H687" s="61" t="s">
        <v>3161</v>
      </c>
      <c r="I687" t="s">
        <v>4588</v>
      </c>
      <c r="J687" t="str">
        <f>H657&amp;H687</f>
        <v>侧压A4右伺服6#位</v>
      </c>
      <c r="K687" s="66"/>
      <c r="L687" t="s">
        <v>10639</v>
      </c>
    </row>
    <row r="688" spans="8:12">
      <c r="H688" s="61" t="s">
        <v>3161</v>
      </c>
      <c r="I688" t="s">
        <v>4589</v>
      </c>
      <c r="J688" t="str">
        <f>H657&amp;H688</f>
        <v>侧压A4右伺服6#位</v>
      </c>
      <c r="K688" s="66"/>
      <c r="L688" t="s">
        <v>10640</v>
      </c>
    </row>
    <row r="689" spans="8:12">
      <c r="H689" s="61" t="s">
        <v>3162</v>
      </c>
      <c r="I689" t="s">
        <v>4590</v>
      </c>
      <c r="J689" t="str">
        <f>H657&amp;H689</f>
        <v>侧压A4右伺服7#位</v>
      </c>
      <c r="K689" s="66"/>
      <c r="L689" t="s">
        <v>10641</v>
      </c>
    </row>
    <row r="690" spans="8:12">
      <c r="H690" s="61" t="s">
        <v>3162</v>
      </c>
      <c r="I690" t="s">
        <v>4591</v>
      </c>
      <c r="J690" t="str">
        <f>H657&amp;H690</f>
        <v>侧压A4右伺服7#位</v>
      </c>
      <c r="K690" s="66"/>
      <c r="L690" t="s">
        <v>10642</v>
      </c>
    </row>
    <row r="691" spans="8:12">
      <c r="H691" s="61" t="s">
        <v>3163</v>
      </c>
      <c r="I691" t="s">
        <v>4592</v>
      </c>
      <c r="J691" t="str">
        <f>H657&amp;H691</f>
        <v>侧压A4右伺服8#位</v>
      </c>
      <c r="K691" s="66"/>
      <c r="L691" t="s">
        <v>10643</v>
      </c>
    </row>
    <row r="692" spans="8:12">
      <c r="H692" s="61" t="s">
        <v>3163</v>
      </c>
      <c r="I692" t="s">
        <v>4593</v>
      </c>
      <c r="J692" t="str">
        <f>H657&amp;H692</f>
        <v>侧压A4右伺服8#位</v>
      </c>
      <c r="K692" s="66"/>
      <c r="L692" t="s">
        <v>10644</v>
      </c>
    </row>
    <row r="693" spans="8:12">
      <c r="H693" s="61" t="s">
        <v>3164</v>
      </c>
      <c r="I693" t="s">
        <v>4594</v>
      </c>
      <c r="J693" t="str">
        <f>H657&amp;H693</f>
        <v>侧压A4右伺服9#位</v>
      </c>
      <c r="K693" s="66"/>
      <c r="L693" t="s">
        <v>10645</v>
      </c>
    </row>
    <row r="694" spans="8:12">
      <c r="H694" s="61" t="s">
        <v>3164</v>
      </c>
      <c r="I694" t="s">
        <v>4595</v>
      </c>
      <c r="J694" t="str">
        <f>H657&amp;H694</f>
        <v>侧压A4右伺服9#位</v>
      </c>
      <c r="K694" s="66" t="s">
        <v>5615</v>
      </c>
      <c r="L694" t="s">
        <v>10646</v>
      </c>
    </row>
    <row r="695" spans="8:12">
      <c r="H695" s="61" t="s">
        <v>3166</v>
      </c>
      <c r="I695" t="s">
        <v>4596</v>
      </c>
      <c r="J695" t="str">
        <f>H657&amp;H695</f>
        <v>侧压A4右伺服10#位</v>
      </c>
      <c r="K695" s="66"/>
      <c r="L695" t="s">
        <v>10646</v>
      </c>
    </row>
    <row r="696" spans="8:12">
      <c r="H696" s="61" t="s">
        <v>3166</v>
      </c>
      <c r="I696" t="s">
        <v>4597</v>
      </c>
      <c r="J696" t="str">
        <f>H657&amp;H696</f>
        <v>侧压A4右伺服10#位</v>
      </c>
      <c r="K696" s="66"/>
      <c r="L696" t="s">
        <v>10646</v>
      </c>
    </row>
    <row r="697" spans="8:12">
      <c r="I697" t="s">
        <v>4598</v>
      </c>
      <c r="J697" s="61"/>
      <c r="K697" s="66"/>
      <c r="L697" t="s">
        <v>10646</v>
      </c>
    </row>
    <row r="698" spans="8:12">
      <c r="I698" t="s">
        <v>4599</v>
      </c>
      <c r="J698" s="61"/>
      <c r="K698" s="66"/>
      <c r="L698" t="s">
        <v>10646</v>
      </c>
    </row>
    <row r="699" spans="8:12">
      <c r="I699" t="s">
        <v>4600</v>
      </c>
      <c r="J699" s="61"/>
      <c r="K699" s="66"/>
      <c r="L699" t="s">
        <v>10646</v>
      </c>
    </row>
    <row r="700" spans="8:12">
      <c r="I700" t="s">
        <v>4601</v>
      </c>
      <c r="J700" s="61"/>
      <c r="K700" s="66"/>
      <c r="L700" t="s">
        <v>10646</v>
      </c>
    </row>
    <row r="701" spans="8:12">
      <c r="I701" t="s">
        <v>4602</v>
      </c>
      <c r="K701" s="66"/>
      <c r="L701" t="s">
        <v>10646</v>
      </c>
    </row>
    <row r="702" spans="8:12">
      <c r="I702" t="s">
        <v>4603</v>
      </c>
      <c r="K702" s="66"/>
      <c r="L702" t="s">
        <v>10647</v>
      </c>
    </row>
    <row r="703" spans="8:12">
      <c r="I703" t="s">
        <v>4604</v>
      </c>
      <c r="K703" s="66"/>
      <c r="L703" t="s">
        <v>10646</v>
      </c>
    </row>
    <row r="704" spans="8:12">
      <c r="I704" t="s">
        <v>4605</v>
      </c>
      <c r="K704" s="66"/>
      <c r="L704" t="s">
        <v>10646</v>
      </c>
    </row>
    <row r="705" spans="8:12">
      <c r="I705" t="s">
        <v>4606</v>
      </c>
      <c r="K705" s="66"/>
      <c r="L705" t="s">
        <v>10646</v>
      </c>
    </row>
    <row r="706" spans="8:12">
      <c r="I706" t="s">
        <v>4607</v>
      </c>
      <c r="K706" s="66"/>
      <c r="L706" t="s">
        <v>10648</v>
      </c>
    </row>
    <row r="707" spans="8:12">
      <c r="H707" s="61" t="s">
        <v>5321</v>
      </c>
      <c r="I707" t="s">
        <v>4608</v>
      </c>
      <c r="J707" s="61" t="str">
        <f>H707&amp;"自动速度"</f>
        <v>正压伺服B自动速度</v>
      </c>
      <c r="K707" s="66"/>
      <c r="L707" t="s">
        <v>10649</v>
      </c>
    </row>
    <row r="708" spans="8:12">
      <c r="I708" t="s">
        <v>4609</v>
      </c>
      <c r="J708" s="61" t="str">
        <f>H707&amp;"自动速度"</f>
        <v>正压伺服B自动速度</v>
      </c>
      <c r="K708" s="66"/>
      <c r="L708" t="s">
        <v>10650</v>
      </c>
    </row>
    <row r="709" spans="8:12">
      <c r="I709" t="s">
        <v>4610</v>
      </c>
      <c r="J709" s="61" t="str">
        <f>H707&amp;"JOG高速"</f>
        <v>正压伺服BJOG高速</v>
      </c>
      <c r="K709" s="66"/>
      <c r="L709" t="s">
        <v>10646</v>
      </c>
    </row>
    <row r="710" spans="8:12">
      <c r="I710" t="s">
        <v>4611</v>
      </c>
      <c r="J710" s="61" t="str">
        <f>H707&amp;"JOG高速"</f>
        <v>正压伺服BJOG高速</v>
      </c>
      <c r="K710" s="66" t="s">
        <v>5616</v>
      </c>
      <c r="L710" s="61" t="s">
        <v>10671</v>
      </c>
    </row>
    <row r="711" spans="8:12">
      <c r="I711" t="s">
        <v>4612</v>
      </c>
      <c r="J711" s="61" t="str">
        <f>H707&amp;"JOG低速"</f>
        <v>正压伺服BJOG低速</v>
      </c>
      <c r="K711" s="66"/>
      <c r="L711" t="s">
        <v>10672</v>
      </c>
    </row>
    <row r="712" spans="8:12">
      <c r="I712" t="s">
        <v>4613</v>
      </c>
      <c r="J712" s="61" t="str">
        <f>H707&amp;"JOG低速"</f>
        <v>正压伺服BJOG低速</v>
      </c>
      <c r="K712" s="66"/>
      <c r="L712" t="s">
        <v>10673</v>
      </c>
    </row>
    <row r="713" spans="8:12">
      <c r="I713" t="s">
        <v>4614</v>
      </c>
      <c r="J713" s="61" t="str">
        <f>H707&amp;"加速时间"</f>
        <v>正压伺服B加速时间</v>
      </c>
      <c r="K713" s="66"/>
      <c r="L713" t="s">
        <v>10674</v>
      </c>
    </row>
    <row r="714" spans="8:12">
      <c r="I714" t="s">
        <v>4615</v>
      </c>
      <c r="J714" s="61" t="str">
        <f>H707&amp;"加速时间"</f>
        <v>正压伺服B加速时间</v>
      </c>
      <c r="K714" s="66"/>
      <c r="L714" t="s">
        <v>10675</v>
      </c>
    </row>
    <row r="715" spans="8:12">
      <c r="I715" t="s">
        <v>4616</v>
      </c>
      <c r="J715" s="61" t="str">
        <f>H707&amp;"减速时间"</f>
        <v>正压伺服B减速时间</v>
      </c>
      <c r="K715" s="66"/>
      <c r="L715" t="s">
        <v>10676</v>
      </c>
    </row>
    <row r="716" spans="8:12">
      <c r="I716" t="s">
        <v>4617</v>
      </c>
      <c r="J716" s="61" t="str">
        <f>H707&amp;"减速时间"</f>
        <v>正压伺服B减速时间</v>
      </c>
      <c r="K716" s="66"/>
      <c r="L716" t="s">
        <v>10677</v>
      </c>
    </row>
    <row r="717" spans="8:12">
      <c r="I717" t="s">
        <v>4618</v>
      </c>
      <c r="J717" s="61" t="str">
        <f>H707&amp;"原点偏移"</f>
        <v>正压伺服B原点偏移</v>
      </c>
      <c r="K717" s="66"/>
      <c r="L717" t="s">
        <v>10678</v>
      </c>
    </row>
    <row r="718" spans="8:12">
      <c r="I718" t="s">
        <v>4619</v>
      </c>
      <c r="J718" s="61" t="str">
        <f>H707&amp;"原点偏移"</f>
        <v>正压伺服B原点偏移</v>
      </c>
      <c r="K718" s="66"/>
      <c r="L718" t="s">
        <v>10679</v>
      </c>
    </row>
    <row r="719" spans="8:12">
      <c r="I719" t="s">
        <v>4620</v>
      </c>
      <c r="J719" s="61" t="str">
        <f>H707&amp;"正软极限"</f>
        <v>正压伺服B正软极限</v>
      </c>
      <c r="K719" s="66"/>
      <c r="L719" t="s">
        <v>10680</v>
      </c>
    </row>
    <row r="720" spans="8:12">
      <c r="I720" t="s">
        <v>4621</v>
      </c>
      <c r="J720" s="61" t="str">
        <f>H707&amp;"正软极限"</f>
        <v>正压伺服B正软极限</v>
      </c>
      <c r="K720" s="66"/>
      <c r="L720" t="s">
        <v>10681</v>
      </c>
    </row>
    <row r="721" spans="8:12">
      <c r="I721" t="s">
        <v>4622</v>
      </c>
      <c r="J721" s="61" t="str">
        <f>H707&amp;"负软极限"</f>
        <v>正压伺服B负软极限</v>
      </c>
      <c r="K721" s="66"/>
      <c r="L721" t="s">
        <v>10682</v>
      </c>
    </row>
    <row r="722" spans="8:12">
      <c r="I722" t="s">
        <v>4623</v>
      </c>
      <c r="J722" s="61" t="str">
        <f>J706&amp;"负软极限"</f>
        <v>负软极限</v>
      </c>
      <c r="K722" s="66"/>
      <c r="L722" t="s">
        <v>10683</v>
      </c>
    </row>
    <row r="723" spans="8:12">
      <c r="I723" t="s">
        <v>4624</v>
      </c>
      <c r="J723" s="61"/>
      <c r="K723" s="66"/>
      <c r="L723" t="s">
        <v>10684</v>
      </c>
    </row>
    <row r="724" spans="8:12">
      <c r="I724" t="s">
        <v>4625</v>
      </c>
      <c r="J724" s="61"/>
      <c r="K724" s="66"/>
      <c r="L724" t="s">
        <v>10685</v>
      </c>
    </row>
    <row r="725" spans="8:12">
      <c r="I725" t="s">
        <v>4626</v>
      </c>
      <c r="J725" s="61"/>
      <c r="K725" s="66"/>
      <c r="L725" t="s">
        <v>10686</v>
      </c>
    </row>
    <row r="726" spans="8:12">
      <c r="I726" t="s">
        <v>4627</v>
      </c>
      <c r="J726" s="61"/>
      <c r="K726" s="66" t="s">
        <v>5617</v>
      </c>
      <c r="L726" t="s">
        <v>10687</v>
      </c>
    </row>
    <row r="727" spans="8:12">
      <c r="H727" s="61" t="s">
        <v>5344</v>
      </c>
      <c r="I727" t="s">
        <v>4628</v>
      </c>
      <c r="J727" t="str">
        <f>H707&amp;H727</f>
        <v>正压伺服B初始位</v>
      </c>
      <c r="K727" s="66"/>
      <c r="L727" t="s">
        <v>10687</v>
      </c>
    </row>
    <row r="728" spans="8:12">
      <c r="H728" s="61" t="s">
        <v>5344</v>
      </c>
      <c r="I728" t="s">
        <v>4629</v>
      </c>
      <c r="J728" t="str">
        <f>H707&amp;H728</f>
        <v>正压伺服B初始位</v>
      </c>
      <c r="K728" s="66"/>
      <c r="L728" t="s">
        <v>10687</v>
      </c>
    </row>
    <row r="729" spans="8:12">
      <c r="H729" s="61" t="s">
        <v>5349</v>
      </c>
      <c r="I729" t="s">
        <v>4630</v>
      </c>
      <c r="J729" t="str">
        <f>H707&amp;H729</f>
        <v>正压伺服B减速位</v>
      </c>
      <c r="K729" s="66"/>
      <c r="L729" t="s">
        <v>10687</v>
      </c>
    </row>
    <row r="730" spans="8:12">
      <c r="H730" s="61" t="s">
        <v>5349</v>
      </c>
      <c r="I730" t="s">
        <v>4631</v>
      </c>
      <c r="J730" t="str">
        <f>H707&amp;H730</f>
        <v>正压伺服B减速位</v>
      </c>
      <c r="K730" s="66"/>
      <c r="L730" t="s">
        <v>10687</v>
      </c>
    </row>
    <row r="731" spans="8:12">
      <c r="H731" s="61" t="s">
        <v>5350</v>
      </c>
      <c r="I731" t="s">
        <v>4632</v>
      </c>
      <c r="J731" t="str">
        <f>H707&amp;H731</f>
        <v>正压伺服B等距热压位</v>
      </c>
      <c r="K731" s="66"/>
      <c r="L731" t="s">
        <v>10687</v>
      </c>
    </row>
    <row r="732" spans="8:12">
      <c r="H732" s="61" t="s">
        <v>5350</v>
      </c>
      <c r="I732" t="s">
        <v>4633</v>
      </c>
      <c r="J732" t="str">
        <f>H707&amp;H732</f>
        <v>正压伺服B等距热压位</v>
      </c>
      <c r="K732" s="66"/>
      <c r="L732" t="s">
        <v>10687</v>
      </c>
    </row>
    <row r="733" spans="8:12">
      <c r="H733" s="61" t="s">
        <v>5351</v>
      </c>
      <c r="I733" t="s">
        <v>4634</v>
      </c>
      <c r="J733" t="str">
        <f>H707&amp;H733</f>
        <v>正压伺服B预压退回位</v>
      </c>
      <c r="K733" s="66"/>
      <c r="L733" t="s">
        <v>10687</v>
      </c>
    </row>
    <row r="734" spans="8:12">
      <c r="H734" s="61" t="s">
        <v>5351</v>
      </c>
      <c r="I734" t="s">
        <v>4635</v>
      </c>
      <c r="J734" t="str">
        <f>H707&amp;H734</f>
        <v>正压伺服B预压退回位</v>
      </c>
      <c r="K734" s="66"/>
      <c r="L734" t="s">
        <v>10688</v>
      </c>
    </row>
    <row r="735" spans="8:12">
      <c r="H735" s="61" t="s">
        <v>5352</v>
      </c>
      <c r="I735" t="s">
        <v>4636</v>
      </c>
      <c r="J735" t="str">
        <f>H707&amp;H735</f>
        <v>正压伺服BMASK测试位</v>
      </c>
      <c r="K735" s="66"/>
      <c r="L735" t="s">
        <v>10687</v>
      </c>
    </row>
    <row r="736" spans="8:12">
      <c r="H736" s="61" t="s">
        <v>5352</v>
      </c>
      <c r="I736" t="s">
        <v>4637</v>
      </c>
      <c r="J736" t="str">
        <f>H707&amp;H736</f>
        <v>正压伺服BMASK测试位</v>
      </c>
      <c r="K736" s="66"/>
      <c r="L736" t="s">
        <v>10687</v>
      </c>
    </row>
    <row r="737" spans="8:12">
      <c r="H737" s="61" t="s">
        <v>3161</v>
      </c>
      <c r="I737" t="s">
        <v>4638</v>
      </c>
      <c r="J737" t="str">
        <f>H707&amp;H737</f>
        <v>正压伺服B6#位</v>
      </c>
      <c r="K737" s="66"/>
      <c r="L737" t="s">
        <v>10687</v>
      </c>
    </row>
    <row r="738" spans="8:12">
      <c r="H738" s="61" t="s">
        <v>3161</v>
      </c>
      <c r="I738" t="s">
        <v>4639</v>
      </c>
      <c r="J738" t="str">
        <f>H707&amp;H738</f>
        <v>正压伺服B6#位</v>
      </c>
      <c r="K738" s="66"/>
      <c r="L738" t="s">
        <v>10689</v>
      </c>
    </row>
    <row r="739" spans="8:12">
      <c r="H739" s="61" t="s">
        <v>3162</v>
      </c>
      <c r="I739" t="s">
        <v>4640</v>
      </c>
      <c r="J739" t="str">
        <f>H707&amp;H739</f>
        <v>正压伺服B7#位</v>
      </c>
      <c r="K739" s="66"/>
      <c r="L739" t="s">
        <v>10690</v>
      </c>
    </row>
    <row r="740" spans="8:12">
      <c r="H740" s="61" t="s">
        <v>3162</v>
      </c>
      <c r="I740" t="s">
        <v>4641</v>
      </c>
      <c r="J740" t="str">
        <f>H707&amp;H740</f>
        <v>正压伺服B7#位</v>
      </c>
      <c r="K740" s="66"/>
      <c r="L740" t="s">
        <v>10691</v>
      </c>
    </row>
    <row r="741" spans="8:12">
      <c r="H741" s="61" t="s">
        <v>3163</v>
      </c>
      <c r="I741" t="s">
        <v>4642</v>
      </c>
      <c r="J741" t="str">
        <f>H707&amp;H741</f>
        <v>正压伺服B8#位</v>
      </c>
      <c r="K741" s="66"/>
      <c r="L741" t="s">
        <v>10687</v>
      </c>
    </row>
    <row r="742" spans="8:12">
      <c r="H742" s="61" t="s">
        <v>3163</v>
      </c>
      <c r="I742" t="s">
        <v>4643</v>
      </c>
      <c r="J742" t="str">
        <f>H707&amp;H742</f>
        <v>正压伺服B8#位</v>
      </c>
      <c r="K742" s="66" t="s">
        <v>5618</v>
      </c>
      <c r="L742" s="61" t="s">
        <v>10712</v>
      </c>
    </row>
    <row r="743" spans="8:12">
      <c r="H743" s="61" t="s">
        <v>3164</v>
      </c>
      <c r="I743" t="s">
        <v>4644</v>
      </c>
      <c r="J743" t="str">
        <f>H707&amp;H743</f>
        <v>正压伺服B9#位</v>
      </c>
      <c r="K743" s="66"/>
      <c r="L743" t="s">
        <v>10713</v>
      </c>
    </row>
    <row r="744" spans="8:12">
      <c r="H744" s="61" t="s">
        <v>3164</v>
      </c>
      <c r="I744" t="s">
        <v>4645</v>
      </c>
      <c r="J744" t="str">
        <f>H707&amp;H744</f>
        <v>正压伺服B9#位</v>
      </c>
      <c r="K744" s="66"/>
      <c r="L744" t="s">
        <v>10714</v>
      </c>
    </row>
    <row r="745" spans="8:12">
      <c r="H745" s="61" t="s">
        <v>3166</v>
      </c>
      <c r="I745" t="s">
        <v>4646</v>
      </c>
      <c r="J745" t="str">
        <f>H707&amp;H745</f>
        <v>正压伺服B10#位</v>
      </c>
      <c r="K745" s="66"/>
      <c r="L745" t="s">
        <v>10715</v>
      </c>
    </row>
    <row r="746" spans="8:12">
      <c r="H746" s="61" t="s">
        <v>3166</v>
      </c>
      <c r="I746" t="s">
        <v>4647</v>
      </c>
      <c r="J746" t="str">
        <f>H707&amp;H746</f>
        <v>正压伺服B10#位</v>
      </c>
      <c r="K746" s="66"/>
      <c r="L746" t="s">
        <v>10716</v>
      </c>
    </row>
    <row r="747" spans="8:12">
      <c r="I747" t="s">
        <v>4648</v>
      </c>
      <c r="J747" s="61"/>
      <c r="K747" s="66"/>
      <c r="L747" t="s">
        <v>10717</v>
      </c>
    </row>
    <row r="748" spans="8:12">
      <c r="I748" t="s">
        <v>4649</v>
      </c>
      <c r="J748" s="61"/>
      <c r="K748" s="66"/>
      <c r="L748" t="s">
        <v>10718</v>
      </c>
    </row>
    <row r="749" spans="8:12">
      <c r="I749" t="s">
        <v>4650</v>
      </c>
      <c r="J749" s="61"/>
      <c r="K749" s="66"/>
      <c r="L749" t="s">
        <v>10719</v>
      </c>
    </row>
    <row r="750" spans="8:12">
      <c r="H750" s="57"/>
      <c r="I750" t="s">
        <v>4651</v>
      </c>
      <c r="J750" s="61"/>
      <c r="K750" s="66"/>
      <c r="L750" t="s">
        <v>10720</v>
      </c>
    </row>
    <row r="751" spans="8:12">
      <c r="H751" s="57"/>
      <c r="I751" t="s">
        <v>4652</v>
      </c>
      <c r="K751" s="66"/>
      <c r="L751" t="s">
        <v>10721</v>
      </c>
    </row>
    <row r="752" spans="8:12">
      <c r="I752" t="s">
        <v>4653</v>
      </c>
      <c r="K752" s="66"/>
      <c r="L752" t="s">
        <v>10722</v>
      </c>
    </row>
    <row r="753" spans="8:12">
      <c r="I753" t="s">
        <v>4654</v>
      </c>
      <c r="K753" s="66"/>
      <c r="L753" t="s">
        <v>10723</v>
      </c>
    </row>
    <row r="754" spans="8:12">
      <c r="I754" t="s">
        <v>4655</v>
      </c>
      <c r="K754" s="66"/>
      <c r="L754" t="s">
        <v>10724</v>
      </c>
    </row>
    <row r="755" spans="8:12">
      <c r="I755" t="s">
        <v>4656</v>
      </c>
      <c r="K755" s="66"/>
      <c r="L755" t="s">
        <v>10725</v>
      </c>
    </row>
    <row r="756" spans="8:12">
      <c r="I756" t="s">
        <v>4657</v>
      </c>
      <c r="K756" s="66"/>
      <c r="L756" t="s">
        <v>10726</v>
      </c>
    </row>
    <row r="757" spans="8:12">
      <c r="H757" s="61" t="s">
        <v>5322</v>
      </c>
      <c r="I757" t="s">
        <v>4658</v>
      </c>
      <c r="J757" s="61" t="str">
        <f>H757&amp;"自动速度"</f>
        <v>压板平移伺服B自动速度</v>
      </c>
      <c r="K757" s="66"/>
      <c r="L757" t="s">
        <v>10727</v>
      </c>
    </row>
    <row r="758" spans="8:12">
      <c r="I758" t="s">
        <v>4659</v>
      </c>
      <c r="J758" s="61" t="str">
        <f>H757&amp;"自动速度"</f>
        <v>压板平移伺服B自动速度</v>
      </c>
      <c r="K758" s="66" t="s">
        <v>5619</v>
      </c>
      <c r="L758" t="s">
        <v>10728</v>
      </c>
    </row>
    <row r="759" spans="8:12">
      <c r="I759" t="s">
        <v>4660</v>
      </c>
      <c r="J759" s="61" t="str">
        <f>H757&amp;"JOG高速"</f>
        <v>压板平移伺服BJOG高速</v>
      </c>
      <c r="K759" s="66"/>
      <c r="L759" t="s">
        <v>10728</v>
      </c>
    </row>
    <row r="760" spans="8:12">
      <c r="I760" t="s">
        <v>4661</v>
      </c>
      <c r="J760" s="61" t="str">
        <f>H757&amp;"JOG高速"</f>
        <v>压板平移伺服BJOG高速</v>
      </c>
      <c r="K760" s="66"/>
      <c r="L760" t="s">
        <v>10728</v>
      </c>
    </row>
    <row r="761" spans="8:12">
      <c r="I761" t="s">
        <v>4662</v>
      </c>
      <c r="J761" s="61" t="str">
        <f>H757&amp;"JOG低速"</f>
        <v>压板平移伺服BJOG低速</v>
      </c>
      <c r="K761" s="66"/>
      <c r="L761" t="s">
        <v>10728</v>
      </c>
    </row>
    <row r="762" spans="8:12">
      <c r="I762" t="s">
        <v>4663</v>
      </c>
      <c r="J762" s="61" t="str">
        <f>H757&amp;"JOG低速"</f>
        <v>压板平移伺服BJOG低速</v>
      </c>
      <c r="K762" s="66"/>
      <c r="L762" t="s">
        <v>10728</v>
      </c>
    </row>
    <row r="763" spans="8:12">
      <c r="I763" t="s">
        <v>4664</v>
      </c>
      <c r="J763" s="61" t="str">
        <f>H757&amp;"加速时间"</f>
        <v>压板平移伺服B加速时间</v>
      </c>
      <c r="K763" s="66"/>
      <c r="L763" t="s">
        <v>10728</v>
      </c>
    </row>
    <row r="764" spans="8:12">
      <c r="I764" t="s">
        <v>4665</v>
      </c>
      <c r="J764" s="61" t="str">
        <f>H757&amp;"加速时间"</f>
        <v>压板平移伺服B加速时间</v>
      </c>
      <c r="K764" s="66"/>
      <c r="L764" t="s">
        <v>10728</v>
      </c>
    </row>
    <row r="765" spans="8:12">
      <c r="I765" t="s">
        <v>4666</v>
      </c>
      <c r="J765" s="61" t="str">
        <f>H757&amp;"减速时间"</f>
        <v>压板平移伺服B减速时间</v>
      </c>
      <c r="K765" s="66"/>
      <c r="L765" t="s">
        <v>10728</v>
      </c>
    </row>
    <row r="766" spans="8:12">
      <c r="I766" t="s">
        <v>4667</v>
      </c>
      <c r="J766" s="61" t="str">
        <f>H757&amp;"减速时间"</f>
        <v>压板平移伺服B减速时间</v>
      </c>
      <c r="K766" s="66"/>
      <c r="L766" t="s">
        <v>10729</v>
      </c>
    </row>
    <row r="767" spans="8:12">
      <c r="I767" t="s">
        <v>4668</v>
      </c>
      <c r="J767" s="61" t="str">
        <f>H757&amp;"原点偏移"</f>
        <v>压板平移伺服B原点偏移</v>
      </c>
      <c r="K767" s="66"/>
      <c r="L767" t="s">
        <v>10728</v>
      </c>
    </row>
    <row r="768" spans="8:12">
      <c r="I768" t="s">
        <v>4669</v>
      </c>
      <c r="J768" s="61" t="str">
        <f>H757&amp;"原点偏移"</f>
        <v>压板平移伺服B原点偏移</v>
      </c>
      <c r="K768" s="66"/>
      <c r="L768" t="s">
        <v>10728</v>
      </c>
    </row>
    <row r="769" spans="8:12">
      <c r="I769" t="s">
        <v>4670</v>
      </c>
      <c r="J769" s="61" t="str">
        <f>H757&amp;"正软极限"</f>
        <v>压板平移伺服B正软极限</v>
      </c>
      <c r="K769" s="66"/>
      <c r="L769" t="s">
        <v>10728</v>
      </c>
    </row>
    <row r="770" spans="8:12">
      <c r="I770" t="s">
        <v>4671</v>
      </c>
      <c r="J770" s="61" t="str">
        <f>H757&amp;"正软极限"</f>
        <v>压板平移伺服B正软极限</v>
      </c>
      <c r="K770" s="66"/>
      <c r="L770" t="s">
        <v>10730</v>
      </c>
    </row>
    <row r="771" spans="8:12">
      <c r="I771" t="s">
        <v>4672</v>
      </c>
      <c r="J771" s="61" t="str">
        <f>H757&amp;"负软极限"</f>
        <v>压板平移伺服B负软极限</v>
      </c>
      <c r="K771" s="66"/>
      <c r="L771" t="s">
        <v>10731</v>
      </c>
    </row>
    <row r="772" spans="8:12">
      <c r="I772" t="s">
        <v>4673</v>
      </c>
      <c r="J772" s="61" t="str">
        <f>J756&amp;"负软极限"</f>
        <v>负软极限</v>
      </c>
      <c r="K772" s="66"/>
      <c r="L772" t="s">
        <v>10732</v>
      </c>
    </row>
    <row r="773" spans="8:12">
      <c r="I773" t="s">
        <v>4674</v>
      </c>
      <c r="J773" s="61"/>
      <c r="K773" s="66"/>
      <c r="L773" t="s">
        <v>10728</v>
      </c>
    </row>
    <row r="774" spans="8:12">
      <c r="I774" t="s">
        <v>4675</v>
      </c>
      <c r="J774" s="61"/>
      <c r="K774" s="66" t="s">
        <v>5620</v>
      </c>
      <c r="L774" t="s">
        <v>10605</v>
      </c>
    </row>
    <row r="775" spans="8:12">
      <c r="I775" t="s">
        <v>4676</v>
      </c>
      <c r="J775" s="61"/>
      <c r="K775" s="66"/>
      <c r="L775" t="s">
        <v>10605</v>
      </c>
    </row>
    <row r="776" spans="8:12">
      <c r="I776" t="s">
        <v>4677</v>
      </c>
      <c r="J776" s="61"/>
      <c r="K776" s="66"/>
      <c r="L776" t="s">
        <v>10605</v>
      </c>
    </row>
    <row r="777" spans="8:12">
      <c r="H777" s="61" t="s">
        <v>5353</v>
      </c>
      <c r="I777" t="s">
        <v>4678</v>
      </c>
      <c r="J777" t="str">
        <f>H757&amp;H777</f>
        <v>压板平移伺服BA面取放位</v>
      </c>
      <c r="K777" s="66"/>
      <c r="L777" t="s">
        <v>10605</v>
      </c>
    </row>
    <row r="778" spans="8:12">
      <c r="H778" s="61" t="s">
        <v>5353</v>
      </c>
      <c r="I778" t="s">
        <v>4679</v>
      </c>
      <c r="J778" t="str">
        <f>H757&amp;H778</f>
        <v>压板平移伺服BA面取放位</v>
      </c>
      <c r="K778" s="66"/>
      <c r="L778" t="s">
        <v>10610</v>
      </c>
    </row>
    <row r="779" spans="8:12">
      <c r="H779" s="61" t="s">
        <v>5354</v>
      </c>
      <c r="I779" t="s">
        <v>4680</v>
      </c>
      <c r="J779" t="str">
        <f>H757&amp;H779</f>
        <v>压板平移伺服BB面取放位</v>
      </c>
      <c r="K779" s="66"/>
      <c r="L779" t="s">
        <v>10611</v>
      </c>
    </row>
    <row r="780" spans="8:12">
      <c r="H780" s="61" t="s">
        <v>5354</v>
      </c>
      <c r="I780" t="s">
        <v>4681</v>
      </c>
      <c r="J780" t="str">
        <f>H757&amp;H780</f>
        <v>压板平移伺服BB面取放位</v>
      </c>
      <c r="K780" s="66"/>
      <c r="L780" t="s">
        <v>10612</v>
      </c>
    </row>
    <row r="781" spans="8:12">
      <c r="H781" s="61" t="s">
        <v>3158</v>
      </c>
      <c r="I781" t="s">
        <v>4682</v>
      </c>
      <c r="J781" t="str">
        <f>H757&amp;H781</f>
        <v>压板平移伺服B3#位</v>
      </c>
      <c r="K781" s="66"/>
      <c r="L781" t="s">
        <v>10613</v>
      </c>
    </row>
    <row r="782" spans="8:12">
      <c r="H782" s="61" t="s">
        <v>3158</v>
      </c>
      <c r="I782" t="s">
        <v>4683</v>
      </c>
      <c r="J782" t="str">
        <f>H757&amp;H782</f>
        <v>压板平移伺服B3#位</v>
      </c>
      <c r="K782" s="66"/>
      <c r="L782" t="s">
        <v>10614</v>
      </c>
    </row>
    <row r="783" spans="8:12">
      <c r="H783" s="61" t="s">
        <v>3159</v>
      </c>
      <c r="I783" t="s">
        <v>4684</v>
      </c>
      <c r="J783" t="str">
        <f>H757&amp;H783</f>
        <v>压板平移伺服B4#位</v>
      </c>
      <c r="K783" s="66"/>
      <c r="L783" t="s">
        <v>10615</v>
      </c>
    </row>
    <row r="784" spans="8:12">
      <c r="H784" s="61" t="s">
        <v>3159</v>
      </c>
      <c r="I784" t="s">
        <v>4685</v>
      </c>
      <c r="J784" t="str">
        <f>H757&amp;H784</f>
        <v>压板平移伺服B4#位</v>
      </c>
      <c r="K784" s="66"/>
      <c r="L784" t="s">
        <v>10616</v>
      </c>
    </row>
    <row r="785" spans="8:12">
      <c r="H785" s="61" t="s">
        <v>3160</v>
      </c>
      <c r="I785" t="s">
        <v>4686</v>
      </c>
      <c r="J785" t="str">
        <f>H757&amp;H785</f>
        <v>压板平移伺服B5#位</v>
      </c>
      <c r="K785" s="66"/>
      <c r="L785" t="s">
        <v>10617</v>
      </c>
    </row>
    <row r="786" spans="8:12">
      <c r="H786" s="61" t="s">
        <v>3160</v>
      </c>
      <c r="I786" t="s">
        <v>4687</v>
      </c>
      <c r="J786" t="str">
        <f>H757&amp;H786</f>
        <v>压板平移伺服B5#位</v>
      </c>
      <c r="K786" s="66"/>
      <c r="L786" t="s">
        <v>10618</v>
      </c>
    </row>
    <row r="787" spans="8:12">
      <c r="H787" s="61" t="s">
        <v>3161</v>
      </c>
      <c r="I787" t="s">
        <v>4688</v>
      </c>
      <c r="J787" t="str">
        <f>H757&amp;H787</f>
        <v>压板平移伺服B6#位</v>
      </c>
      <c r="K787" s="66"/>
      <c r="L787" t="s">
        <v>10619</v>
      </c>
    </row>
    <row r="788" spans="8:12">
      <c r="H788" s="61" t="s">
        <v>3161</v>
      </c>
      <c r="I788" t="s">
        <v>4689</v>
      </c>
      <c r="J788" t="str">
        <f>H757&amp;H788</f>
        <v>压板平移伺服B6#位</v>
      </c>
      <c r="K788" s="66"/>
      <c r="L788" t="s">
        <v>10620</v>
      </c>
    </row>
    <row r="789" spans="8:12">
      <c r="H789" s="61" t="s">
        <v>3162</v>
      </c>
      <c r="I789" t="s">
        <v>4690</v>
      </c>
      <c r="J789" t="str">
        <f>H757&amp;H789</f>
        <v>压板平移伺服B7#位</v>
      </c>
      <c r="K789" s="66"/>
      <c r="L789" t="s">
        <v>10621</v>
      </c>
    </row>
    <row r="790" spans="8:12">
      <c r="H790" s="61" t="s">
        <v>3162</v>
      </c>
      <c r="I790" t="s">
        <v>4691</v>
      </c>
      <c r="J790" t="str">
        <f>H757&amp;H790</f>
        <v>压板平移伺服B7#位</v>
      </c>
      <c r="K790" s="66" t="s">
        <v>5621</v>
      </c>
      <c r="L790" t="s">
        <v>10605</v>
      </c>
    </row>
    <row r="791" spans="8:12">
      <c r="H791" s="61" t="s">
        <v>3163</v>
      </c>
      <c r="I791" t="s">
        <v>4692</v>
      </c>
      <c r="J791" t="str">
        <f>H757&amp;H791</f>
        <v>压板平移伺服B8#位</v>
      </c>
      <c r="K791" s="66"/>
      <c r="L791" t="s">
        <v>10605</v>
      </c>
    </row>
    <row r="792" spans="8:12">
      <c r="H792" s="61" t="s">
        <v>3163</v>
      </c>
      <c r="I792" t="s">
        <v>4693</v>
      </c>
      <c r="J792" t="str">
        <f>H757&amp;H792</f>
        <v>压板平移伺服B8#位</v>
      </c>
      <c r="K792" s="66"/>
      <c r="L792" t="s">
        <v>10605</v>
      </c>
    </row>
    <row r="793" spans="8:12">
      <c r="H793" s="61" t="s">
        <v>3164</v>
      </c>
      <c r="I793" t="s">
        <v>4694</v>
      </c>
      <c r="J793" t="str">
        <f>H757&amp;H793</f>
        <v>压板平移伺服B9#位</v>
      </c>
      <c r="K793" s="66"/>
      <c r="L793" t="s">
        <v>10605</v>
      </c>
    </row>
    <row r="794" spans="8:12">
      <c r="H794" s="61" t="s">
        <v>3164</v>
      </c>
      <c r="I794" t="s">
        <v>4695</v>
      </c>
      <c r="J794" t="str">
        <f>H757&amp;H794</f>
        <v>压板平移伺服B9#位</v>
      </c>
      <c r="K794" s="66"/>
      <c r="L794" t="s">
        <v>10605</v>
      </c>
    </row>
    <row r="795" spans="8:12">
      <c r="H795" s="61" t="s">
        <v>3166</v>
      </c>
      <c r="I795" t="s">
        <v>4696</v>
      </c>
      <c r="J795" t="str">
        <f>H757&amp;H795</f>
        <v>压板平移伺服B10#位</v>
      </c>
      <c r="K795" s="66"/>
      <c r="L795" t="s">
        <v>10605</v>
      </c>
    </row>
    <row r="796" spans="8:12">
      <c r="H796" s="61" t="s">
        <v>3166</v>
      </c>
      <c r="I796" t="s">
        <v>4697</v>
      </c>
      <c r="J796" t="str">
        <f>H757&amp;H796</f>
        <v>压板平移伺服B10#位</v>
      </c>
      <c r="K796" s="66"/>
      <c r="L796" t="s">
        <v>10605</v>
      </c>
    </row>
    <row r="797" spans="8:12">
      <c r="I797" t="s">
        <v>4698</v>
      </c>
      <c r="J797" s="61"/>
      <c r="K797" s="66"/>
      <c r="L797" t="s">
        <v>10605</v>
      </c>
    </row>
    <row r="798" spans="8:12">
      <c r="I798" t="s">
        <v>4699</v>
      </c>
      <c r="J798" s="61"/>
      <c r="K798" s="66"/>
      <c r="L798" t="s">
        <v>10622</v>
      </c>
    </row>
    <row r="799" spans="8:12">
      <c r="I799" t="s">
        <v>4700</v>
      </c>
      <c r="J799" s="61"/>
      <c r="K799" s="66"/>
      <c r="L799" t="s">
        <v>10623</v>
      </c>
    </row>
    <row r="800" spans="8:12">
      <c r="I800" t="s">
        <v>4701</v>
      </c>
      <c r="J800" s="61"/>
      <c r="K800" s="66"/>
      <c r="L800" t="s">
        <v>10624</v>
      </c>
    </row>
    <row r="801" spans="8:12">
      <c r="I801" t="s">
        <v>4702</v>
      </c>
      <c r="K801" s="66"/>
      <c r="L801" t="s">
        <v>10625</v>
      </c>
    </row>
    <row r="802" spans="8:12">
      <c r="I802" t="s">
        <v>4703</v>
      </c>
      <c r="K802" s="66"/>
      <c r="L802" t="s">
        <v>10626</v>
      </c>
    </row>
    <row r="803" spans="8:12">
      <c r="I803" t="s">
        <v>4704</v>
      </c>
      <c r="K803" s="66"/>
      <c r="L803" t="s">
        <v>10627</v>
      </c>
    </row>
    <row r="804" spans="8:12">
      <c r="I804" t="s">
        <v>4705</v>
      </c>
      <c r="K804" s="66"/>
      <c r="L804" t="s">
        <v>10628</v>
      </c>
    </row>
    <row r="805" spans="8:12">
      <c r="I805" t="s">
        <v>4706</v>
      </c>
      <c r="K805" s="66"/>
      <c r="L805" t="s">
        <v>10602</v>
      </c>
    </row>
    <row r="806" spans="8:12">
      <c r="I806" t="s">
        <v>4707</v>
      </c>
      <c r="K806" s="66" t="s">
        <v>5622</v>
      </c>
      <c r="L806" t="s">
        <v>10629</v>
      </c>
    </row>
    <row r="807" spans="8:12">
      <c r="H807" s="61" t="s">
        <v>5323</v>
      </c>
      <c r="I807" t="s">
        <v>4708</v>
      </c>
      <c r="J807" s="61" t="str">
        <f>H807&amp;"自动速度"</f>
        <v>侧压B1左伺服自动速度</v>
      </c>
      <c r="K807" s="66"/>
      <c r="L807" t="s">
        <v>10629</v>
      </c>
    </row>
    <row r="808" spans="8:12">
      <c r="I808" t="s">
        <v>4709</v>
      </c>
      <c r="J808" s="61" t="str">
        <f>H807&amp;"自动速度"</f>
        <v>侧压B1左伺服自动速度</v>
      </c>
      <c r="K808" s="66"/>
      <c r="L808" t="s">
        <v>10629</v>
      </c>
    </row>
    <row r="809" spans="8:12">
      <c r="I809" t="s">
        <v>4710</v>
      </c>
      <c r="J809" s="61" t="str">
        <f>H807&amp;"JOG高速"</f>
        <v>侧压B1左伺服JOG高速</v>
      </c>
      <c r="K809" s="66"/>
      <c r="L809" t="s">
        <v>10629</v>
      </c>
    </row>
    <row r="810" spans="8:12">
      <c r="I810" t="s">
        <v>4711</v>
      </c>
      <c r="J810" s="61" t="str">
        <f>H807&amp;"JOG高速"</f>
        <v>侧压B1左伺服JOG高速</v>
      </c>
      <c r="K810" s="66"/>
      <c r="L810" t="s">
        <v>10629</v>
      </c>
    </row>
    <row r="811" spans="8:12">
      <c r="I811" t="s">
        <v>4712</v>
      </c>
      <c r="J811" s="61" t="str">
        <f>H807&amp;"JOG低速"</f>
        <v>侧压B1左伺服JOG低速</v>
      </c>
      <c r="K811" s="66"/>
      <c r="L811" t="s">
        <v>10629</v>
      </c>
    </row>
    <row r="812" spans="8:12">
      <c r="I812" t="s">
        <v>4713</v>
      </c>
      <c r="J812" s="61" t="str">
        <f>H807&amp;"JOG低速"</f>
        <v>侧压B1左伺服JOG低速</v>
      </c>
      <c r="K812" s="66"/>
      <c r="L812" t="s">
        <v>10629</v>
      </c>
    </row>
    <row r="813" spans="8:12">
      <c r="I813" t="s">
        <v>4714</v>
      </c>
      <c r="J813" s="61" t="str">
        <f>H807&amp;"加速时间"</f>
        <v>侧压B1左伺服加速时间</v>
      </c>
      <c r="K813" s="66"/>
      <c r="L813" t="s">
        <v>10629</v>
      </c>
    </row>
    <row r="814" spans="8:12">
      <c r="I814" t="s">
        <v>4715</v>
      </c>
      <c r="J814" s="61" t="str">
        <f>H807&amp;"加速时间"</f>
        <v>侧压B1左伺服加速时间</v>
      </c>
      <c r="K814" s="66"/>
      <c r="L814" t="s">
        <v>10629</v>
      </c>
    </row>
    <row r="815" spans="8:12">
      <c r="I815" t="s">
        <v>4716</v>
      </c>
      <c r="J815" s="61" t="str">
        <f>H807&amp;"减速时间"</f>
        <v>侧压B1左伺服减速时间</v>
      </c>
      <c r="K815" s="66"/>
      <c r="L815" t="s">
        <v>10629</v>
      </c>
    </row>
    <row r="816" spans="8:12">
      <c r="I816" t="s">
        <v>4717</v>
      </c>
      <c r="J816" s="61" t="str">
        <f>H807&amp;"减速时间"</f>
        <v>侧压B1左伺服减速时间</v>
      </c>
      <c r="K816" s="66"/>
      <c r="L816" t="s">
        <v>10629</v>
      </c>
    </row>
    <row r="817" spans="8:12">
      <c r="I817" t="s">
        <v>4718</v>
      </c>
      <c r="J817" s="61" t="str">
        <f>H807&amp;"原点偏移"</f>
        <v>侧压B1左伺服原点偏移</v>
      </c>
      <c r="K817" s="66"/>
      <c r="L817" t="s">
        <v>10629</v>
      </c>
    </row>
    <row r="818" spans="8:12">
      <c r="I818" t="s">
        <v>4719</v>
      </c>
      <c r="J818" s="61" t="str">
        <f>H807&amp;"原点偏移"</f>
        <v>侧压B1左伺服原点偏移</v>
      </c>
      <c r="K818" s="66"/>
      <c r="L818" t="s">
        <v>10629</v>
      </c>
    </row>
    <row r="819" spans="8:12">
      <c r="I819" t="s">
        <v>4720</v>
      </c>
      <c r="J819" s="61" t="str">
        <f>H807&amp;"正软极限"</f>
        <v>侧压B1左伺服正软极限</v>
      </c>
      <c r="K819" s="66"/>
      <c r="L819" t="s">
        <v>10629</v>
      </c>
    </row>
    <row r="820" spans="8:12">
      <c r="I820" t="s">
        <v>4721</v>
      </c>
      <c r="J820" s="61" t="str">
        <f>H807&amp;"正软极限"</f>
        <v>侧压B1左伺服正软极限</v>
      </c>
      <c r="K820" s="66"/>
      <c r="L820" t="s">
        <v>10629</v>
      </c>
    </row>
    <row r="821" spans="8:12">
      <c r="I821" t="s">
        <v>4722</v>
      </c>
      <c r="J821" s="61" t="str">
        <f>H807&amp;"负软极限"</f>
        <v>侧压B1左伺服负软极限</v>
      </c>
      <c r="K821" s="66"/>
      <c r="L821" t="s">
        <v>10629</v>
      </c>
    </row>
    <row r="822" spans="8:12">
      <c r="I822" t="s">
        <v>4723</v>
      </c>
      <c r="J822" s="61" t="str">
        <f>J806&amp;"负软极限"</f>
        <v>负软极限</v>
      </c>
      <c r="K822" s="66" t="s">
        <v>5623</v>
      </c>
      <c r="L822" t="s">
        <v>10646</v>
      </c>
    </row>
    <row r="823" spans="8:12">
      <c r="I823" t="s">
        <v>4724</v>
      </c>
      <c r="J823" s="61"/>
      <c r="K823" s="66"/>
      <c r="L823" t="s">
        <v>10646</v>
      </c>
    </row>
    <row r="824" spans="8:12">
      <c r="I824" t="s">
        <v>4725</v>
      </c>
      <c r="J824" s="61"/>
      <c r="K824" s="66"/>
      <c r="L824" t="s">
        <v>10646</v>
      </c>
    </row>
    <row r="825" spans="8:12">
      <c r="I825" t="s">
        <v>4726</v>
      </c>
      <c r="J825" s="61"/>
      <c r="K825" s="66"/>
      <c r="L825" t="s">
        <v>10646</v>
      </c>
    </row>
    <row r="826" spans="8:12">
      <c r="I826" t="s">
        <v>4727</v>
      </c>
      <c r="J826" s="61"/>
      <c r="K826" s="66"/>
      <c r="L826" t="s">
        <v>10651</v>
      </c>
    </row>
    <row r="827" spans="8:12">
      <c r="H827" s="61" t="s">
        <v>5355</v>
      </c>
      <c r="I827" t="s">
        <v>4728</v>
      </c>
      <c r="J827" t="str">
        <f>H807&amp;H827</f>
        <v>侧压B1左伺服待机位</v>
      </c>
      <c r="K827" s="66"/>
      <c r="L827" t="s">
        <v>10652</v>
      </c>
    </row>
    <row r="828" spans="8:12">
      <c r="H828" s="61" t="s">
        <v>5355</v>
      </c>
      <c r="I828" t="s">
        <v>4729</v>
      </c>
      <c r="J828" t="str">
        <f>H807&amp;H828</f>
        <v>侧压B1左伺服待机位</v>
      </c>
      <c r="K828" s="66"/>
      <c r="L828" t="s">
        <v>10653</v>
      </c>
    </row>
    <row r="829" spans="8:12">
      <c r="H829" s="61" t="s">
        <v>5356</v>
      </c>
      <c r="I829" t="s">
        <v>4730</v>
      </c>
      <c r="J829" t="str">
        <f>H807&amp;H829</f>
        <v>侧压B1左伺服拨料退回位</v>
      </c>
      <c r="K829" s="66"/>
      <c r="L829" t="s">
        <v>10654</v>
      </c>
    </row>
    <row r="830" spans="8:12">
      <c r="H830" s="61" t="s">
        <v>5356</v>
      </c>
      <c r="I830" t="s">
        <v>4731</v>
      </c>
      <c r="J830" t="str">
        <f>H807&amp;H830</f>
        <v>侧压B1左伺服拨料退回位</v>
      </c>
      <c r="K830" s="66"/>
      <c r="L830" t="s">
        <v>10655</v>
      </c>
    </row>
    <row r="831" spans="8:12">
      <c r="H831" s="61" t="s">
        <v>5357</v>
      </c>
      <c r="I831" t="s">
        <v>4732</v>
      </c>
      <c r="J831" t="str">
        <f>H807&amp;H831</f>
        <v>侧压B1左伺服拨料位</v>
      </c>
      <c r="K831" s="66"/>
      <c r="L831" t="s">
        <v>10656</v>
      </c>
    </row>
    <row r="832" spans="8:12">
      <c r="H832" s="61" t="s">
        <v>5357</v>
      </c>
      <c r="I832" t="s">
        <v>4733</v>
      </c>
      <c r="J832" t="str">
        <f>H807&amp;H832</f>
        <v>侧压B1左伺服拨料位</v>
      </c>
      <c r="K832" s="66"/>
      <c r="L832" t="s">
        <v>10657</v>
      </c>
    </row>
    <row r="833" spans="8:12">
      <c r="H833" s="61" t="s">
        <v>5358</v>
      </c>
      <c r="I833" t="s">
        <v>4734</v>
      </c>
      <c r="J833" t="str">
        <f>H807&amp;H833</f>
        <v>侧压B1左伺服减速位</v>
      </c>
      <c r="K833" s="66"/>
      <c r="L833" t="s">
        <v>10658</v>
      </c>
    </row>
    <row r="834" spans="8:12">
      <c r="H834" s="61" t="s">
        <v>5358</v>
      </c>
      <c r="I834" t="s">
        <v>4735</v>
      </c>
      <c r="J834" t="str">
        <f>H807&amp;H834</f>
        <v>侧压B1左伺服减速位</v>
      </c>
      <c r="K834" s="66"/>
      <c r="L834" t="s">
        <v>10659</v>
      </c>
    </row>
    <row r="835" spans="8:12">
      <c r="H835" s="61" t="s">
        <v>5359</v>
      </c>
      <c r="I835" t="s">
        <v>4736</v>
      </c>
      <c r="J835" t="str">
        <f>H807&amp;H835</f>
        <v>侧压B1左伺服等距热压位</v>
      </c>
      <c r="K835" s="66"/>
      <c r="L835" t="s">
        <v>10660</v>
      </c>
    </row>
    <row r="836" spans="8:12">
      <c r="H836" s="61" t="s">
        <v>5359</v>
      </c>
      <c r="I836" t="s">
        <v>4737</v>
      </c>
      <c r="J836" t="str">
        <f>H807&amp;H836</f>
        <v>侧压B1左伺服等距热压位</v>
      </c>
      <c r="K836" s="66"/>
      <c r="L836" t="s">
        <v>10661</v>
      </c>
    </row>
    <row r="837" spans="8:12">
      <c r="H837" s="61" t="s">
        <v>3161</v>
      </c>
      <c r="I837" t="s">
        <v>4738</v>
      </c>
      <c r="J837" t="str">
        <f>H807&amp;H837</f>
        <v>侧压B1左伺服6#位</v>
      </c>
      <c r="K837" s="66"/>
      <c r="L837" t="s">
        <v>10662</v>
      </c>
    </row>
    <row r="838" spans="8:12">
      <c r="H838" s="61" t="s">
        <v>3161</v>
      </c>
      <c r="I838" t="s">
        <v>4739</v>
      </c>
      <c r="J838" t="str">
        <f>H807&amp;H838</f>
        <v>侧压B1左伺服6#位</v>
      </c>
      <c r="K838" s="66" t="s">
        <v>5624</v>
      </c>
      <c r="L838" t="s">
        <v>10646</v>
      </c>
    </row>
    <row r="839" spans="8:12">
      <c r="H839" s="61" t="s">
        <v>3162</v>
      </c>
      <c r="I839" t="s">
        <v>4740</v>
      </c>
      <c r="J839" t="str">
        <f>H807&amp;H839</f>
        <v>侧压B1左伺服7#位</v>
      </c>
      <c r="K839" s="66"/>
      <c r="L839" t="s">
        <v>10646</v>
      </c>
    </row>
    <row r="840" spans="8:12">
      <c r="H840" s="61" t="s">
        <v>3162</v>
      </c>
      <c r="I840" t="s">
        <v>4741</v>
      </c>
      <c r="J840" t="str">
        <f>H807&amp;H840</f>
        <v>侧压B1左伺服7#位</v>
      </c>
      <c r="K840" s="66"/>
      <c r="L840" t="s">
        <v>10646</v>
      </c>
    </row>
    <row r="841" spans="8:12">
      <c r="H841" s="61" t="s">
        <v>3163</v>
      </c>
      <c r="I841" t="s">
        <v>4742</v>
      </c>
      <c r="J841" t="str">
        <f>H807&amp;H841</f>
        <v>侧压B1左伺服8#位</v>
      </c>
      <c r="K841" s="66"/>
      <c r="L841" t="s">
        <v>10646</v>
      </c>
    </row>
    <row r="842" spans="8:12">
      <c r="H842" s="61" t="s">
        <v>3163</v>
      </c>
      <c r="I842" t="s">
        <v>4743</v>
      </c>
      <c r="J842" t="str">
        <f>H807&amp;H842</f>
        <v>侧压B1左伺服8#位</v>
      </c>
      <c r="K842" s="66"/>
      <c r="L842" t="s">
        <v>10646</v>
      </c>
    </row>
    <row r="843" spans="8:12">
      <c r="H843" s="61" t="s">
        <v>3164</v>
      </c>
      <c r="I843" t="s">
        <v>4744</v>
      </c>
      <c r="J843" t="str">
        <f>H807&amp;H843</f>
        <v>侧压B1左伺服9#位</v>
      </c>
      <c r="K843" s="66"/>
      <c r="L843" t="s">
        <v>10646</v>
      </c>
    </row>
    <row r="844" spans="8:12">
      <c r="H844" s="61" t="s">
        <v>3164</v>
      </c>
      <c r="I844" t="s">
        <v>4745</v>
      </c>
      <c r="J844" t="str">
        <f>H807&amp;H844</f>
        <v>侧压B1左伺服9#位</v>
      </c>
      <c r="K844" s="66"/>
      <c r="L844" t="s">
        <v>10646</v>
      </c>
    </row>
    <row r="845" spans="8:12">
      <c r="H845" s="61" t="s">
        <v>3166</v>
      </c>
      <c r="I845" t="s">
        <v>4746</v>
      </c>
      <c r="J845" t="str">
        <f>H807&amp;H845</f>
        <v>侧压B1左伺服10#位</v>
      </c>
      <c r="K845" s="66"/>
      <c r="L845" t="s">
        <v>10646</v>
      </c>
    </row>
    <row r="846" spans="8:12">
      <c r="H846" s="61" t="s">
        <v>3166</v>
      </c>
      <c r="I846" t="s">
        <v>4747</v>
      </c>
      <c r="J846" t="str">
        <f>H807&amp;H846</f>
        <v>侧压B1左伺服10#位</v>
      </c>
      <c r="K846" s="66"/>
      <c r="L846" t="s">
        <v>10663</v>
      </c>
    </row>
    <row r="847" spans="8:12">
      <c r="I847" t="s">
        <v>4748</v>
      </c>
      <c r="J847" s="61"/>
      <c r="K847" s="66"/>
      <c r="L847" t="s">
        <v>10664</v>
      </c>
    </row>
    <row r="848" spans="8:12">
      <c r="I848" t="s">
        <v>4749</v>
      </c>
      <c r="J848" s="61"/>
      <c r="K848" s="66"/>
      <c r="L848" t="s">
        <v>10665</v>
      </c>
    </row>
    <row r="849" spans="8:12">
      <c r="I849" t="s">
        <v>4750</v>
      </c>
      <c r="J849" s="61"/>
      <c r="K849" s="66"/>
      <c r="L849" t="s">
        <v>10666</v>
      </c>
    </row>
    <row r="850" spans="8:12">
      <c r="I850" t="s">
        <v>4751</v>
      </c>
      <c r="J850" s="61"/>
      <c r="K850" s="66"/>
      <c r="L850" t="s">
        <v>10667</v>
      </c>
    </row>
    <row r="851" spans="8:12">
      <c r="I851" t="s">
        <v>4752</v>
      </c>
      <c r="K851" s="66"/>
      <c r="L851" t="s">
        <v>10668</v>
      </c>
    </row>
    <row r="852" spans="8:12">
      <c r="I852" t="s">
        <v>4753</v>
      </c>
      <c r="K852" s="66"/>
      <c r="L852" t="s">
        <v>10669</v>
      </c>
    </row>
    <row r="853" spans="8:12">
      <c r="I853" t="s">
        <v>4754</v>
      </c>
      <c r="K853" s="66"/>
      <c r="L853" t="s">
        <v>10643</v>
      </c>
    </row>
    <row r="854" spans="8:12">
      <c r="I854" t="s">
        <v>4755</v>
      </c>
      <c r="K854" s="66" t="s">
        <v>5625</v>
      </c>
      <c r="L854" t="s">
        <v>10670</v>
      </c>
    </row>
    <row r="855" spans="8:12">
      <c r="I855" t="s">
        <v>4756</v>
      </c>
      <c r="K855" s="66"/>
      <c r="L855" t="s">
        <v>10670</v>
      </c>
    </row>
    <row r="856" spans="8:12">
      <c r="I856" t="s">
        <v>4757</v>
      </c>
      <c r="K856" s="66"/>
      <c r="L856" t="s">
        <v>10670</v>
      </c>
    </row>
    <row r="857" spans="8:12">
      <c r="H857" s="61" t="s">
        <v>5324</v>
      </c>
      <c r="I857" t="s">
        <v>4758</v>
      </c>
      <c r="J857" s="61" t="str">
        <f>H857&amp;"自动速度"</f>
        <v>侧压B1右伺服自动速度</v>
      </c>
      <c r="K857" s="66"/>
      <c r="L857" t="s">
        <v>10670</v>
      </c>
    </row>
    <row r="858" spans="8:12">
      <c r="I858" t="s">
        <v>4759</v>
      </c>
      <c r="J858" s="61" t="str">
        <f>H857&amp;"自动速度"</f>
        <v>侧压B1右伺服自动速度</v>
      </c>
      <c r="K858" s="66"/>
      <c r="L858" t="s">
        <v>10670</v>
      </c>
    </row>
    <row r="859" spans="8:12">
      <c r="I859" t="s">
        <v>4760</v>
      </c>
      <c r="J859" s="61" t="str">
        <f>H857&amp;"JOG高速"</f>
        <v>侧压B1右伺服JOG高速</v>
      </c>
      <c r="K859" s="66"/>
      <c r="L859" t="s">
        <v>10670</v>
      </c>
    </row>
    <row r="860" spans="8:12">
      <c r="I860" t="s">
        <v>4761</v>
      </c>
      <c r="J860" s="61" t="str">
        <f>H857&amp;"JOG高速"</f>
        <v>侧压B1右伺服JOG高速</v>
      </c>
      <c r="K860" s="66"/>
      <c r="L860" t="s">
        <v>10670</v>
      </c>
    </row>
    <row r="861" spans="8:12">
      <c r="I861" t="s">
        <v>4762</v>
      </c>
      <c r="J861" s="61" t="str">
        <f>H857&amp;"JOG低速"</f>
        <v>侧压B1右伺服JOG低速</v>
      </c>
      <c r="K861" s="66"/>
      <c r="L861" t="s">
        <v>10670</v>
      </c>
    </row>
    <row r="862" spans="8:12">
      <c r="I862" t="s">
        <v>4763</v>
      </c>
      <c r="J862" s="61" t="str">
        <f>H857&amp;"JOG低速"</f>
        <v>侧压B1右伺服JOG低速</v>
      </c>
      <c r="K862" s="66"/>
      <c r="L862" t="s">
        <v>10670</v>
      </c>
    </row>
    <row r="863" spans="8:12">
      <c r="I863" t="s">
        <v>4764</v>
      </c>
      <c r="J863" s="61" t="str">
        <f>H857&amp;"加速时间"</f>
        <v>侧压B1右伺服加速时间</v>
      </c>
      <c r="K863" s="66"/>
      <c r="L863" t="s">
        <v>10670</v>
      </c>
    </row>
    <row r="864" spans="8:12">
      <c r="I864" t="s">
        <v>4765</v>
      </c>
      <c r="J864" s="61" t="str">
        <f>H857&amp;"加速时间"</f>
        <v>侧压B1右伺服加速时间</v>
      </c>
      <c r="K864" s="66"/>
      <c r="L864" t="s">
        <v>10670</v>
      </c>
    </row>
    <row r="865" spans="8:12">
      <c r="I865" t="s">
        <v>4766</v>
      </c>
      <c r="J865" s="61" t="str">
        <f>H857&amp;"减速时间"</f>
        <v>侧压B1右伺服减速时间</v>
      </c>
      <c r="K865" s="66"/>
      <c r="L865" t="s">
        <v>10670</v>
      </c>
    </row>
    <row r="866" spans="8:12">
      <c r="I866" t="s">
        <v>4767</v>
      </c>
      <c r="J866" s="61" t="str">
        <f>H857&amp;"减速时间"</f>
        <v>侧压B1右伺服减速时间</v>
      </c>
      <c r="K866" s="66"/>
      <c r="L866" t="s">
        <v>10670</v>
      </c>
    </row>
    <row r="867" spans="8:12">
      <c r="I867" t="s">
        <v>4768</v>
      </c>
      <c r="J867" s="61" t="str">
        <f>H857&amp;"原点偏移"</f>
        <v>侧压B1右伺服原点偏移</v>
      </c>
      <c r="K867" s="66"/>
      <c r="L867" t="s">
        <v>10670</v>
      </c>
    </row>
    <row r="868" spans="8:12">
      <c r="I868" t="s">
        <v>4769</v>
      </c>
      <c r="J868" s="61" t="str">
        <f>H857&amp;"原点偏移"</f>
        <v>侧压B1右伺服原点偏移</v>
      </c>
      <c r="K868" s="66"/>
      <c r="L868" t="s">
        <v>10670</v>
      </c>
    </row>
    <row r="869" spans="8:12">
      <c r="I869" t="s">
        <v>4770</v>
      </c>
      <c r="J869" s="61" t="str">
        <f>H857&amp;"正软极限"</f>
        <v>侧压B1右伺服正软极限</v>
      </c>
      <c r="K869" s="66"/>
      <c r="L869" t="s">
        <v>10670</v>
      </c>
    </row>
    <row r="870" spans="8:12">
      <c r="I870" t="s">
        <v>4771</v>
      </c>
      <c r="J870" s="61" t="str">
        <f>H857&amp;"正软极限"</f>
        <v>侧压B1右伺服正软极限</v>
      </c>
      <c r="K870" s="66" t="s">
        <v>5626</v>
      </c>
      <c r="L870" t="s">
        <v>10687</v>
      </c>
    </row>
    <row r="871" spans="8:12">
      <c r="I871" t="s">
        <v>4772</v>
      </c>
      <c r="J871" s="61" t="str">
        <f>H857&amp;"负软极限"</f>
        <v>侧压B1右伺服负软极限</v>
      </c>
      <c r="K871" s="66"/>
      <c r="L871" t="s">
        <v>10687</v>
      </c>
    </row>
    <row r="872" spans="8:12">
      <c r="I872" t="s">
        <v>4773</v>
      </c>
      <c r="J872" s="61" t="str">
        <f>J856&amp;"负软极限"</f>
        <v>负软极限</v>
      </c>
      <c r="K872" s="66"/>
      <c r="L872" t="s">
        <v>10687</v>
      </c>
    </row>
    <row r="873" spans="8:12">
      <c r="I873" t="s">
        <v>4774</v>
      </c>
      <c r="J873" s="61"/>
      <c r="K873" s="66"/>
      <c r="L873" t="s">
        <v>10687</v>
      </c>
    </row>
    <row r="874" spans="8:12">
      <c r="I874" t="s">
        <v>4775</v>
      </c>
      <c r="J874" s="61"/>
      <c r="K874" s="66"/>
      <c r="L874" t="s">
        <v>10692</v>
      </c>
    </row>
    <row r="875" spans="8:12">
      <c r="I875" t="s">
        <v>4776</v>
      </c>
      <c r="J875" s="61"/>
      <c r="K875" s="66"/>
      <c r="L875" t="s">
        <v>10693</v>
      </c>
    </row>
    <row r="876" spans="8:12">
      <c r="I876" t="s">
        <v>4777</v>
      </c>
      <c r="J876" s="61"/>
      <c r="K876" s="66"/>
      <c r="L876" t="s">
        <v>10694</v>
      </c>
    </row>
    <row r="877" spans="8:12">
      <c r="H877" s="61" t="s">
        <v>5355</v>
      </c>
      <c r="I877" t="s">
        <v>4778</v>
      </c>
      <c r="J877" t="str">
        <f>H857&amp;H877</f>
        <v>侧压B1右伺服待机位</v>
      </c>
      <c r="K877" s="66"/>
      <c r="L877" t="s">
        <v>10695</v>
      </c>
    </row>
    <row r="878" spans="8:12">
      <c r="H878" s="61" t="s">
        <v>5355</v>
      </c>
      <c r="I878" t="s">
        <v>4779</v>
      </c>
      <c r="J878" t="str">
        <f>H857&amp;H878</f>
        <v>侧压B1右伺服待机位</v>
      </c>
      <c r="K878" s="66"/>
      <c r="L878" t="s">
        <v>10696</v>
      </c>
    </row>
    <row r="879" spans="8:12">
      <c r="H879" s="61" t="s">
        <v>5356</v>
      </c>
      <c r="I879" t="s">
        <v>4780</v>
      </c>
      <c r="J879" t="str">
        <f>H857&amp;H879</f>
        <v>侧压B1右伺服拨料退回位</v>
      </c>
      <c r="K879" s="66"/>
      <c r="L879" t="s">
        <v>10697</v>
      </c>
    </row>
    <row r="880" spans="8:12">
      <c r="H880" s="61" t="s">
        <v>5356</v>
      </c>
      <c r="I880" t="s">
        <v>4781</v>
      </c>
      <c r="J880" t="str">
        <f>H857&amp;H880</f>
        <v>侧压B1右伺服拨料退回位</v>
      </c>
      <c r="K880" s="66"/>
      <c r="L880" t="s">
        <v>10698</v>
      </c>
    </row>
    <row r="881" spans="8:12">
      <c r="H881" s="61" t="s">
        <v>5357</v>
      </c>
      <c r="I881" t="s">
        <v>4782</v>
      </c>
      <c r="J881" t="str">
        <f>H857&amp;H881</f>
        <v>侧压B1右伺服拨料位</v>
      </c>
      <c r="K881" s="66"/>
      <c r="L881" t="s">
        <v>10699</v>
      </c>
    </row>
    <row r="882" spans="8:12">
      <c r="H882" s="61" t="s">
        <v>5357</v>
      </c>
      <c r="I882" t="s">
        <v>4783</v>
      </c>
      <c r="J882" t="str">
        <f>H857&amp;H882</f>
        <v>侧压B1右伺服拨料位</v>
      </c>
      <c r="K882" s="66"/>
      <c r="L882" t="s">
        <v>10700</v>
      </c>
    </row>
    <row r="883" spans="8:12">
      <c r="H883" s="61" t="s">
        <v>5358</v>
      </c>
      <c r="I883" t="s">
        <v>4784</v>
      </c>
      <c r="J883" t="str">
        <f>H857&amp;H883</f>
        <v>侧压B1右伺服减速位</v>
      </c>
      <c r="K883" s="66"/>
      <c r="L883" t="s">
        <v>10701</v>
      </c>
    </row>
    <row r="884" spans="8:12">
      <c r="H884" s="61" t="s">
        <v>5358</v>
      </c>
      <c r="I884" t="s">
        <v>4785</v>
      </c>
      <c r="J884" t="str">
        <f>H857&amp;H884</f>
        <v>侧压B1右伺服减速位</v>
      </c>
      <c r="K884" s="66"/>
      <c r="L884" t="s">
        <v>10702</v>
      </c>
    </row>
    <row r="885" spans="8:12">
      <c r="H885" s="61" t="s">
        <v>5359</v>
      </c>
      <c r="I885" t="s">
        <v>4786</v>
      </c>
      <c r="J885" t="str">
        <f>H857&amp;H885</f>
        <v>侧压B1右伺服等距热压位</v>
      </c>
      <c r="K885" s="66"/>
      <c r="L885" t="s">
        <v>10703</v>
      </c>
    </row>
    <row r="886" spans="8:12">
      <c r="H886" s="61" t="s">
        <v>5359</v>
      </c>
      <c r="I886" t="s">
        <v>4787</v>
      </c>
      <c r="J886" t="str">
        <f>H857&amp;H886</f>
        <v>侧压B1右伺服等距热压位</v>
      </c>
      <c r="K886" s="66" t="s">
        <v>5627</v>
      </c>
      <c r="L886" t="s">
        <v>10687</v>
      </c>
    </row>
    <row r="887" spans="8:12">
      <c r="H887" s="61" t="s">
        <v>3161</v>
      </c>
      <c r="I887" t="s">
        <v>4788</v>
      </c>
      <c r="J887" t="str">
        <f>H857&amp;H887</f>
        <v>侧压B1右伺服6#位</v>
      </c>
      <c r="K887" s="66"/>
      <c r="L887" t="s">
        <v>10687</v>
      </c>
    </row>
    <row r="888" spans="8:12">
      <c r="H888" s="61" t="s">
        <v>3161</v>
      </c>
      <c r="I888" t="s">
        <v>4789</v>
      </c>
      <c r="J888" t="str">
        <f>H857&amp;H888</f>
        <v>侧压B1右伺服6#位</v>
      </c>
      <c r="K888" s="66"/>
      <c r="L888" t="s">
        <v>10687</v>
      </c>
    </row>
    <row r="889" spans="8:12">
      <c r="H889" s="61" t="s">
        <v>3162</v>
      </c>
      <c r="I889" t="s">
        <v>4790</v>
      </c>
      <c r="J889" t="str">
        <f>H857&amp;H889</f>
        <v>侧压B1右伺服7#位</v>
      </c>
      <c r="K889" s="66"/>
      <c r="L889" t="s">
        <v>10687</v>
      </c>
    </row>
    <row r="890" spans="8:12">
      <c r="H890" s="61" t="s">
        <v>3162</v>
      </c>
      <c r="I890" t="s">
        <v>4791</v>
      </c>
      <c r="J890" t="str">
        <f>H857&amp;H890</f>
        <v>侧压B1右伺服7#位</v>
      </c>
      <c r="K890" s="66"/>
      <c r="L890" t="s">
        <v>10687</v>
      </c>
    </row>
    <row r="891" spans="8:12">
      <c r="H891" s="61" t="s">
        <v>3163</v>
      </c>
      <c r="I891" t="s">
        <v>4792</v>
      </c>
      <c r="J891" t="str">
        <f>H857&amp;H891</f>
        <v>侧压B1右伺服8#位</v>
      </c>
      <c r="K891" s="66"/>
      <c r="L891" t="s">
        <v>10687</v>
      </c>
    </row>
    <row r="892" spans="8:12">
      <c r="H892" s="61" t="s">
        <v>3163</v>
      </c>
      <c r="I892" t="s">
        <v>4793</v>
      </c>
      <c r="J892" t="str">
        <f>H857&amp;H892</f>
        <v>侧压B1右伺服8#位</v>
      </c>
      <c r="K892" s="66"/>
      <c r="L892" t="s">
        <v>10687</v>
      </c>
    </row>
    <row r="893" spans="8:12">
      <c r="H893" s="61" t="s">
        <v>3164</v>
      </c>
      <c r="I893" t="s">
        <v>4794</v>
      </c>
      <c r="J893" t="str">
        <f>H857&amp;H893</f>
        <v>侧压B1右伺服9#位</v>
      </c>
      <c r="K893" s="66"/>
      <c r="L893" t="s">
        <v>10687</v>
      </c>
    </row>
    <row r="894" spans="8:12">
      <c r="H894" s="61" t="s">
        <v>3164</v>
      </c>
      <c r="I894" t="s">
        <v>4795</v>
      </c>
      <c r="J894" t="str">
        <f>H857&amp;H894</f>
        <v>侧压B1右伺服9#位</v>
      </c>
      <c r="K894" s="66"/>
      <c r="L894" t="s">
        <v>10704</v>
      </c>
    </row>
    <row r="895" spans="8:12">
      <c r="H895" s="61" t="s">
        <v>3166</v>
      </c>
      <c r="I895" t="s">
        <v>4796</v>
      </c>
      <c r="J895" t="str">
        <f>H857&amp;H895</f>
        <v>侧压B1右伺服10#位</v>
      </c>
      <c r="K895" s="66"/>
      <c r="L895" t="s">
        <v>10705</v>
      </c>
    </row>
    <row r="896" spans="8:12">
      <c r="H896" s="61" t="s">
        <v>3166</v>
      </c>
      <c r="I896" t="s">
        <v>4797</v>
      </c>
      <c r="J896" t="str">
        <f>H857&amp;H896</f>
        <v>侧压B1右伺服10#位</v>
      </c>
      <c r="K896" s="66"/>
      <c r="L896" t="s">
        <v>10706</v>
      </c>
    </row>
    <row r="897" spans="8:12">
      <c r="I897" t="s">
        <v>4798</v>
      </c>
      <c r="J897" s="61"/>
      <c r="K897" s="66"/>
      <c r="L897" t="s">
        <v>10707</v>
      </c>
    </row>
    <row r="898" spans="8:12">
      <c r="I898" t="s">
        <v>4799</v>
      </c>
      <c r="J898" s="61"/>
      <c r="K898" s="66"/>
      <c r="L898" t="s">
        <v>10708</v>
      </c>
    </row>
    <row r="899" spans="8:12">
      <c r="I899" t="s">
        <v>4800</v>
      </c>
      <c r="J899" s="61"/>
      <c r="K899" s="66"/>
      <c r="L899" t="s">
        <v>10709</v>
      </c>
    </row>
    <row r="900" spans="8:12">
      <c r="I900" t="s">
        <v>4801</v>
      </c>
      <c r="J900" s="61"/>
      <c r="K900" s="66"/>
      <c r="L900" t="s">
        <v>10710</v>
      </c>
    </row>
    <row r="901" spans="8:12">
      <c r="I901" t="s">
        <v>4802</v>
      </c>
      <c r="K901" s="66"/>
      <c r="L901" t="s">
        <v>10684</v>
      </c>
    </row>
    <row r="902" spans="8:12">
      <c r="I902" t="s">
        <v>4803</v>
      </c>
      <c r="K902" s="66" t="s">
        <v>5628</v>
      </c>
      <c r="L902" t="s">
        <v>10711</v>
      </c>
    </row>
    <row r="903" spans="8:12">
      <c r="I903" t="s">
        <v>4804</v>
      </c>
      <c r="K903" s="66"/>
      <c r="L903" t="s">
        <v>10711</v>
      </c>
    </row>
    <row r="904" spans="8:12">
      <c r="I904" t="s">
        <v>4805</v>
      </c>
      <c r="K904" s="66"/>
      <c r="L904" t="s">
        <v>10711</v>
      </c>
    </row>
    <row r="905" spans="8:12">
      <c r="I905" t="s">
        <v>4806</v>
      </c>
      <c r="K905" s="66"/>
      <c r="L905" t="s">
        <v>10711</v>
      </c>
    </row>
    <row r="906" spans="8:12">
      <c r="I906" t="s">
        <v>4807</v>
      </c>
      <c r="K906" s="66"/>
      <c r="L906" t="s">
        <v>10711</v>
      </c>
    </row>
    <row r="907" spans="8:12">
      <c r="H907" s="61" t="s">
        <v>5325</v>
      </c>
      <c r="I907" t="s">
        <v>4808</v>
      </c>
      <c r="J907" s="61" t="str">
        <f>H907&amp;"自动速度"</f>
        <v>侧压B2左伺服自动速度</v>
      </c>
      <c r="K907" s="66"/>
      <c r="L907" t="s">
        <v>10711</v>
      </c>
    </row>
    <row r="908" spans="8:12">
      <c r="I908" t="s">
        <v>4809</v>
      </c>
      <c r="J908" s="61" t="str">
        <f>H907&amp;"自动速度"</f>
        <v>侧压B2左伺服自动速度</v>
      </c>
      <c r="K908" s="66"/>
      <c r="L908" t="s">
        <v>10711</v>
      </c>
    </row>
    <row r="909" spans="8:12">
      <c r="I909" t="s">
        <v>4810</v>
      </c>
      <c r="J909" s="61" t="str">
        <f>H907&amp;"JOG高速"</f>
        <v>侧压B2左伺服JOG高速</v>
      </c>
      <c r="K909" s="66"/>
      <c r="L909" t="s">
        <v>10711</v>
      </c>
    </row>
    <row r="910" spans="8:12">
      <c r="I910" t="s">
        <v>4811</v>
      </c>
      <c r="J910" s="61" t="str">
        <f>H907&amp;"JOG高速"</f>
        <v>侧压B2左伺服JOG高速</v>
      </c>
      <c r="K910" s="66"/>
      <c r="L910" t="s">
        <v>10711</v>
      </c>
    </row>
    <row r="911" spans="8:12">
      <c r="I911" t="s">
        <v>4812</v>
      </c>
      <c r="J911" s="61" t="str">
        <f>H907&amp;"JOG低速"</f>
        <v>侧压B2左伺服JOG低速</v>
      </c>
      <c r="K911" s="66"/>
      <c r="L911" t="s">
        <v>10711</v>
      </c>
    </row>
    <row r="912" spans="8:12">
      <c r="I912" t="s">
        <v>4813</v>
      </c>
      <c r="J912" s="61" t="str">
        <f>H907&amp;"JOG低速"</f>
        <v>侧压B2左伺服JOG低速</v>
      </c>
      <c r="K912" s="66"/>
      <c r="L912" t="s">
        <v>10711</v>
      </c>
    </row>
    <row r="913" spans="8:12">
      <c r="I913" t="s">
        <v>4814</v>
      </c>
      <c r="J913" s="61" t="str">
        <f>H907&amp;"加速时间"</f>
        <v>侧压B2左伺服加速时间</v>
      </c>
      <c r="K913" s="66"/>
      <c r="L913" t="s">
        <v>10711</v>
      </c>
    </row>
    <row r="914" spans="8:12">
      <c r="I914" t="s">
        <v>4815</v>
      </c>
      <c r="J914" s="61" t="str">
        <f>H907&amp;"加速时间"</f>
        <v>侧压B2左伺服加速时间</v>
      </c>
      <c r="K914" s="66"/>
      <c r="L914" t="s">
        <v>10711</v>
      </c>
    </row>
    <row r="915" spans="8:12">
      <c r="I915" t="s">
        <v>4816</v>
      </c>
      <c r="J915" s="61" t="str">
        <f>H907&amp;"减速时间"</f>
        <v>侧压B2左伺服减速时间</v>
      </c>
      <c r="K915" s="66"/>
      <c r="L915" t="s">
        <v>10711</v>
      </c>
    </row>
    <row r="916" spans="8:12">
      <c r="I916" t="s">
        <v>4817</v>
      </c>
      <c r="J916" s="61" t="str">
        <f>H907&amp;"减速时间"</f>
        <v>侧压B2左伺服减速时间</v>
      </c>
      <c r="K916" s="66"/>
      <c r="L916" t="s">
        <v>10711</v>
      </c>
    </row>
    <row r="917" spans="8:12">
      <c r="I917" t="s">
        <v>4818</v>
      </c>
      <c r="J917" s="61" t="str">
        <f>H907&amp;"原点偏移"</f>
        <v>侧压B2左伺服原点偏移</v>
      </c>
      <c r="K917" s="66"/>
      <c r="L917" t="s">
        <v>10711</v>
      </c>
    </row>
    <row r="918" spans="8:12">
      <c r="I918" t="s">
        <v>4819</v>
      </c>
      <c r="J918" s="61" t="str">
        <f>H907&amp;"原点偏移"</f>
        <v>侧压B2左伺服原点偏移</v>
      </c>
      <c r="K918" s="66" t="s">
        <v>5629</v>
      </c>
      <c r="L918" t="s">
        <v>10728</v>
      </c>
    </row>
    <row r="919" spans="8:12">
      <c r="I919" t="s">
        <v>4820</v>
      </c>
      <c r="J919" s="61" t="str">
        <f>H907&amp;"正软极限"</f>
        <v>侧压B2左伺服正软极限</v>
      </c>
      <c r="K919" s="66"/>
      <c r="L919" t="s">
        <v>10728</v>
      </c>
    </row>
    <row r="920" spans="8:12">
      <c r="I920" t="s">
        <v>4821</v>
      </c>
      <c r="J920" s="61" t="str">
        <f>H907&amp;"正软极限"</f>
        <v>侧压B2左伺服正软极限</v>
      </c>
      <c r="K920" s="66"/>
      <c r="L920" t="s">
        <v>10728</v>
      </c>
    </row>
    <row r="921" spans="8:12">
      <c r="I921" t="s">
        <v>4822</v>
      </c>
      <c r="J921" s="61" t="str">
        <f>H907&amp;"负软极限"</f>
        <v>侧压B2左伺服负软极限</v>
      </c>
      <c r="K921" s="66"/>
      <c r="L921" t="s">
        <v>10728</v>
      </c>
    </row>
    <row r="922" spans="8:12">
      <c r="I922" t="s">
        <v>4823</v>
      </c>
      <c r="J922" s="61" t="str">
        <f>J906&amp;"负软极限"</f>
        <v>负软极限</v>
      </c>
      <c r="K922" s="66"/>
      <c r="L922" t="s">
        <v>10733</v>
      </c>
    </row>
    <row r="923" spans="8:12">
      <c r="I923" t="s">
        <v>4824</v>
      </c>
      <c r="J923" s="61"/>
      <c r="K923" s="66"/>
      <c r="L923" t="s">
        <v>10734</v>
      </c>
    </row>
    <row r="924" spans="8:12">
      <c r="I924" t="s">
        <v>4825</v>
      </c>
      <c r="J924" s="61"/>
      <c r="K924" s="66"/>
      <c r="L924" t="s">
        <v>10735</v>
      </c>
    </row>
    <row r="925" spans="8:12">
      <c r="I925" t="s">
        <v>4826</v>
      </c>
      <c r="J925" s="61"/>
      <c r="K925" s="66"/>
      <c r="L925" t="s">
        <v>10736</v>
      </c>
    </row>
    <row r="926" spans="8:12">
      <c r="I926" t="s">
        <v>4827</v>
      </c>
      <c r="J926" s="61"/>
      <c r="K926" s="66"/>
      <c r="L926" t="s">
        <v>10737</v>
      </c>
    </row>
    <row r="927" spans="8:12">
      <c r="H927" s="61" t="s">
        <v>5355</v>
      </c>
      <c r="I927" t="s">
        <v>4828</v>
      </c>
      <c r="J927" t="str">
        <f>H907&amp;H927</f>
        <v>侧压B2左伺服待机位</v>
      </c>
      <c r="K927" s="66"/>
      <c r="L927" t="s">
        <v>10738</v>
      </c>
    </row>
    <row r="928" spans="8:12">
      <c r="H928" s="61" t="s">
        <v>5355</v>
      </c>
      <c r="I928" t="s">
        <v>4829</v>
      </c>
      <c r="J928" t="str">
        <f>H907&amp;H928</f>
        <v>侧压B2左伺服待机位</v>
      </c>
      <c r="K928" s="66"/>
      <c r="L928" t="s">
        <v>10739</v>
      </c>
    </row>
    <row r="929" spans="8:12">
      <c r="H929" s="61" t="s">
        <v>5356</v>
      </c>
      <c r="I929" t="s">
        <v>4830</v>
      </c>
      <c r="J929" t="str">
        <f>H907&amp;H929</f>
        <v>侧压B2左伺服拨料退回位</v>
      </c>
      <c r="K929" s="66"/>
      <c r="L929" t="s">
        <v>10740</v>
      </c>
    </row>
    <row r="930" spans="8:12">
      <c r="H930" s="61" t="s">
        <v>5356</v>
      </c>
      <c r="I930" t="s">
        <v>4831</v>
      </c>
      <c r="J930" t="str">
        <f>H907&amp;H930</f>
        <v>侧压B2左伺服拨料退回位</v>
      </c>
      <c r="K930" s="66"/>
      <c r="L930" t="s">
        <v>10741</v>
      </c>
    </row>
    <row r="931" spans="8:12">
      <c r="H931" s="61" t="s">
        <v>5357</v>
      </c>
      <c r="I931" t="s">
        <v>4832</v>
      </c>
      <c r="J931" t="str">
        <f>H907&amp;H931</f>
        <v>侧压B2左伺服拨料位</v>
      </c>
      <c r="K931" s="66"/>
      <c r="L931" t="s">
        <v>10742</v>
      </c>
    </row>
    <row r="932" spans="8:12">
      <c r="H932" s="61" t="s">
        <v>5357</v>
      </c>
      <c r="I932" t="s">
        <v>4833</v>
      </c>
      <c r="J932" t="str">
        <f>H907&amp;H932</f>
        <v>侧压B2左伺服拨料位</v>
      </c>
      <c r="K932" s="66"/>
      <c r="L932" t="s">
        <v>10743</v>
      </c>
    </row>
    <row r="933" spans="8:12">
      <c r="H933" s="61" t="s">
        <v>5358</v>
      </c>
      <c r="I933" t="s">
        <v>4834</v>
      </c>
      <c r="J933" t="str">
        <f>H907&amp;H933</f>
        <v>侧压B2左伺服减速位</v>
      </c>
      <c r="K933" s="66"/>
      <c r="L933" t="s">
        <v>10744</v>
      </c>
    </row>
    <row r="934" spans="8:12">
      <c r="H934" s="61" t="s">
        <v>5358</v>
      </c>
      <c r="I934" t="s">
        <v>4835</v>
      </c>
      <c r="J934" t="str">
        <f>H907&amp;H934</f>
        <v>侧压B2左伺服减速位</v>
      </c>
      <c r="K934" s="66" t="s">
        <v>5630</v>
      </c>
      <c r="L934" t="s">
        <v>10728</v>
      </c>
    </row>
    <row r="935" spans="8:12">
      <c r="H935" s="61" t="s">
        <v>5359</v>
      </c>
      <c r="I935" t="s">
        <v>4836</v>
      </c>
      <c r="J935" t="str">
        <f>H907&amp;H935</f>
        <v>侧压B2左伺服等距热压位</v>
      </c>
      <c r="K935" s="66"/>
      <c r="L935" t="s">
        <v>10728</v>
      </c>
    </row>
    <row r="936" spans="8:12">
      <c r="H936" s="61" t="s">
        <v>5359</v>
      </c>
      <c r="I936" t="s">
        <v>4837</v>
      </c>
      <c r="J936" t="str">
        <f>H907&amp;H936</f>
        <v>侧压B2左伺服等距热压位</v>
      </c>
      <c r="K936" s="66"/>
      <c r="L936" t="s">
        <v>10728</v>
      </c>
    </row>
    <row r="937" spans="8:12">
      <c r="H937" s="61" t="s">
        <v>3161</v>
      </c>
      <c r="I937" t="s">
        <v>4838</v>
      </c>
      <c r="J937" t="str">
        <f>H907&amp;H937</f>
        <v>侧压B2左伺服6#位</v>
      </c>
      <c r="K937" s="66"/>
      <c r="L937" t="s">
        <v>10728</v>
      </c>
    </row>
    <row r="938" spans="8:12">
      <c r="H938" s="61" t="s">
        <v>3161</v>
      </c>
      <c r="I938" t="s">
        <v>4839</v>
      </c>
      <c r="J938" t="str">
        <f>H907&amp;H938</f>
        <v>侧压B2左伺服6#位</v>
      </c>
      <c r="K938" s="66"/>
      <c r="L938" t="s">
        <v>10728</v>
      </c>
    </row>
    <row r="939" spans="8:12">
      <c r="H939" s="61" t="s">
        <v>3162</v>
      </c>
      <c r="I939" t="s">
        <v>4840</v>
      </c>
      <c r="J939" t="str">
        <f>H907&amp;H939</f>
        <v>侧压B2左伺服7#位</v>
      </c>
      <c r="K939" s="66"/>
      <c r="L939" t="s">
        <v>10728</v>
      </c>
    </row>
    <row r="940" spans="8:12">
      <c r="H940" s="61" t="s">
        <v>3162</v>
      </c>
      <c r="I940" t="s">
        <v>4841</v>
      </c>
      <c r="J940" t="str">
        <f>H907&amp;H940</f>
        <v>侧压B2左伺服7#位</v>
      </c>
      <c r="K940" s="66"/>
      <c r="L940" t="s">
        <v>10728</v>
      </c>
    </row>
    <row r="941" spans="8:12">
      <c r="H941" s="61" t="s">
        <v>3163</v>
      </c>
      <c r="I941" t="s">
        <v>4842</v>
      </c>
      <c r="J941" t="str">
        <f>H907&amp;H941</f>
        <v>侧压B2左伺服8#位</v>
      </c>
      <c r="K941" s="66"/>
      <c r="L941" t="s">
        <v>10728</v>
      </c>
    </row>
    <row r="942" spans="8:12">
      <c r="H942" s="61" t="s">
        <v>3163</v>
      </c>
      <c r="I942" t="s">
        <v>4843</v>
      </c>
      <c r="J942" t="str">
        <f>H907&amp;H942</f>
        <v>侧压B2左伺服8#位</v>
      </c>
      <c r="K942" s="66"/>
      <c r="L942" t="s">
        <v>10745</v>
      </c>
    </row>
    <row r="943" spans="8:12">
      <c r="H943" s="61" t="s">
        <v>3164</v>
      </c>
      <c r="I943" t="s">
        <v>4844</v>
      </c>
      <c r="J943" t="str">
        <f>H907&amp;H943</f>
        <v>侧压B2左伺服9#位</v>
      </c>
      <c r="K943" s="66"/>
      <c r="L943" t="s">
        <v>10746</v>
      </c>
    </row>
    <row r="944" spans="8:12">
      <c r="H944" s="61" t="s">
        <v>3164</v>
      </c>
      <c r="I944" t="s">
        <v>4845</v>
      </c>
      <c r="J944" t="str">
        <f>H907&amp;H944</f>
        <v>侧压B2左伺服9#位</v>
      </c>
      <c r="K944" s="66"/>
      <c r="L944" t="s">
        <v>10747</v>
      </c>
    </row>
    <row r="945" spans="8:12">
      <c r="H945" s="61" t="s">
        <v>3166</v>
      </c>
      <c r="I945" t="s">
        <v>4846</v>
      </c>
      <c r="J945" t="str">
        <f>H907&amp;H945</f>
        <v>侧压B2左伺服10#位</v>
      </c>
      <c r="K945" s="66"/>
      <c r="L945" t="s">
        <v>10748</v>
      </c>
    </row>
    <row r="946" spans="8:12">
      <c r="H946" s="61" t="s">
        <v>3166</v>
      </c>
      <c r="I946" t="s">
        <v>4847</v>
      </c>
      <c r="J946" t="str">
        <f>H907&amp;H946</f>
        <v>侧压B2左伺服10#位</v>
      </c>
      <c r="K946" s="66"/>
      <c r="L946" t="s">
        <v>10749</v>
      </c>
    </row>
    <row r="947" spans="8:12">
      <c r="I947" t="s">
        <v>4848</v>
      </c>
      <c r="J947" s="61"/>
      <c r="K947" s="66"/>
      <c r="L947" t="s">
        <v>10750</v>
      </c>
    </row>
    <row r="948" spans="8:12">
      <c r="I948" t="s">
        <v>4849</v>
      </c>
      <c r="J948" s="61"/>
      <c r="K948" s="66"/>
      <c r="L948" t="s">
        <v>10751</v>
      </c>
    </row>
    <row r="949" spans="8:12">
      <c r="I949" t="s">
        <v>4850</v>
      </c>
      <c r="J949" s="61"/>
      <c r="K949" s="66"/>
      <c r="L949" t="s">
        <v>10725</v>
      </c>
    </row>
    <row r="950" spans="8:12">
      <c r="I950" t="s">
        <v>4851</v>
      </c>
      <c r="J950" s="61"/>
      <c r="K950" s="66" t="s">
        <v>5631</v>
      </c>
      <c r="L950" t="s">
        <v>10752</v>
      </c>
    </row>
    <row r="951" spans="8:12">
      <c r="I951" t="s">
        <v>4852</v>
      </c>
      <c r="K951" s="66"/>
      <c r="L951" t="s">
        <v>10752</v>
      </c>
    </row>
    <row r="952" spans="8:12">
      <c r="I952" t="s">
        <v>4853</v>
      </c>
      <c r="K952" s="66"/>
      <c r="L952" t="s">
        <v>10752</v>
      </c>
    </row>
    <row r="953" spans="8:12">
      <c r="I953" t="s">
        <v>4854</v>
      </c>
      <c r="K953" s="66"/>
      <c r="L953" t="s">
        <v>10752</v>
      </c>
    </row>
    <row r="954" spans="8:12">
      <c r="I954" t="s">
        <v>4855</v>
      </c>
      <c r="K954" s="66"/>
      <c r="L954" t="s">
        <v>10752</v>
      </c>
    </row>
    <row r="955" spans="8:12">
      <c r="I955" t="s">
        <v>4856</v>
      </c>
      <c r="K955" s="66"/>
      <c r="L955" t="s">
        <v>10752</v>
      </c>
    </row>
    <row r="956" spans="8:12">
      <c r="I956" t="s">
        <v>4857</v>
      </c>
      <c r="K956" s="66"/>
      <c r="L956" t="s">
        <v>10752</v>
      </c>
    </row>
    <row r="957" spans="8:12">
      <c r="H957" s="61" t="s">
        <v>5326</v>
      </c>
      <c r="I957" t="s">
        <v>4858</v>
      </c>
      <c r="J957" s="61" t="str">
        <f>H957&amp;"自动速度"</f>
        <v>侧压B2右伺服自动速度</v>
      </c>
      <c r="K957" s="66"/>
      <c r="L957" t="s">
        <v>10752</v>
      </c>
    </row>
    <row r="958" spans="8:12">
      <c r="I958" t="s">
        <v>4859</v>
      </c>
      <c r="J958" s="61" t="str">
        <f>H957&amp;"自动速度"</f>
        <v>侧压B2右伺服自动速度</v>
      </c>
      <c r="K958" s="66"/>
      <c r="L958" t="s">
        <v>10752</v>
      </c>
    </row>
    <row r="959" spans="8:12">
      <c r="I959" t="s">
        <v>4860</v>
      </c>
      <c r="J959" s="61" t="str">
        <f>H957&amp;"JOG高速"</f>
        <v>侧压B2右伺服JOG高速</v>
      </c>
      <c r="K959" s="66"/>
      <c r="L959" t="s">
        <v>10752</v>
      </c>
    </row>
    <row r="960" spans="8:12">
      <c r="I960" t="s">
        <v>4861</v>
      </c>
      <c r="J960" s="61" t="str">
        <f>H957&amp;"JOG高速"</f>
        <v>侧压B2右伺服JOG高速</v>
      </c>
      <c r="K960" s="66"/>
      <c r="L960" t="s">
        <v>10752</v>
      </c>
    </row>
    <row r="961" spans="9:12">
      <c r="I961" t="s">
        <v>4862</v>
      </c>
      <c r="J961" s="61" t="str">
        <f>H957&amp;"JOG低速"</f>
        <v>侧压B2右伺服JOG低速</v>
      </c>
      <c r="K961" s="66"/>
      <c r="L961" t="s">
        <v>10752</v>
      </c>
    </row>
    <row r="962" spans="9:12">
      <c r="I962" t="s">
        <v>4863</v>
      </c>
      <c r="J962" s="61" t="str">
        <f>H957&amp;"JOG低速"</f>
        <v>侧压B2右伺服JOG低速</v>
      </c>
      <c r="K962" s="66"/>
      <c r="L962" t="s">
        <v>10752</v>
      </c>
    </row>
    <row r="963" spans="9:12">
      <c r="I963" t="s">
        <v>4864</v>
      </c>
      <c r="J963" s="61" t="str">
        <f>H957&amp;"加速时间"</f>
        <v>侧压B2右伺服加速时间</v>
      </c>
      <c r="K963" s="66"/>
      <c r="L963" t="s">
        <v>10752</v>
      </c>
    </row>
    <row r="964" spans="9:12">
      <c r="I964" t="s">
        <v>4865</v>
      </c>
      <c r="J964" s="61" t="str">
        <f>H957&amp;"加速时间"</f>
        <v>侧压B2右伺服加速时间</v>
      </c>
      <c r="K964" s="66"/>
      <c r="L964" t="s">
        <v>10752</v>
      </c>
    </row>
    <row r="965" spans="9:12">
      <c r="I965" t="s">
        <v>4866</v>
      </c>
      <c r="J965" s="61" t="str">
        <f>H957&amp;"减速时间"</f>
        <v>侧压B2右伺服减速时间</v>
      </c>
      <c r="K965" s="66"/>
      <c r="L965" t="s">
        <v>10752</v>
      </c>
    </row>
    <row r="966" spans="9:12">
      <c r="I966" t="s">
        <v>4867</v>
      </c>
      <c r="J966" s="61" t="str">
        <f>H957&amp;"减速时间"</f>
        <v>侧压B2右伺服减速时间</v>
      </c>
      <c r="K966" s="66" t="s">
        <v>5632</v>
      </c>
      <c r="L966" s="61" t="s">
        <v>10753</v>
      </c>
    </row>
    <row r="967" spans="9:12">
      <c r="I967" t="s">
        <v>4868</v>
      </c>
      <c r="J967" s="61" t="str">
        <f>H957&amp;"原点偏移"</f>
        <v>侧压B2右伺服原点偏移</v>
      </c>
      <c r="K967" s="66"/>
      <c r="L967" t="s">
        <v>10754</v>
      </c>
    </row>
    <row r="968" spans="9:12">
      <c r="I968" t="s">
        <v>4869</v>
      </c>
      <c r="J968" s="61" t="str">
        <f>H957&amp;"原点偏移"</f>
        <v>侧压B2右伺服原点偏移</v>
      </c>
      <c r="K968" s="66"/>
      <c r="L968" t="s">
        <v>10755</v>
      </c>
    </row>
    <row r="969" spans="9:12">
      <c r="I969" t="s">
        <v>4870</v>
      </c>
      <c r="J969" s="61" t="str">
        <f>H957&amp;"正软极限"</f>
        <v>侧压B2右伺服正软极限</v>
      </c>
      <c r="K969" s="66"/>
      <c r="L969" t="s">
        <v>10756</v>
      </c>
    </row>
    <row r="970" spans="9:12">
      <c r="I970" t="s">
        <v>4871</v>
      </c>
      <c r="J970" s="61" t="str">
        <f>H957&amp;"正软极限"</f>
        <v>侧压B2右伺服正软极限</v>
      </c>
      <c r="K970" s="66"/>
      <c r="L970" t="s">
        <v>10757</v>
      </c>
    </row>
    <row r="971" spans="9:12">
      <c r="I971" t="s">
        <v>4872</v>
      </c>
      <c r="J971" s="61" t="str">
        <f>H957&amp;"负软极限"</f>
        <v>侧压B2右伺服负软极限</v>
      </c>
      <c r="K971" s="66"/>
      <c r="L971" t="s">
        <v>10758</v>
      </c>
    </row>
    <row r="972" spans="9:12">
      <c r="I972" t="s">
        <v>4873</v>
      </c>
      <c r="J972" s="61" t="str">
        <f>J956&amp;"负软极限"</f>
        <v>负软极限</v>
      </c>
      <c r="K972" s="66"/>
      <c r="L972" t="s">
        <v>10759</v>
      </c>
    </row>
    <row r="973" spans="9:12">
      <c r="I973" t="s">
        <v>4874</v>
      </c>
      <c r="J973" s="61"/>
      <c r="K973" s="66"/>
      <c r="L973" t="s">
        <v>10760</v>
      </c>
    </row>
    <row r="974" spans="9:12">
      <c r="I974" t="s">
        <v>4875</v>
      </c>
      <c r="J974" s="61"/>
      <c r="K974" s="66"/>
      <c r="L974" t="s">
        <v>10761</v>
      </c>
    </row>
    <row r="975" spans="9:12">
      <c r="I975" t="s">
        <v>4876</v>
      </c>
      <c r="J975" s="61"/>
      <c r="K975" s="66"/>
      <c r="L975" t="s">
        <v>10762</v>
      </c>
    </row>
    <row r="976" spans="9:12">
      <c r="I976" t="s">
        <v>4877</v>
      </c>
      <c r="J976" s="61"/>
      <c r="K976" s="66"/>
      <c r="L976" t="s">
        <v>10763</v>
      </c>
    </row>
    <row r="977" spans="8:12">
      <c r="H977" s="61" t="s">
        <v>5355</v>
      </c>
      <c r="I977" t="s">
        <v>4878</v>
      </c>
      <c r="J977" t="str">
        <f>H957&amp;H977</f>
        <v>侧压B2右伺服待机位</v>
      </c>
      <c r="K977" s="66"/>
      <c r="L977" t="s">
        <v>10764</v>
      </c>
    </row>
    <row r="978" spans="8:12">
      <c r="H978" s="61" t="s">
        <v>5355</v>
      </c>
      <c r="I978" t="s">
        <v>4879</v>
      </c>
      <c r="J978" t="str">
        <f>H957&amp;H978</f>
        <v>侧压B2右伺服待机位</v>
      </c>
      <c r="K978" s="66"/>
      <c r="L978" t="s">
        <v>10765</v>
      </c>
    </row>
    <row r="979" spans="8:12">
      <c r="H979" s="61" t="s">
        <v>5356</v>
      </c>
      <c r="I979" t="s">
        <v>4880</v>
      </c>
      <c r="J979" t="str">
        <f>H957&amp;H979</f>
        <v>侧压B2右伺服拨料退回位</v>
      </c>
      <c r="K979" s="66"/>
      <c r="L979" t="s">
        <v>10766</v>
      </c>
    </row>
    <row r="980" spans="8:12">
      <c r="H980" s="61" t="s">
        <v>5356</v>
      </c>
      <c r="I980" t="s">
        <v>4881</v>
      </c>
      <c r="J980" t="str">
        <f>H957&amp;H980</f>
        <v>侧压B2右伺服拨料退回位</v>
      </c>
      <c r="K980" s="66"/>
      <c r="L980" t="s">
        <v>10767</v>
      </c>
    </row>
    <row r="981" spans="8:12">
      <c r="H981" s="61" t="s">
        <v>5357</v>
      </c>
      <c r="I981" t="s">
        <v>4882</v>
      </c>
      <c r="J981" t="str">
        <f>H957&amp;H981</f>
        <v>侧压B2右伺服拨料位</v>
      </c>
      <c r="K981" s="66"/>
      <c r="L981" t="s">
        <v>10768</v>
      </c>
    </row>
    <row r="982" spans="8:12">
      <c r="H982" s="61" t="s">
        <v>5357</v>
      </c>
      <c r="I982" t="s">
        <v>4883</v>
      </c>
      <c r="J982" t="str">
        <f>H957&amp;H982</f>
        <v>侧压B2右伺服拨料位</v>
      </c>
      <c r="K982" s="66" t="s">
        <v>5633</v>
      </c>
      <c r="L982" t="s">
        <v>10769</v>
      </c>
    </row>
    <row r="983" spans="8:12">
      <c r="H983" s="61" t="s">
        <v>5358</v>
      </c>
      <c r="I983" t="s">
        <v>4884</v>
      </c>
      <c r="J983" t="str">
        <f>H957&amp;H983</f>
        <v>侧压B2右伺服减速位</v>
      </c>
      <c r="K983" s="66"/>
      <c r="L983" t="s">
        <v>10769</v>
      </c>
    </row>
    <row r="984" spans="8:12">
      <c r="H984" s="61" t="s">
        <v>5358</v>
      </c>
      <c r="I984" t="s">
        <v>4885</v>
      </c>
      <c r="J984" t="str">
        <f>H957&amp;H984</f>
        <v>侧压B2右伺服减速位</v>
      </c>
      <c r="K984" s="66"/>
      <c r="L984" t="s">
        <v>10769</v>
      </c>
    </row>
    <row r="985" spans="8:12">
      <c r="H985" s="61" t="s">
        <v>5359</v>
      </c>
      <c r="I985" t="s">
        <v>4886</v>
      </c>
      <c r="J985" t="str">
        <f>H957&amp;H985</f>
        <v>侧压B2右伺服等距热压位</v>
      </c>
      <c r="K985" s="66"/>
      <c r="L985" t="s">
        <v>10769</v>
      </c>
    </row>
    <row r="986" spans="8:12">
      <c r="H986" s="61" t="s">
        <v>5359</v>
      </c>
      <c r="I986" t="s">
        <v>4887</v>
      </c>
      <c r="J986" t="str">
        <f>H957&amp;H986</f>
        <v>侧压B2右伺服等距热压位</v>
      </c>
      <c r="K986" s="66"/>
      <c r="L986" t="s">
        <v>10769</v>
      </c>
    </row>
    <row r="987" spans="8:12">
      <c r="H987" s="61" t="s">
        <v>3161</v>
      </c>
      <c r="I987" t="s">
        <v>4888</v>
      </c>
      <c r="J987" t="str">
        <f>H957&amp;H987</f>
        <v>侧压B2右伺服6#位</v>
      </c>
      <c r="K987" s="66"/>
      <c r="L987" t="s">
        <v>10769</v>
      </c>
    </row>
    <row r="988" spans="8:12">
      <c r="H988" s="61" t="s">
        <v>3161</v>
      </c>
      <c r="I988" t="s">
        <v>4889</v>
      </c>
      <c r="J988" t="str">
        <f>H957&amp;H988</f>
        <v>侧压B2右伺服6#位</v>
      </c>
      <c r="K988" s="66"/>
      <c r="L988" t="s">
        <v>10769</v>
      </c>
    </row>
    <row r="989" spans="8:12">
      <c r="H989" s="61" t="s">
        <v>3162</v>
      </c>
      <c r="I989" t="s">
        <v>4890</v>
      </c>
      <c r="J989" t="str">
        <f>H957&amp;H989</f>
        <v>侧压B2右伺服7#位</v>
      </c>
      <c r="K989" s="66"/>
      <c r="L989" t="s">
        <v>10769</v>
      </c>
    </row>
    <row r="990" spans="8:12">
      <c r="H990" s="61" t="s">
        <v>3162</v>
      </c>
      <c r="I990" t="s">
        <v>4891</v>
      </c>
      <c r="J990" t="str">
        <f>H957&amp;H990</f>
        <v>侧压B2右伺服7#位</v>
      </c>
      <c r="K990" s="66"/>
      <c r="L990" t="s">
        <v>10770</v>
      </c>
    </row>
    <row r="991" spans="8:12">
      <c r="H991" s="61" t="s">
        <v>3163</v>
      </c>
      <c r="I991" t="s">
        <v>4892</v>
      </c>
      <c r="J991" t="str">
        <f>H957&amp;H991</f>
        <v>侧压B2右伺服8#位</v>
      </c>
      <c r="K991" s="66"/>
      <c r="L991" t="s">
        <v>10769</v>
      </c>
    </row>
    <row r="992" spans="8:12">
      <c r="H992" s="61" t="s">
        <v>3163</v>
      </c>
      <c r="I992" t="s">
        <v>4893</v>
      </c>
      <c r="J992" t="str">
        <f>H957&amp;H992</f>
        <v>侧压B2右伺服8#位</v>
      </c>
      <c r="K992" s="66"/>
      <c r="L992" t="s">
        <v>10769</v>
      </c>
    </row>
    <row r="993" spans="8:12">
      <c r="H993" s="61" t="s">
        <v>3164</v>
      </c>
      <c r="I993" t="s">
        <v>4894</v>
      </c>
      <c r="J993" t="str">
        <f>H957&amp;H993</f>
        <v>侧压B2右伺服9#位</v>
      </c>
      <c r="K993" s="66"/>
      <c r="L993" t="s">
        <v>10769</v>
      </c>
    </row>
    <row r="994" spans="8:12">
      <c r="H994" s="61" t="s">
        <v>3164</v>
      </c>
      <c r="I994" t="s">
        <v>4895</v>
      </c>
      <c r="J994" t="str">
        <f>H957&amp;H994</f>
        <v>侧压B2右伺服9#位</v>
      </c>
      <c r="K994" s="66"/>
      <c r="L994" t="s">
        <v>10771</v>
      </c>
    </row>
    <row r="995" spans="8:12">
      <c r="H995" s="61" t="s">
        <v>3166</v>
      </c>
      <c r="I995" t="s">
        <v>4896</v>
      </c>
      <c r="J995" t="str">
        <f>H957&amp;H995</f>
        <v>侧压B2右伺服10#位</v>
      </c>
      <c r="K995" s="66"/>
      <c r="L995" t="s">
        <v>10772</v>
      </c>
    </row>
    <row r="996" spans="8:12">
      <c r="H996" s="61" t="s">
        <v>3166</v>
      </c>
      <c r="I996" t="s">
        <v>4897</v>
      </c>
      <c r="J996" t="str">
        <f>H957&amp;H996</f>
        <v>侧压B2右伺服10#位</v>
      </c>
      <c r="K996" s="66"/>
      <c r="L996" t="s">
        <v>10773</v>
      </c>
    </row>
    <row r="997" spans="8:12">
      <c r="I997" t="s">
        <v>4898</v>
      </c>
      <c r="J997" s="61"/>
      <c r="K997" s="66"/>
      <c r="L997" t="s">
        <v>10769</v>
      </c>
    </row>
    <row r="998" spans="8:12">
      <c r="I998" t="s">
        <v>4899</v>
      </c>
      <c r="J998" s="61"/>
      <c r="K998" s="66" t="s">
        <v>5634</v>
      </c>
      <c r="L998" s="61" t="s">
        <v>10794</v>
      </c>
    </row>
    <row r="999" spans="8:12">
      <c r="I999" t="s">
        <v>4900</v>
      </c>
      <c r="J999" s="61"/>
      <c r="K999" s="66"/>
      <c r="L999" t="s">
        <v>10795</v>
      </c>
    </row>
    <row r="1000" spans="8:12">
      <c r="I1000" t="s">
        <v>4901</v>
      </c>
      <c r="J1000" s="61"/>
      <c r="K1000" s="66"/>
      <c r="L1000" t="s">
        <v>10796</v>
      </c>
    </row>
    <row r="1001" spans="8:12">
      <c r="I1001" t="s">
        <v>4902</v>
      </c>
      <c r="K1001" s="66"/>
      <c r="L1001" t="s">
        <v>10797</v>
      </c>
    </row>
    <row r="1002" spans="8:12">
      <c r="I1002" t="s">
        <v>4903</v>
      </c>
      <c r="K1002" s="66"/>
      <c r="L1002" t="s">
        <v>10798</v>
      </c>
    </row>
    <row r="1003" spans="8:12">
      <c r="I1003" t="s">
        <v>4904</v>
      </c>
      <c r="K1003" s="66"/>
      <c r="L1003" t="s">
        <v>10799</v>
      </c>
    </row>
    <row r="1004" spans="8:12">
      <c r="I1004" t="s">
        <v>4905</v>
      </c>
      <c r="K1004" s="66"/>
      <c r="L1004" t="s">
        <v>10800</v>
      </c>
    </row>
    <row r="1005" spans="8:12">
      <c r="I1005" t="s">
        <v>4906</v>
      </c>
      <c r="K1005" s="66"/>
      <c r="L1005" t="s">
        <v>10801</v>
      </c>
    </row>
    <row r="1006" spans="8:12">
      <c r="I1006" t="s">
        <v>4907</v>
      </c>
      <c r="K1006" s="66"/>
      <c r="L1006" t="s">
        <v>10802</v>
      </c>
    </row>
    <row r="1007" spans="8:12">
      <c r="H1007" s="61" t="s">
        <v>5327</v>
      </c>
      <c r="I1007" t="s">
        <v>4908</v>
      </c>
      <c r="J1007" s="61" t="str">
        <f>H1007&amp;"自动速度"</f>
        <v>侧压B3左伺服自动速度</v>
      </c>
      <c r="K1007" s="66"/>
      <c r="L1007" t="s">
        <v>10803</v>
      </c>
    </row>
    <row r="1008" spans="8:12">
      <c r="I1008" t="s">
        <v>4909</v>
      </c>
      <c r="J1008" s="61" t="str">
        <f>H1007&amp;"自动速度"</f>
        <v>侧压B3左伺服自动速度</v>
      </c>
      <c r="K1008" s="66"/>
      <c r="L1008" t="s">
        <v>10804</v>
      </c>
    </row>
    <row r="1009" spans="9:12">
      <c r="I1009" t="s">
        <v>4910</v>
      </c>
      <c r="J1009" s="61" t="str">
        <f>H1007&amp;"JOG高速"</f>
        <v>侧压B3左伺服JOG高速</v>
      </c>
      <c r="K1009" s="66"/>
      <c r="L1009" t="s">
        <v>10805</v>
      </c>
    </row>
    <row r="1010" spans="9:12">
      <c r="I1010" t="s">
        <v>4911</v>
      </c>
      <c r="J1010" s="61" t="str">
        <f>H1007&amp;"JOG高速"</f>
        <v>侧压B3左伺服JOG高速</v>
      </c>
      <c r="K1010" s="66"/>
      <c r="L1010" t="s">
        <v>10806</v>
      </c>
    </row>
    <row r="1011" spans="9:12">
      <c r="I1011" t="s">
        <v>4912</v>
      </c>
      <c r="J1011" s="61" t="str">
        <f>H1007&amp;"JOG低速"</f>
        <v>侧压B3左伺服JOG低速</v>
      </c>
      <c r="K1011" s="66"/>
      <c r="L1011" t="s">
        <v>10807</v>
      </c>
    </row>
    <row r="1012" spans="9:12">
      <c r="I1012" t="s">
        <v>4913</v>
      </c>
      <c r="J1012" s="61" t="str">
        <f>H1007&amp;"JOG低速"</f>
        <v>侧压B3左伺服JOG低速</v>
      </c>
      <c r="K1012" s="66"/>
      <c r="L1012" t="s">
        <v>10808</v>
      </c>
    </row>
    <row r="1013" spans="9:12">
      <c r="I1013" t="s">
        <v>4914</v>
      </c>
      <c r="J1013" s="61" t="str">
        <f>H1007&amp;"加速时间"</f>
        <v>侧压B3左伺服加速时间</v>
      </c>
      <c r="K1013" s="66"/>
      <c r="L1013" t="s">
        <v>10809</v>
      </c>
    </row>
    <row r="1014" spans="9:12">
      <c r="I1014" t="s">
        <v>4915</v>
      </c>
      <c r="J1014" s="61" t="str">
        <f>H1007&amp;"加速时间"</f>
        <v>侧压B3左伺服加速时间</v>
      </c>
      <c r="K1014" s="66" t="s">
        <v>5635</v>
      </c>
      <c r="L1014" t="s">
        <v>10810</v>
      </c>
    </row>
    <row r="1015" spans="9:12">
      <c r="I1015" t="s">
        <v>4916</v>
      </c>
      <c r="J1015" s="61" t="str">
        <f>H1007&amp;"减速时间"</f>
        <v>侧压B3左伺服减速时间</v>
      </c>
      <c r="K1015" s="66"/>
      <c r="L1015" t="s">
        <v>10810</v>
      </c>
    </row>
    <row r="1016" spans="9:12">
      <c r="I1016" t="s">
        <v>4917</v>
      </c>
      <c r="J1016" s="61" t="str">
        <f>H1007&amp;"减速时间"</f>
        <v>侧压B3左伺服减速时间</v>
      </c>
      <c r="K1016" s="66"/>
      <c r="L1016" t="s">
        <v>10810</v>
      </c>
    </row>
    <row r="1017" spans="9:12">
      <c r="I1017" t="s">
        <v>4918</v>
      </c>
      <c r="J1017" s="61" t="str">
        <f>H1007&amp;"原点偏移"</f>
        <v>侧压B3左伺服原点偏移</v>
      </c>
      <c r="K1017" s="66"/>
      <c r="L1017" t="s">
        <v>10810</v>
      </c>
    </row>
    <row r="1018" spans="9:12">
      <c r="I1018" t="s">
        <v>4919</v>
      </c>
      <c r="J1018" s="61" t="str">
        <f>H1007&amp;"原点偏移"</f>
        <v>侧压B3左伺服原点偏移</v>
      </c>
      <c r="K1018" s="66"/>
      <c r="L1018" t="s">
        <v>10810</v>
      </c>
    </row>
    <row r="1019" spans="9:12">
      <c r="I1019" t="s">
        <v>4920</v>
      </c>
      <c r="J1019" s="61" t="str">
        <f>H1007&amp;"正软极限"</f>
        <v>侧压B3左伺服正软极限</v>
      </c>
      <c r="K1019" s="66"/>
      <c r="L1019" t="s">
        <v>10810</v>
      </c>
    </row>
    <row r="1020" spans="9:12">
      <c r="I1020" t="s">
        <v>4921</v>
      </c>
      <c r="J1020" s="61" t="str">
        <f>H1007&amp;"正软极限"</f>
        <v>侧压B3左伺服正软极限</v>
      </c>
      <c r="K1020" s="66"/>
      <c r="L1020" t="s">
        <v>10810</v>
      </c>
    </row>
    <row r="1021" spans="9:12">
      <c r="I1021" t="s">
        <v>4922</v>
      </c>
      <c r="J1021" s="61" t="str">
        <f>H1007&amp;"负软极限"</f>
        <v>侧压B3左伺服负软极限</v>
      </c>
      <c r="K1021" s="66"/>
      <c r="L1021" t="s">
        <v>10810</v>
      </c>
    </row>
    <row r="1022" spans="9:12">
      <c r="I1022" t="s">
        <v>4923</v>
      </c>
      <c r="J1022" s="61" t="str">
        <f>J1006&amp;"负软极限"</f>
        <v>负软极限</v>
      </c>
      <c r="K1022" s="66"/>
      <c r="L1022" t="s">
        <v>10811</v>
      </c>
    </row>
    <row r="1023" spans="9:12">
      <c r="I1023" t="s">
        <v>4924</v>
      </c>
      <c r="J1023" s="61"/>
      <c r="K1023" s="66"/>
      <c r="L1023" t="s">
        <v>10810</v>
      </c>
    </row>
    <row r="1024" spans="9:12">
      <c r="I1024" t="s">
        <v>4925</v>
      </c>
      <c r="J1024" s="61"/>
      <c r="K1024" s="66"/>
      <c r="L1024" t="s">
        <v>10810</v>
      </c>
    </row>
    <row r="1025" spans="8:12">
      <c r="I1025" t="s">
        <v>4926</v>
      </c>
      <c r="J1025" s="61"/>
      <c r="K1025" s="66"/>
      <c r="L1025" t="s">
        <v>10810</v>
      </c>
    </row>
    <row r="1026" spans="8:12">
      <c r="I1026" t="s">
        <v>4927</v>
      </c>
      <c r="J1026" s="61"/>
      <c r="K1026" s="66"/>
      <c r="L1026" t="s">
        <v>10812</v>
      </c>
    </row>
    <row r="1027" spans="8:12">
      <c r="H1027" s="61" t="s">
        <v>5355</v>
      </c>
      <c r="I1027" t="s">
        <v>4928</v>
      </c>
      <c r="J1027" t="str">
        <f>H1007&amp;H1027</f>
        <v>侧压B3左伺服待机位</v>
      </c>
      <c r="K1027" s="66"/>
      <c r="L1027" t="s">
        <v>10813</v>
      </c>
    </row>
    <row r="1028" spans="8:12">
      <c r="H1028" s="61" t="s">
        <v>5355</v>
      </c>
      <c r="I1028" t="s">
        <v>4929</v>
      </c>
      <c r="J1028" t="str">
        <f>H1007&amp;H1028</f>
        <v>侧压B3左伺服待机位</v>
      </c>
      <c r="K1028" s="66"/>
      <c r="L1028" t="s">
        <v>10814</v>
      </c>
    </row>
    <row r="1029" spans="8:12">
      <c r="H1029" s="61" t="s">
        <v>5356</v>
      </c>
      <c r="I1029" t="s">
        <v>4930</v>
      </c>
      <c r="J1029" t="str">
        <f>H1007&amp;H1029</f>
        <v>侧压B3左伺服拨料退回位</v>
      </c>
      <c r="K1029" s="66"/>
      <c r="L1029" t="s">
        <v>10810</v>
      </c>
    </row>
    <row r="1030" spans="8:12">
      <c r="H1030" s="61" t="s">
        <v>5356</v>
      </c>
      <c r="I1030" t="s">
        <v>4931</v>
      </c>
      <c r="J1030" t="str">
        <f>H1007&amp;H1030</f>
        <v>侧压B3左伺服拨料退回位</v>
      </c>
      <c r="K1030" s="66" t="s">
        <v>5636</v>
      </c>
      <c r="L1030" s="61" t="s">
        <v>10876</v>
      </c>
    </row>
    <row r="1031" spans="8:12">
      <c r="H1031" s="61" t="s">
        <v>5357</v>
      </c>
      <c r="I1031" t="s">
        <v>4932</v>
      </c>
      <c r="J1031" t="str">
        <f>H1007&amp;H1031</f>
        <v>侧压B3左伺服拨料位</v>
      </c>
      <c r="K1031" s="66"/>
      <c r="L1031" t="s">
        <v>10877</v>
      </c>
    </row>
    <row r="1032" spans="8:12">
      <c r="H1032" s="61" t="s">
        <v>5357</v>
      </c>
      <c r="I1032" t="s">
        <v>4933</v>
      </c>
      <c r="J1032" t="str">
        <f>H1007&amp;H1032</f>
        <v>侧压B3左伺服拨料位</v>
      </c>
      <c r="K1032" s="66"/>
      <c r="L1032" t="s">
        <v>10878</v>
      </c>
    </row>
    <row r="1033" spans="8:12">
      <c r="H1033" s="61" t="s">
        <v>5358</v>
      </c>
      <c r="I1033" t="s">
        <v>4934</v>
      </c>
      <c r="J1033" t="str">
        <f>H1007&amp;H1033</f>
        <v>侧压B3左伺服减速位</v>
      </c>
      <c r="K1033" s="66"/>
      <c r="L1033" t="s">
        <v>10879</v>
      </c>
    </row>
    <row r="1034" spans="8:12">
      <c r="H1034" s="61" t="s">
        <v>5358</v>
      </c>
      <c r="I1034" t="s">
        <v>4935</v>
      </c>
      <c r="J1034" t="str">
        <f>H1007&amp;H1034</f>
        <v>侧压B3左伺服减速位</v>
      </c>
      <c r="K1034" s="66"/>
      <c r="L1034" t="s">
        <v>10880</v>
      </c>
    </row>
    <row r="1035" spans="8:12">
      <c r="H1035" s="61" t="s">
        <v>5359</v>
      </c>
      <c r="I1035" t="s">
        <v>4936</v>
      </c>
      <c r="J1035" t="str">
        <f>H1007&amp;H1035</f>
        <v>侧压B3左伺服等距热压位</v>
      </c>
      <c r="K1035" s="66"/>
      <c r="L1035" t="s">
        <v>10881</v>
      </c>
    </row>
    <row r="1036" spans="8:12">
      <c r="H1036" s="61" t="s">
        <v>5359</v>
      </c>
      <c r="I1036" t="s">
        <v>4937</v>
      </c>
      <c r="J1036" t="str">
        <f>H1007&amp;H1036</f>
        <v>侧压B3左伺服等距热压位</v>
      </c>
      <c r="K1036" s="66"/>
      <c r="L1036" t="s">
        <v>10882</v>
      </c>
    </row>
    <row r="1037" spans="8:12">
      <c r="H1037" s="61" t="s">
        <v>3161</v>
      </c>
      <c r="I1037" t="s">
        <v>4938</v>
      </c>
      <c r="J1037" t="str">
        <f>H1007&amp;H1037</f>
        <v>侧压B3左伺服6#位</v>
      </c>
      <c r="K1037" s="66"/>
      <c r="L1037" t="s">
        <v>10883</v>
      </c>
    </row>
    <row r="1038" spans="8:12">
      <c r="H1038" s="61" t="s">
        <v>3161</v>
      </c>
      <c r="I1038" t="s">
        <v>4939</v>
      </c>
      <c r="J1038" t="str">
        <f>H1007&amp;H1038</f>
        <v>侧压B3左伺服6#位</v>
      </c>
      <c r="K1038" s="66"/>
      <c r="L1038" t="s">
        <v>10884</v>
      </c>
    </row>
    <row r="1039" spans="8:12">
      <c r="H1039" s="61" t="s">
        <v>3162</v>
      </c>
      <c r="I1039" t="s">
        <v>4940</v>
      </c>
      <c r="J1039" t="str">
        <f>H1007&amp;H1039</f>
        <v>侧压B3左伺服7#位</v>
      </c>
      <c r="K1039" s="66"/>
      <c r="L1039" t="s">
        <v>10885</v>
      </c>
    </row>
    <row r="1040" spans="8:12">
      <c r="H1040" s="61" t="s">
        <v>3162</v>
      </c>
      <c r="I1040" t="s">
        <v>4941</v>
      </c>
      <c r="J1040" t="str">
        <f>H1007&amp;H1040</f>
        <v>侧压B3左伺服7#位</v>
      </c>
      <c r="K1040" s="66"/>
      <c r="L1040" t="s">
        <v>10886</v>
      </c>
    </row>
    <row r="1041" spans="8:12">
      <c r="H1041" s="61" t="s">
        <v>3163</v>
      </c>
      <c r="I1041" t="s">
        <v>4942</v>
      </c>
      <c r="J1041" t="str">
        <f>H1007&amp;H1041</f>
        <v>侧压B3左伺服8#位</v>
      </c>
      <c r="K1041" s="66"/>
      <c r="L1041" t="s">
        <v>10887</v>
      </c>
    </row>
    <row r="1042" spans="8:12">
      <c r="H1042" s="61" t="s">
        <v>3163</v>
      </c>
      <c r="I1042" t="s">
        <v>4943</v>
      </c>
      <c r="J1042" t="str">
        <f>H1007&amp;H1042</f>
        <v>侧压B3左伺服8#位</v>
      </c>
      <c r="K1042" s="66"/>
      <c r="L1042" t="s">
        <v>10888</v>
      </c>
    </row>
    <row r="1043" spans="8:12">
      <c r="H1043" s="61" t="s">
        <v>3164</v>
      </c>
      <c r="I1043" t="s">
        <v>4944</v>
      </c>
      <c r="J1043" t="str">
        <f>H1007&amp;H1043</f>
        <v>侧压B3左伺服9#位</v>
      </c>
      <c r="K1043" s="66"/>
      <c r="L1043" t="s">
        <v>10889</v>
      </c>
    </row>
    <row r="1044" spans="8:12">
      <c r="H1044" s="61" t="s">
        <v>3164</v>
      </c>
      <c r="I1044" t="s">
        <v>4945</v>
      </c>
      <c r="J1044" t="str">
        <f>H1007&amp;H1044</f>
        <v>侧压B3左伺服9#位</v>
      </c>
      <c r="K1044" s="66"/>
      <c r="L1044" t="s">
        <v>10890</v>
      </c>
    </row>
    <row r="1045" spans="8:12">
      <c r="H1045" s="61" t="s">
        <v>3166</v>
      </c>
      <c r="I1045" t="s">
        <v>4946</v>
      </c>
      <c r="J1045" t="str">
        <f>H1007&amp;H1045</f>
        <v>侧压B3左伺服10#位</v>
      </c>
      <c r="K1045" s="66"/>
      <c r="L1045" t="s">
        <v>10891</v>
      </c>
    </row>
    <row r="1046" spans="8:12">
      <c r="H1046" s="61" t="s">
        <v>3166</v>
      </c>
      <c r="I1046" t="s">
        <v>4947</v>
      </c>
      <c r="J1046" t="str">
        <f>H1007&amp;H1046</f>
        <v>侧压B3左伺服10#位</v>
      </c>
      <c r="K1046" s="66" t="s">
        <v>5637</v>
      </c>
      <c r="L1046" t="s">
        <v>10892</v>
      </c>
    </row>
    <row r="1047" spans="8:12">
      <c r="I1047" t="s">
        <v>4948</v>
      </c>
      <c r="J1047" s="61"/>
      <c r="K1047" s="66"/>
      <c r="L1047" t="s">
        <v>10892</v>
      </c>
    </row>
    <row r="1048" spans="8:12">
      <c r="I1048" t="s">
        <v>4949</v>
      </c>
      <c r="J1048" s="61"/>
      <c r="K1048" s="66"/>
      <c r="L1048" t="s">
        <v>10892</v>
      </c>
    </row>
    <row r="1049" spans="8:12">
      <c r="I1049" t="s">
        <v>4950</v>
      </c>
      <c r="J1049" s="61"/>
      <c r="K1049" s="66"/>
      <c r="L1049" t="s">
        <v>10892</v>
      </c>
    </row>
    <row r="1050" spans="8:12">
      <c r="I1050" t="s">
        <v>4951</v>
      </c>
      <c r="J1050" s="61"/>
      <c r="K1050" s="66"/>
      <c r="L1050" t="s">
        <v>10892</v>
      </c>
    </row>
    <row r="1051" spans="8:12">
      <c r="I1051" t="s">
        <v>4952</v>
      </c>
      <c r="K1051" s="66"/>
      <c r="L1051" t="s">
        <v>10892</v>
      </c>
    </row>
    <row r="1052" spans="8:12">
      <c r="I1052" t="s">
        <v>4953</v>
      </c>
      <c r="K1052" s="66"/>
      <c r="L1052" t="s">
        <v>10892</v>
      </c>
    </row>
    <row r="1053" spans="8:12">
      <c r="I1053" t="s">
        <v>4954</v>
      </c>
      <c r="K1053" s="66"/>
      <c r="L1053" t="s">
        <v>10892</v>
      </c>
    </row>
    <row r="1054" spans="8:12">
      <c r="I1054" t="s">
        <v>4955</v>
      </c>
      <c r="K1054" s="66"/>
      <c r="L1054" t="s">
        <v>10893</v>
      </c>
    </row>
    <row r="1055" spans="8:12">
      <c r="I1055" t="s">
        <v>4956</v>
      </c>
      <c r="K1055" s="66"/>
      <c r="L1055" t="s">
        <v>10892</v>
      </c>
    </row>
    <row r="1056" spans="8:12">
      <c r="I1056" t="s">
        <v>4957</v>
      </c>
      <c r="K1056" s="66"/>
      <c r="L1056" t="s">
        <v>10892</v>
      </c>
    </row>
    <row r="1057" spans="8:12">
      <c r="H1057" s="61" t="s">
        <v>5328</v>
      </c>
      <c r="I1057" t="s">
        <v>4958</v>
      </c>
      <c r="J1057" s="61" t="str">
        <f>H1057&amp;"自动速度"</f>
        <v>侧压B3右伺服自动速度</v>
      </c>
      <c r="K1057" s="66"/>
      <c r="L1057" t="s">
        <v>10892</v>
      </c>
    </row>
    <row r="1058" spans="8:12">
      <c r="I1058" t="s">
        <v>4959</v>
      </c>
      <c r="J1058" s="61" t="str">
        <f>H1057&amp;"自动速度"</f>
        <v>侧压B3右伺服自动速度</v>
      </c>
      <c r="K1058" s="66"/>
      <c r="L1058" t="s">
        <v>10894</v>
      </c>
    </row>
    <row r="1059" spans="8:12">
      <c r="I1059" t="s">
        <v>4960</v>
      </c>
      <c r="J1059" s="61" t="str">
        <f>H1057&amp;"JOG高速"</f>
        <v>侧压B3右伺服JOG高速</v>
      </c>
      <c r="K1059" s="66"/>
      <c r="L1059" t="s">
        <v>10895</v>
      </c>
    </row>
    <row r="1060" spans="8:12">
      <c r="I1060" t="s">
        <v>4961</v>
      </c>
      <c r="J1060" s="61" t="str">
        <f>H1057&amp;"JOG高速"</f>
        <v>侧压B3右伺服JOG高速</v>
      </c>
      <c r="K1060" s="66"/>
      <c r="L1060" t="s">
        <v>10896</v>
      </c>
    </row>
    <row r="1061" spans="8:12">
      <c r="I1061" t="s">
        <v>4962</v>
      </c>
      <c r="J1061" s="61" t="str">
        <f>H1057&amp;"JOG低速"</f>
        <v>侧压B3右伺服JOG低速</v>
      </c>
      <c r="K1061" s="66"/>
      <c r="L1061" t="s">
        <v>10892</v>
      </c>
    </row>
    <row r="1062" spans="8:12">
      <c r="I1062" t="s">
        <v>4963</v>
      </c>
      <c r="J1062" s="61" t="str">
        <f>H1057&amp;"JOG低速"</f>
        <v>侧压B3右伺服JOG低速</v>
      </c>
      <c r="K1062" s="66" t="s">
        <v>5638</v>
      </c>
      <c r="L1062" s="61" t="s">
        <v>10835</v>
      </c>
    </row>
    <row r="1063" spans="8:12">
      <c r="I1063" t="s">
        <v>4964</v>
      </c>
      <c r="J1063" s="61" t="str">
        <f>H1057&amp;"加速时间"</f>
        <v>侧压B3右伺服加速时间</v>
      </c>
      <c r="K1063" s="66"/>
      <c r="L1063" t="s">
        <v>10836</v>
      </c>
    </row>
    <row r="1064" spans="8:12">
      <c r="I1064" t="s">
        <v>4965</v>
      </c>
      <c r="J1064" s="61" t="str">
        <f>H1057&amp;"加速时间"</f>
        <v>侧压B3右伺服加速时间</v>
      </c>
      <c r="K1064" s="66"/>
      <c r="L1064" t="s">
        <v>10837</v>
      </c>
    </row>
    <row r="1065" spans="8:12">
      <c r="I1065" t="s">
        <v>4966</v>
      </c>
      <c r="J1065" s="61" t="str">
        <f>H1057&amp;"减速时间"</f>
        <v>侧压B3右伺服减速时间</v>
      </c>
      <c r="K1065" s="66"/>
      <c r="L1065" t="s">
        <v>10838</v>
      </c>
    </row>
    <row r="1066" spans="8:12">
      <c r="I1066" t="s">
        <v>4967</v>
      </c>
      <c r="J1066" s="61" t="str">
        <f>H1057&amp;"减速时间"</f>
        <v>侧压B3右伺服减速时间</v>
      </c>
      <c r="K1066" s="66"/>
      <c r="L1066" t="s">
        <v>10839</v>
      </c>
    </row>
    <row r="1067" spans="8:12">
      <c r="I1067" t="s">
        <v>4968</v>
      </c>
      <c r="J1067" s="61" t="str">
        <f>H1057&amp;"原点偏移"</f>
        <v>侧压B3右伺服原点偏移</v>
      </c>
      <c r="K1067" s="66"/>
      <c r="L1067" t="s">
        <v>10840</v>
      </c>
    </row>
    <row r="1068" spans="8:12">
      <c r="I1068" t="s">
        <v>4969</v>
      </c>
      <c r="J1068" s="61" t="str">
        <f>H1057&amp;"原点偏移"</f>
        <v>侧压B3右伺服原点偏移</v>
      </c>
      <c r="K1068" s="66"/>
      <c r="L1068" t="s">
        <v>10841</v>
      </c>
    </row>
    <row r="1069" spans="8:12">
      <c r="I1069" t="s">
        <v>4970</v>
      </c>
      <c r="J1069" s="61" t="str">
        <f>H1057&amp;"正软极限"</f>
        <v>侧压B3右伺服正软极限</v>
      </c>
      <c r="K1069" s="66"/>
      <c r="L1069" t="s">
        <v>10842</v>
      </c>
    </row>
    <row r="1070" spans="8:12">
      <c r="I1070" t="s">
        <v>4971</v>
      </c>
      <c r="J1070" s="61" t="str">
        <f>H1057&amp;"正软极限"</f>
        <v>侧压B3右伺服正软极限</v>
      </c>
      <c r="K1070" s="66"/>
      <c r="L1070" t="s">
        <v>10843</v>
      </c>
    </row>
    <row r="1071" spans="8:12">
      <c r="I1071" t="s">
        <v>4972</v>
      </c>
      <c r="J1071" s="61" t="str">
        <f>H1057&amp;"负软极限"</f>
        <v>侧压B3右伺服负软极限</v>
      </c>
      <c r="K1071" s="66"/>
      <c r="L1071" t="s">
        <v>10844</v>
      </c>
    </row>
    <row r="1072" spans="8:12">
      <c r="I1072" t="s">
        <v>4973</v>
      </c>
      <c r="J1072" s="61" t="str">
        <f>J1056&amp;"负软极限"</f>
        <v>负软极限</v>
      </c>
      <c r="K1072" s="66"/>
      <c r="L1072" t="s">
        <v>10845</v>
      </c>
    </row>
    <row r="1073" spans="8:12">
      <c r="I1073" t="s">
        <v>4974</v>
      </c>
      <c r="J1073" s="61"/>
      <c r="K1073" s="66"/>
      <c r="L1073" t="s">
        <v>10846</v>
      </c>
    </row>
    <row r="1074" spans="8:12">
      <c r="I1074" t="s">
        <v>4975</v>
      </c>
      <c r="J1074" s="61"/>
      <c r="K1074" s="66"/>
      <c r="L1074" t="s">
        <v>10847</v>
      </c>
    </row>
    <row r="1075" spans="8:12">
      <c r="I1075" t="s">
        <v>4976</v>
      </c>
      <c r="J1075" s="61"/>
      <c r="K1075" s="66"/>
      <c r="L1075" t="s">
        <v>10848</v>
      </c>
    </row>
    <row r="1076" spans="8:12">
      <c r="I1076" t="s">
        <v>4977</v>
      </c>
      <c r="J1076" s="61"/>
      <c r="K1076" s="66"/>
      <c r="L1076" t="s">
        <v>10849</v>
      </c>
    </row>
    <row r="1077" spans="8:12">
      <c r="H1077" s="61" t="s">
        <v>5355</v>
      </c>
      <c r="I1077" t="s">
        <v>4978</v>
      </c>
      <c r="J1077" t="str">
        <f>H1057&amp;H1077</f>
        <v>侧压B3右伺服待机位</v>
      </c>
      <c r="K1077" s="66"/>
      <c r="L1077" t="s">
        <v>10850</v>
      </c>
    </row>
    <row r="1078" spans="8:12">
      <c r="H1078" s="61" t="s">
        <v>5355</v>
      </c>
      <c r="I1078" t="s">
        <v>4979</v>
      </c>
      <c r="J1078" t="str">
        <f>H1057&amp;H1078</f>
        <v>侧压B3右伺服待机位</v>
      </c>
      <c r="K1078" s="66" t="s">
        <v>5639</v>
      </c>
      <c r="L1078" t="s">
        <v>10851</v>
      </c>
    </row>
    <row r="1079" spans="8:12">
      <c r="H1079" s="61" t="s">
        <v>5356</v>
      </c>
      <c r="I1079" t="s">
        <v>4980</v>
      </c>
      <c r="J1079" t="str">
        <f>H1057&amp;H1079</f>
        <v>侧压B3右伺服拨料退回位</v>
      </c>
      <c r="K1079" s="66"/>
      <c r="L1079" t="s">
        <v>10851</v>
      </c>
    </row>
    <row r="1080" spans="8:12">
      <c r="H1080" s="61" t="s">
        <v>5356</v>
      </c>
      <c r="I1080" t="s">
        <v>4981</v>
      </c>
      <c r="J1080" t="str">
        <f>H1057&amp;H1080</f>
        <v>侧压B3右伺服拨料退回位</v>
      </c>
      <c r="K1080" s="66"/>
      <c r="L1080" t="s">
        <v>10851</v>
      </c>
    </row>
    <row r="1081" spans="8:12">
      <c r="H1081" s="61" t="s">
        <v>5357</v>
      </c>
      <c r="I1081" t="s">
        <v>4982</v>
      </c>
      <c r="J1081" t="str">
        <f>H1057&amp;H1081</f>
        <v>侧压B3右伺服拨料位</v>
      </c>
      <c r="K1081" s="66"/>
      <c r="L1081" t="s">
        <v>10851</v>
      </c>
    </row>
    <row r="1082" spans="8:12">
      <c r="H1082" s="61" t="s">
        <v>5357</v>
      </c>
      <c r="I1082" t="s">
        <v>4983</v>
      </c>
      <c r="J1082" t="str">
        <f>H1057&amp;H1082</f>
        <v>侧压B3右伺服拨料位</v>
      </c>
      <c r="K1082" s="66"/>
      <c r="L1082" t="s">
        <v>10851</v>
      </c>
    </row>
    <row r="1083" spans="8:12">
      <c r="H1083" s="61" t="s">
        <v>5358</v>
      </c>
      <c r="I1083" t="s">
        <v>4984</v>
      </c>
      <c r="J1083" t="str">
        <f>H1057&amp;H1083</f>
        <v>侧压B3右伺服减速位</v>
      </c>
      <c r="K1083" s="66"/>
      <c r="L1083" t="s">
        <v>10851</v>
      </c>
    </row>
    <row r="1084" spans="8:12">
      <c r="H1084" s="61" t="s">
        <v>5358</v>
      </c>
      <c r="I1084" t="s">
        <v>4985</v>
      </c>
      <c r="J1084" t="str">
        <f>H1057&amp;H1084</f>
        <v>侧压B3右伺服减速位</v>
      </c>
      <c r="K1084" s="66"/>
      <c r="L1084" t="s">
        <v>10851</v>
      </c>
    </row>
    <row r="1085" spans="8:12">
      <c r="H1085" s="61" t="s">
        <v>5359</v>
      </c>
      <c r="I1085" t="s">
        <v>4986</v>
      </c>
      <c r="J1085" t="str">
        <f>H1057&amp;H1085</f>
        <v>侧压B3右伺服等距热压位</v>
      </c>
      <c r="K1085" s="66"/>
      <c r="L1085" t="s">
        <v>10851</v>
      </c>
    </row>
    <row r="1086" spans="8:12">
      <c r="H1086" s="61" t="s">
        <v>5359</v>
      </c>
      <c r="I1086" t="s">
        <v>4987</v>
      </c>
      <c r="J1086" t="str">
        <f>H1057&amp;H1086</f>
        <v>侧压B3右伺服等距热压位</v>
      </c>
      <c r="K1086" s="66"/>
      <c r="L1086" t="s">
        <v>10852</v>
      </c>
    </row>
    <row r="1087" spans="8:12">
      <c r="H1087" s="61" t="s">
        <v>3161</v>
      </c>
      <c r="I1087" t="s">
        <v>4988</v>
      </c>
      <c r="J1087" t="str">
        <f>H1057&amp;H1087</f>
        <v>侧压B3右伺服6#位</v>
      </c>
      <c r="K1087" s="66"/>
      <c r="L1087" t="s">
        <v>10851</v>
      </c>
    </row>
    <row r="1088" spans="8:12">
      <c r="H1088" s="61" t="s">
        <v>3161</v>
      </c>
      <c r="I1088" t="s">
        <v>4989</v>
      </c>
      <c r="J1088" t="str">
        <f>H1057&amp;H1088</f>
        <v>侧压B3右伺服6#位</v>
      </c>
      <c r="K1088" s="66"/>
      <c r="L1088" t="s">
        <v>10851</v>
      </c>
    </row>
    <row r="1089" spans="8:12">
      <c r="H1089" s="61" t="s">
        <v>3162</v>
      </c>
      <c r="I1089" t="s">
        <v>4990</v>
      </c>
      <c r="J1089" t="str">
        <f>H1057&amp;H1089</f>
        <v>侧压B3右伺服7#位</v>
      </c>
      <c r="K1089" s="66"/>
      <c r="L1089" t="s">
        <v>10851</v>
      </c>
    </row>
    <row r="1090" spans="8:12">
      <c r="H1090" s="61" t="s">
        <v>3162</v>
      </c>
      <c r="I1090" t="s">
        <v>4991</v>
      </c>
      <c r="J1090" t="str">
        <f>H1057&amp;H1090</f>
        <v>侧压B3右伺服7#位</v>
      </c>
      <c r="K1090" s="66"/>
      <c r="L1090" t="s">
        <v>10853</v>
      </c>
    </row>
    <row r="1091" spans="8:12">
      <c r="H1091" s="61" t="s">
        <v>3163</v>
      </c>
      <c r="I1091" t="s">
        <v>4992</v>
      </c>
      <c r="J1091" t="str">
        <f>H1057&amp;H1091</f>
        <v>侧压B3右伺服8#位</v>
      </c>
      <c r="K1091" s="66"/>
      <c r="L1091" t="s">
        <v>10854</v>
      </c>
    </row>
    <row r="1092" spans="8:12">
      <c r="H1092" s="61" t="s">
        <v>3163</v>
      </c>
      <c r="I1092" t="s">
        <v>4993</v>
      </c>
      <c r="J1092" t="str">
        <f>H1057&amp;H1092</f>
        <v>侧压B3右伺服8#位</v>
      </c>
      <c r="K1092" s="66"/>
      <c r="L1092" t="s">
        <v>10855</v>
      </c>
    </row>
    <row r="1093" spans="8:12">
      <c r="H1093" s="61" t="s">
        <v>3164</v>
      </c>
      <c r="I1093" t="s">
        <v>4994</v>
      </c>
      <c r="J1093" t="str">
        <f>H1057&amp;H1093</f>
        <v>侧压B3右伺服9#位</v>
      </c>
      <c r="K1093" s="66"/>
      <c r="L1093" t="s">
        <v>10851</v>
      </c>
    </row>
    <row r="1094" spans="8:12">
      <c r="H1094" s="61" t="s">
        <v>3164</v>
      </c>
      <c r="I1094" t="s">
        <v>4995</v>
      </c>
      <c r="J1094" t="str">
        <f>H1057&amp;H1094</f>
        <v>侧压B3右伺服9#位</v>
      </c>
      <c r="K1094" s="66" t="s">
        <v>5640</v>
      </c>
      <c r="L1094" t="s">
        <v>10769</v>
      </c>
    </row>
    <row r="1095" spans="8:12">
      <c r="H1095" s="61" t="s">
        <v>3166</v>
      </c>
      <c r="I1095" t="s">
        <v>4996</v>
      </c>
      <c r="J1095" t="str">
        <f>H1057&amp;H1095</f>
        <v>侧压B3右伺服10#位</v>
      </c>
      <c r="K1095" s="66"/>
      <c r="L1095" t="s">
        <v>10769</v>
      </c>
    </row>
    <row r="1096" spans="8:12">
      <c r="H1096" s="61" t="s">
        <v>3166</v>
      </c>
      <c r="I1096" t="s">
        <v>4997</v>
      </c>
      <c r="J1096" t="str">
        <f>H1057&amp;H1096</f>
        <v>侧压B3右伺服10#位</v>
      </c>
      <c r="K1096" s="66"/>
      <c r="L1096" t="s">
        <v>10769</v>
      </c>
    </row>
    <row r="1097" spans="8:12">
      <c r="I1097" t="s">
        <v>4998</v>
      </c>
      <c r="J1097" s="61"/>
      <c r="K1097" s="66"/>
      <c r="L1097" t="s">
        <v>10769</v>
      </c>
    </row>
    <row r="1098" spans="8:12">
      <c r="I1098" t="s">
        <v>4999</v>
      </c>
      <c r="J1098" s="61"/>
      <c r="K1098" s="66"/>
      <c r="L1098" t="s">
        <v>10774</v>
      </c>
    </row>
    <row r="1099" spans="8:12">
      <c r="I1099" t="s">
        <v>5000</v>
      </c>
      <c r="J1099" s="61"/>
      <c r="K1099" s="66"/>
      <c r="L1099" t="s">
        <v>10775</v>
      </c>
    </row>
    <row r="1100" spans="8:12">
      <c r="I1100" t="s">
        <v>5001</v>
      </c>
      <c r="J1100" s="61"/>
      <c r="K1100" s="66"/>
      <c r="L1100" t="s">
        <v>10776</v>
      </c>
    </row>
    <row r="1101" spans="8:12">
      <c r="I1101" t="s">
        <v>5002</v>
      </c>
      <c r="K1101" s="66"/>
      <c r="L1101" t="s">
        <v>10777</v>
      </c>
    </row>
    <row r="1102" spans="8:12">
      <c r="I1102" t="s">
        <v>5003</v>
      </c>
      <c r="K1102" s="66"/>
      <c r="L1102" t="s">
        <v>10778</v>
      </c>
    </row>
    <row r="1103" spans="8:12">
      <c r="I1103" t="s">
        <v>5004</v>
      </c>
      <c r="K1103" s="66"/>
      <c r="L1103" t="s">
        <v>10779</v>
      </c>
    </row>
    <row r="1104" spans="8:12">
      <c r="I1104" t="s">
        <v>5005</v>
      </c>
      <c r="K1104" s="66"/>
      <c r="L1104" t="s">
        <v>10780</v>
      </c>
    </row>
    <row r="1105" spans="8:12">
      <c r="I1105" t="s">
        <v>5006</v>
      </c>
      <c r="K1105" s="66"/>
      <c r="L1105" t="s">
        <v>10781</v>
      </c>
    </row>
    <row r="1106" spans="8:12">
      <c r="I1106" t="s">
        <v>5007</v>
      </c>
      <c r="K1106" s="66"/>
      <c r="L1106" t="s">
        <v>10782</v>
      </c>
    </row>
    <row r="1107" spans="8:12">
      <c r="H1107" s="61" t="s">
        <v>5329</v>
      </c>
      <c r="I1107" t="s">
        <v>5008</v>
      </c>
      <c r="J1107" s="61" t="str">
        <f>H1107&amp;"自动速度"</f>
        <v>侧压B4左伺服自动速度</v>
      </c>
      <c r="K1107" s="66"/>
      <c r="L1107" t="s">
        <v>10783</v>
      </c>
    </row>
    <row r="1108" spans="8:12">
      <c r="I1108" t="s">
        <v>5009</v>
      </c>
      <c r="J1108" s="61" t="str">
        <f>H1107&amp;"自动速度"</f>
        <v>侧压B4左伺服自动速度</v>
      </c>
      <c r="K1108" s="66"/>
      <c r="L1108" t="s">
        <v>10784</v>
      </c>
    </row>
    <row r="1109" spans="8:12">
      <c r="I1109" t="s">
        <v>5010</v>
      </c>
      <c r="J1109" s="61" t="str">
        <f>H1107&amp;"JOG高速"</f>
        <v>侧压B4左伺服JOG高速</v>
      </c>
      <c r="K1109" s="66"/>
      <c r="L1109" t="s">
        <v>10785</v>
      </c>
    </row>
    <row r="1110" spans="8:12">
      <c r="I1110" t="s">
        <v>5011</v>
      </c>
      <c r="J1110" s="61" t="str">
        <f>H1107&amp;"JOG高速"</f>
        <v>侧压B4左伺服JOG高速</v>
      </c>
      <c r="K1110" s="66" t="s">
        <v>5641</v>
      </c>
      <c r="L1110" t="s">
        <v>10769</v>
      </c>
    </row>
    <row r="1111" spans="8:12">
      <c r="I1111" t="s">
        <v>5012</v>
      </c>
      <c r="J1111" s="61" t="str">
        <f>H1107&amp;"JOG低速"</f>
        <v>侧压B4左伺服JOG低速</v>
      </c>
      <c r="K1111" s="66"/>
      <c r="L1111" t="s">
        <v>10769</v>
      </c>
    </row>
    <row r="1112" spans="8:12">
      <c r="I1112" t="s">
        <v>5013</v>
      </c>
      <c r="J1112" s="61" t="str">
        <f>H1107&amp;"JOG低速"</f>
        <v>侧压B4左伺服JOG低速</v>
      </c>
      <c r="K1112" s="66"/>
      <c r="L1112" t="s">
        <v>10769</v>
      </c>
    </row>
    <row r="1113" spans="8:12">
      <c r="I1113" t="s">
        <v>5014</v>
      </c>
      <c r="J1113" s="61" t="str">
        <f>H1107&amp;"加速时间"</f>
        <v>侧压B4左伺服加速时间</v>
      </c>
      <c r="K1113" s="66"/>
      <c r="L1113" t="s">
        <v>10769</v>
      </c>
    </row>
    <row r="1114" spans="8:12">
      <c r="I1114" t="s">
        <v>5015</v>
      </c>
      <c r="J1114" s="61" t="str">
        <f>H1107&amp;"加速时间"</f>
        <v>侧压B4左伺服加速时间</v>
      </c>
      <c r="K1114" s="66"/>
      <c r="L1114" t="s">
        <v>10769</v>
      </c>
    </row>
    <row r="1115" spans="8:12">
      <c r="I1115" t="s">
        <v>5016</v>
      </c>
      <c r="J1115" s="61" t="str">
        <f>H1107&amp;"减速时间"</f>
        <v>侧压B4左伺服减速时间</v>
      </c>
      <c r="K1115" s="66"/>
      <c r="L1115" t="s">
        <v>10769</v>
      </c>
    </row>
    <row r="1116" spans="8:12">
      <c r="I1116" t="s">
        <v>5017</v>
      </c>
      <c r="J1116" s="61" t="str">
        <f>H1107&amp;"减速时间"</f>
        <v>侧压B4左伺服减速时间</v>
      </c>
      <c r="K1116" s="66"/>
      <c r="L1116" t="s">
        <v>10769</v>
      </c>
    </row>
    <row r="1117" spans="8:12">
      <c r="I1117" t="s">
        <v>5018</v>
      </c>
      <c r="J1117" s="61" t="str">
        <f>H1107&amp;"原点偏移"</f>
        <v>侧压B4左伺服原点偏移</v>
      </c>
      <c r="K1117" s="66"/>
      <c r="L1117" t="s">
        <v>10769</v>
      </c>
    </row>
    <row r="1118" spans="8:12">
      <c r="I1118" t="s">
        <v>5019</v>
      </c>
      <c r="J1118" s="61" t="str">
        <f>H1107&amp;"原点偏移"</f>
        <v>侧压B4左伺服原点偏移</v>
      </c>
      <c r="K1118" s="66"/>
      <c r="L1118" t="s">
        <v>10786</v>
      </c>
    </row>
    <row r="1119" spans="8:12">
      <c r="I1119" t="s">
        <v>5020</v>
      </c>
      <c r="J1119" s="61" t="str">
        <f>H1107&amp;"正软极限"</f>
        <v>侧压B4左伺服正软极限</v>
      </c>
      <c r="K1119" s="66"/>
      <c r="L1119" t="s">
        <v>10787</v>
      </c>
    </row>
    <row r="1120" spans="8:12">
      <c r="I1120" t="s">
        <v>5021</v>
      </c>
      <c r="J1120" s="61" t="str">
        <f>H1107&amp;"正软极限"</f>
        <v>侧压B4左伺服正软极限</v>
      </c>
      <c r="K1120" s="66"/>
      <c r="L1120" t="s">
        <v>10788</v>
      </c>
    </row>
    <row r="1121" spans="8:12">
      <c r="I1121" t="s">
        <v>5022</v>
      </c>
      <c r="J1121" s="61" t="str">
        <f>H1107&amp;"负软极限"</f>
        <v>侧压B4左伺服负软极限</v>
      </c>
      <c r="K1121" s="66"/>
      <c r="L1121" t="s">
        <v>10789</v>
      </c>
    </row>
    <row r="1122" spans="8:12">
      <c r="I1122" t="s">
        <v>5023</v>
      </c>
      <c r="J1122" s="61" t="str">
        <f>J1106&amp;"负软极限"</f>
        <v>负软极限</v>
      </c>
      <c r="K1122" s="66"/>
      <c r="L1122" t="s">
        <v>10790</v>
      </c>
    </row>
    <row r="1123" spans="8:12">
      <c r="I1123" t="s">
        <v>5024</v>
      </c>
      <c r="J1123" s="61"/>
      <c r="K1123" s="66"/>
      <c r="L1123" t="s">
        <v>10791</v>
      </c>
    </row>
    <row r="1124" spans="8:12">
      <c r="I1124" t="s">
        <v>5025</v>
      </c>
      <c r="J1124" s="61"/>
      <c r="K1124" s="66"/>
      <c r="L1124" t="s">
        <v>10792</v>
      </c>
    </row>
    <row r="1125" spans="8:12">
      <c r="I1125" t="s">
        <v>5026</v>
      </c>
      <c r="J1125" s="61"/>
      <c r="K1125" s="66"/>
      <c r="L1125" t="s">
        <v>10766</v>
      </c>
    </row>
    <row r="1126" spans="8:12">
      <c r="I1126" t="s">
        <v>5027</v>
      </c>
      <c r="J1126" s="61"/>
      <c r="K1126" s="66" t="s">
        <v>5642</v>
      </c>
      <c r="L1126" t="s">
        <v>10793</v>
      </c>
    </row>
    <row r="1127" spans="8:12">
      <c r="H1127" s="61" t="s">
        <v>5355</v>
      </c>
      <c r="I1127" t="s">
        <v>5028</v>
      </c>
      <c r="J1127" t="str">
        <f>H1107&amp;H1127</f>
        <v>侧压B4左伺服待机位</v>
      </c>
      <c r="K1127" s="66"/>
      <c r="L1127" t="s">
        <v>10793</v>
      </c>
    </row>
    <row r="1128" spans="8:12">
      <c r="H1128" s="61" t="s">
        <v>5355</v>
      </c>
      <c r="I1128" t="s">
        <v>5029</v>
      </c>
      <c r="J1128" t="str">
        <f>H1107&amp;H1128</f>
        <v>侧压B4左伺服待机位</v>
      </c>
      <c r="K1128" s="66"/>
      <c r="L1128" t="s">
        <v>10793</v>
      </c>
    </row>
    <row r="1129" spans="8:12">
      <c r="H1129" s="61" t="s">
        <v>5356</v>
      </c>
      <c r="I1129" t="s">
        <v>5030</v>
      </c>
      <c r="J1129" t="str">
        <f>H1107&amp;H1129</f>
        <v>侧压B4左伺服拨料退回位</v>
      </c>
      <c r="K1129" s="66"/>
      <c r="L1129" t="s">
        <v>10793</v>
      </c>
    </row>
    <row r="1130" spans="8:12">
      <c r="H1130" s="61" t="s">
        <v>5356</v>
      </c>
      <c r="I1130" t="s">
        <v>5031</v>
      </c>
      <c r="J1130" t="str">
        <f>H1107&amp;H1130</f>
        <v>侧压B4左伺服拨料退回位</v>
      </c>
      <c r="K1130" s="66"/>
      <c r="L1130" t="s">
        <v>10793</v>
      </c>
    </row>
    <row r="1131" spans="8:12">
      <c r="H1131" s="61" t="s">
        <v>5357</v>
      </c>
      <c r="I1131" t="s">
        <v>5032</v>
      </c>
      <c r="J1131" t="str">
        <f>H1107&amp;H1131</f>
        <v>侧压B4左伺服拨料位</v>
      </c>
      <c r="K1131" s="66"/>
      <c r="L1131" t="s">
        <v>10793</v>
      </c>
    </row>
    <row r="1132" spans="8:12">
      <c r="H1132" s="61" t="s">
        <v>5357</v>
      </c>
      <c r="I1132" t="s">
        <v>5033</v>
      </c>
      <c r="J1132" t="str">
        <f>H1107&amp;H1132</f>
        <v>侧压B4左伺服拨料位</v>
      </c>
      <c r="K1132" s="66"/>
      <c r="L1132" t="s">
        <v>10793</v>
      </c>
    </row>
    <row r="1133" spans="8:12">
      <c r="H1133" s="61" t="s">
        <v>5358</v>
      </c>
      <c r="I1133" t="s">
        <v>5034</v>
      </c>
      <c r="J1133" t="str">
        <f>H1107&amp;H1133</f>
        <v>侧压B4左伺服减速位</v>
      </c>
      <c r="K1133" s="66"/>
      <c r="L1133" t="s">
        <v>10793</v>
      </c>
    </row>
    <row r="1134" spans="8:12">
      <c r="H1134" s="61" t="s">
        <v>5358</v>
      </c>
      <c r="I1134" t="s">
        <v>5035</v>
      </c>
      <c r="J1134" t="str">
        <f>H1107&amp;H1134</f>
        <v>侧压B4左伺服减速位</v>
      </c>
      <c r="K1134" s="66"/>
      <c r="L1134" t="s">
        <v>10793</v>
      </c>
    </row>
    <row r="1135" spans="8:12">
      <c r="H1135" s="61" t="s">
        <v>5359</v>
      </c>
      <c r="I1135" t="s">
        <v>5036</v>
      </c>
      <c r="J1135" t="str">
        <f>H1107&amp;H1135</f>
        <v>侧压B4左伺服等距热压位</v>
      </c>
      <c r="K1135" s="66"/>
      <c r="L1135" t="s">
        <v>10793</v>
      </c>
    </row>
    <row r="1136" spans="8:12">
      <c r="H1136" s="61" t="s">
        <v>5359</v>
      </c>
      <c r="I1136" t="s">
        <v>5037</v>
      </c>
      <c r="J1136" t="str">
        <f>H1107&amp;H1136</f>
        <v>侧压B4左伺服等距热压位</v>
      </c>
      <c r="K1136" s="66"/>
      <c r="L1136" t="s">
        <v>10793</v>
      </c>
    </row>
    <row r="1137" spans="8:12">
      <c r="H1137" s="61" t="s">
        <v>3161</v>
      </c>
      <c r="I1137" t="s">
        <v>5038</v>
      </c>
      <c r="J1137" t="str">
        <f>H1107&amp;H1137</f>
        <v>侧压B4左伺服6#位</v>
      </c>
      <c r="K1137" s="66"/>
      <c r="L1137" t="s">
        <v>10793</v>
      </c>
    </row>
    <row r="1138" spans="8:12">
      <c r="H1138" s="61" t="s">
        <v>3161</v>
      </c>
      <c r="I1138" t="s">
        <v>5039</v>
      </c>
      <c r="J1138" t="str">
        <f>H1107&amp;H1138</f>
        <v>侧压B4左伺服6#位</v>
      </c>
      <c r="K1138" s="66"/>
      <c r="L1138" t="s">
        <v>10793</v>
      </c>
    </row>
    <row r="1139" spans="8:12">
      <c r="H1139" s="61" t="s">
        <v>3162</v>
      </c>
      <c r="I1139" t="s">
        <v>5040</v>
      </c>
      <c r="J1139" t="str">
        <f>H1107&amp;H1139</f>
        <v>侧压B4左伺服7#位</v>
      </c>
      <c r="K1139" s="66"/>
      <c r="L1139" t="s">
        <v>10793</v>
      </c>
    </row>
    <row r="1140" spans="8:12">
      <c r="H1140" s="61" t="s">
        <v>3162</v>
      </c>
      <c r="I1140" t="s">
        <v>5041</v>
      </c>
      <c r="J1140" t="str">
        <f>H1107&amp;H1140</f>
        <v>侧压B4左伺服7#位</v>
      </c>
      <c r="K1140" s="66"/>
      <c r="L1140" t="s">
        <v>10793</v>
      </c>
    </row>
    <row r="1141" spans="8:12">
      <c r="H1141" s="61" t="s">
        <v>3163</v>
      </c>
      <c r="I1141" t="s">
        <v>5042</v>
      </c>
      <c r="J1141" t="str">
        <f>H1107&amp;H1141</f>
        <v>侧压B4左伺服8#位</v>
      </c>
      <c r="K1141" s="66"/>
      <c r="L1141" t="s">
        <v>10793</v>
      </c>
    </row>
    <row r="1142" spans="8:12">
      <c r="H1142" s="61" t="s">
        <v>3163</v>
      </c>
      <c r="I1142" t="s">
        <v>5043</v>
      </c>
      <c r="J1142" t="str">
        <f>H1107&amp;H1142</f>
        <v>侧压B4左伺服8#位</v>
      </c>
      <c r="K1142" s="66" t="s">
        <v>5643</v>
      </c>
      <c r="L1142" t="s">
        <v>10810</v>
      </c>
    </row>
    <row r="1143" spans="8:12">
      <c r="H1143" s="61" t="s">
        <v>3164</v>
      </c>
      <c r="I1143" t="s">
        <v>5044</v>
      </c>
      <c r="J1143" t="str">
        <f>H1107&amp;H1143</f>
        <v>侧压B4左伺服9#位</v>
      </c>
      <c r="K1143" s="66"/>
      <c r="L1143" t="s">
        <v>10810</v>
      </c>
    </row>
    <row r="1144" spans="8:12">
      <c r="H1144" s="61" t="s">
        <v>3164</v>
      </c>
      <c r="I1144" t="s">
        <v>5045</v>
      </c>
      <c r="J1144" t="str">
        <f>H1107&amp;H1144</f>
        <v>侧压B4左伺服9#位</v>
      </c>
      <c r="K1144" s="66"/>
      <c r="L1144" t="s">
        <v>10810</v>
      </c>
    </row>
    <row r="1145" spans="8:12">
      <c r="H1145" s="61" t="s">
        <v>3166</v>
      </c>
      <c r="I1145" t="s">
        <v>5046</v>
      </c>
      <c r="J1145" t="str">
        <f>H1107&amp;H1145</f>
        <v>侧压B4左伺服10#位</v>
      </c>
      <c r="K1145" s="66"/>
      <c r="L1145" t="s">
        <v>10810</v>
      </c>
    </row>
    <row r="1146" spans="8:12">
      <c r="H1146" s="61" t="s">
        <v>3166</v>
      </c>
      <c r="I1146" t="s">
        <v>5047</v>
      </c>
      <c r="J1146" t="str">
        <f>H1107&amp;H1146</f>
        <v>侧压B4左伺服10#位</v>
      </c>
      <c r="K1146" s="66"/>
      <c r="L1146" t="s">
        <v>10815</v>
      </c>
    </row>
    <row r="1147" spans="8:12">
      <c r="I1147" t="s">
        <v>5048</v>
      </c>
      <c r="J1147" s="61"/>
      <c r="K1147" s="66"/>
      <c r="L1147" t="s">
        <v>10816</v>
      </c>
    </row>
    <row r="1148" spans="8:12">
      <c r="I1148" t="s">
        <v>5049</v>
      </c>
      <c r="J1148" s="61"/>
      <c r="K1148" s="66"/>
      <c r="L1148" t="s">
        <v>10817</v>
      </c>
    </row>
    <row r="1149" spans="8:12">
      <c r="I1149" t="s">
        <v>5050</v>
      </c>
      <c r="J1149" s="61"/>
      <c r="K1149" s="66"/>
      <c r="L1149" t="s">
        <v>10818</v>
      </c>
    </row>
    <row r="1150" spans="8:12">
      <c r="I1150" t="s">
        <v>5051</v>
      </c>
      <c r="J1150" s="61"/>
      <c r="K1150" s="66"/>
      <c r="L1150" t="s">
        <v>10819</v>
      </c>
    </row>
    <row r="1151" spans="8:12">
      <c r="I1151" t="s">
        <v>5052</v>
      </c>
      <c r="K1151" s="66"/>
      <c r="L1151" t="s">
        <v>10820</v>
      </c>
    </row>
    <row r="1152" spans="8:12">
      <c r="I1152" t="s">
        <v>5053</v>
      </c>
      <c r="K1152" s="66"/>
      <c r="L1152" t="s">
        <v>10821</v>
      </c>
    </row>
    <row r="1153" spans="8:12">
      <c r="I1153" t="s">
        <v>5054</v>
      </c>
      <c r="K1153" s="66"/>
      <c r="L1153" t="s">
        <v>10822</v>
      </c>
    </row>
    <row r="1154" spans="8:12">
      <c r="I1154" t="s">
        <v>5055</v>
      </c>
      <c r="K1154" s="66"/>
      <c r="L1154" t="s">
        <v>10823</v>
      </c>
    </row>
    <row r="1155" spans="8:12">
      <c r="I1155" t="s">
        <v>5056</v>
      </c>
      <c r="K1155" s="66"/>
      <c r="L1155" t="s">
        <v>10824</v>
      </c>
    </row>
    <row r="1156" spans="8:12">
      <c r="I1156" t="s">
        <v>5057</v>
      </c>
      <c r="K1156" s="66"/>
      <c r="L1156" t="s">
        <v>10825</v>
      </c>
    </row>
    <row r="1157" spans="8:12">
      <c r="H1157" s="61" t="s">
        <v>5330</v>
      </c>
      <c r="I1157" t="s">
        <v>5058</v>
      </c>
      <c r="J1157" s="61" t="str">
        <f>H1157&amp;"自动速度"</f>
        <v>侧压B4右伺服自动速度</v>
      </c>
      <c r="K1157" s="66"/>
      <c r="L1157" t="s">
        <v>10826</v>
      </c>
    </row>
    <row r="1158" spans="8:12">
      <c r="I1158" t="s">
        <v>5059</v>
      </c>
      <c r="J1158" s="61" t="str">
        <f>H1157&amp;"自动速度"</f>
        <v>侧压B4右伺服自动速度</v>
      </c>
      <c r="K1158" s="66" t="s">
        <v>5644</v>
      </c>
      <c r="L1158" t="s">
        <v>10810</v>
      </c>
    </row>
    <row r="1159" spans="8:12">
      <c r="I1159" t="s">
        <v>5060</v>
      </c>
      <c r="J1159" s="61" t="str">
        <f>H1157&amp;"JOG高速"</f>
        <v>侧压B4右伺服JOG高速</v>
      </c>
      <c r="K1159" s="66"/>
      <c r="L1159" t="s">
        <v>10810</v>
      </c>
    </row>
    <row r="1160" spans="8:12">
      <c r="I1160" t="s">
        <v>5061</v>
      </c>
      <c r="J1160" s="61" t="str">
        <f>H1157&amp;"JOG高速"</f>
        <v>侧压B4右伺服JOG高速</v>
      </c>
      <c r="K1160" s="66"/>
      <c r="L1160" t="s">
        <v>10810</v>
      </c>
    </row>
    <row r="1161" spans="8:12">
      <c r="I1161" t="s">
        <v>5062</v>
      </c>
      <c r="J1161" s="61" t="str">
        <f>H1157&amp;"JOG低速"</f>
        <v>侧压B4右伺服JOG低速</v>
      </c>
      <c r="K1161" s="66"/>
      <c r="L1161" t="s">
        <v>10810</v>
      </c>
    </row>
    <row r="1162" spans="8:12">
      <c r="I1162" t="s">
        <v>5063</v>
      </c>
      <c r="J1162" s="61" t="str">
        <f>H1157&amp;"JOG低速"</f>
        <v>侧压B4右伺服JOG低速</v>
      </c>
      <c r="K1162" s="66"/>
      <c r="L1162" t="s">
        <v>10810</v>
      </c>
    </row>
    <row r="1163" spans="8:12">
      <c r="I1163" t="s">
        <v>5064</v>
      </c>
      <c r="J1163" s="61" t="str">
        <f>H1157&amp;"加速时间"</f>
        <v>侧压B4右伺服加速时间</v>
      </c>
      <c r="K1163" s="66"/>
      <c r="L1163" t="s">
        <v>10810</v>
      </c>
    </row>
    <row r="1164" spans="8:12">
      <c r="I1164" t="s">
        <v>5065</v>
      </c>
      <c r="J1164" s="61" t="str">
        <f>H1157&amp;"加速时间"</f>
        <v>侧压B4右伺服加速时间</v>
      </c>
      <c r="K1164" s="66"/>
      <c r="L1164" t="s">
        <v>10810</v>
      </c>
    </row>
    <row r="1165" spans="8:12">
      <c r="I1165" t="s">
        <v>5066</v>
      </c>
      <c r="J1165" s="61" t="str">
        <f>H1157&amp;"减速时间"</f>
        <v>侧压B4右伺服减速时间</v>
      </c>
      <c r="K1165" s="66"/>
      <c r="L1165" t="s">
        <v>10810</v>
      </c>
    </row>
    <row r="1166" spans="8:12">
      <c r="I1166" t="s">
        <v>5067</v>
      </c>
      <c r="J1166" s="61" t="str">
        <f>H1157&amp;"减速时间"</f>
        <v>侧压B4右伺服减速时间</v>
      </c>
      <c r="K1166" s="66"/>
      <c r="L1166" t="s">
        <v>10827</v>
      </c>
    </row>
    <row r="1167" spans="8:12">
      <c r="I1167" t="s">
        <v>5068</v>
      </c>
      <c r="J1167" s="61" t="str">
        <f>H1157&amp;"原点偏移"</f>
        <v>侧压B4右伺服原点偏移</v>
      </c>
      <c r="K1167" s="66"/>
      <c r="L1167" t="s">
        <v>10828</v>
      </c>
    </row>
    <row r="1168" spans="8:12">
      <c r="I1168" t="s">
        <v>5069</v>
      </c>
      <c r="J1168" s="61" t="str">
        <f>H1157&amp;"原点偏移"</f>
        <v>侧压B4右伺服原点偏移</v>
      </c>
      <c r="K1168" s="66"/>
      <c r="L1168" t="s">
        <v>10829</v>
      </c>
    </row>
    <row r="1169" spans="8:12">
      <c r="I1169" t="s">
        <v>5070</v>
      </c>
      <c r="J1169" s="61" t="str">
        <f>H1157&amp;"正软极限"</f>
        <v>侧压B4右伺服正软极限</v>
      </c>
      <c r="K1169" s="66"/>
      <c r="L1169" t="s">
        <v>10830</v>
      </c>
    </row>
    <row r="1170" spans="8:12">
      <c r="I1170" t="s">
        <v>5071</v>
      </c>
      <c r="J1170" s="61" t="str">
        <f>H1157&amp;"正软极限"</f>
        <v>侧压B4右伺服正软极限</v>
      </c>
      <c r="K1170" s="66"/>
      <c r="L1170" t="s">
        <v>10831</v>
      </c>
    </row>
    <row r="1171" spans="8:12">
      <c r="I1171" t="s">
        <v>5072</v>
      </c>
      <c r="J1171" s="61" t="str">
        <f>H1157&amp;"负软极限"</f>
        <v>侧压B4右伺服负软极限</v>
      </c>
      <c r="K1171" s="66"/>
      <c r="L1171" t="s">
        <v>10832</v>
      </c>
    </row>
    <row r="1172" spans="8:12">
      <c r="I1172" t="s">
        <v>5073</v>
      </c>
      <c r="J1172" s="61" t="str">
        <f>J1156&amp;"负软极限"</f>
        <v>负软极限</v>
      </c>
      <c r="K1172" s="66"/>
      <c r="L1172" t="s">
        <v>10833</v>
      </c>
    </row>
    <row r="1173" spans="8:12">
      <c r="I1173" t="s">
        <v>5074</v>
      </c>
      <c r="J1173" s="61"/>
      <c r="K1173" s="66"/>
      <c r="L1173" t="s">
        <v>10807</v>
      </c>
    </row>
    <row r="1174" spans="8:12">
      <c r="I1174" t="s">
        <v>5075</v>
      </c>
      <c r="J1174" s="61"/>
      <c r="K1174" s="66" t="s">
        <v>5645</v>
      </c>
      <c r="L1174" t="s">
        <v>10834</v>
      </c>
    </row>
    <row r="1175" spans="8:12">
      <c r="I1175" t="s">
        <v>5076</v>
      </c>
      <c r="J1175" s="61"/>
      <c r="K1175" s="66"/>
      <c r="L1175" t="s">
        <v>10834</v>
      </c>
    </row>
    <row r="1176" spans="8:12">
      <c r="I1176" t="s">
        <v>5077</v>
      </c>
      <c r="J1176" s="61"/>
      <c r="K1176" s="66"/>
      <c r="L1176" t="s">
        <v>10834</v>
      </c>
    </row>
    <row r="1177" spans="8:12">
      <c r="H1177" s="61" t="s">
        <v>5355</v>
      </c>
      <c r="I1177" t="s">
        <v>5078</v>
      </c>
      <c r="J1177" t="str">
        <f>H1157&amp;H1177</f>
        <v>侧压B4右伺服待机位</v>
      </c>
      <c r="K1177" s="66"/>
      <c r="L1177" t="s">
        <v>10834</v>
      </c>
    </row>
    <row r="1178" spans="8:12">
      <c r="H1178" s="61" t="s">
        <v>5355</v>
      </c>
      <c r="I1178" t="s">
        <v>5079</v>
      </c>
      <c r="J1178" t="str">
        <f>H1157&amp;H1178</f>
        <v>侧压B4右伺服待机位</v>
      </c>
      <c r="K1178" s="66"/>
      <c r="L1178" t="s">
        <v>10834</v>
      </c>
    </row>
    <row r="1179" spans="8:12">
      <c r="H1179" s="61" t="s">
        <v>5356</v>
      </c>
      <c r="I1179" t="s">
        <v>5080</v>
      </c>
      <c r="J1179" t="str">
        <f>H1157&amp;H1179</f>
        <v>侧压B4右伺服拨料退回位</v>
      </c>
      <c r="K1179" s="66"/>
      <c r="L1179" t="s">
        <v>10834</v>
      </c>
    </row>
    <row r="1180" spans="8:12">
      <c r="H1180" s="61" t="s">
        <v>5356</v>
      </c>
      <c r="I1180" t="s">
        <v>5081</v>
      </c>
      <c r="J1180" t="str">
        <f>H1157&amp;H1180</f>
        <v>侧压B4右伺服拨料退回位</v>
      </c>
      <c r="K1180" s="66"/>
      <c r="L1180" t="s">
        <v>10834</v>
      </c>
    </row>
    <row r="1181" spans="8:12">
      <c r="H1181" s="61" t="s">
        <v>5357</v>
      </c>
      <c r="I1181" t="s">
        <v>5082</v>
      </c>
      <c r="J1181" t="str">
        <f>H1157&amp;H1181</f>
        <v>侧压B4右伺服拨料位</v>
      </c>
      <c r="K1181" s="66"/>
      <c r="L1181" t="s">
        <v>10834</v>
      </c>
    </row>
    <row r="1182" spans="8:12">
      <c r="H1182" s="61" t="s">
        <v>5357</v>
      </c>
      <c r="I1182" t="s">
        <v>5083</v>
      </c>
      <c r="J1182" t="str">
        <f>H1157&amp;H1182</f>
        <v>侧压B4右伺服拨料位</v>
      </c>
      <c r="K1182" s="66"/>
      <c r="L1182" t="s">
        <v>10834</v>
      </c>
    </row>
    <row r="1183" spans="8:12">
      <c r="H1183" s="61" t="s">
        <v>5358</v>
      </c>
      <c r="I1183" t="s">
        <v>5084</v>
      </c>
      <c r="J1183" t="str">
        <f>H1157&amp;H1183</f>
        <v>侧压B4右伺服减速位</v>
      </c>
      <c r="K1183" s="66"/>
      <c r="L1183" t="s">
        <v>10834</v>
      </c>
    </row>
    <row r="1184" spans="8:12">
      <c r="H1184" s="61" t="s">
        <v>5358</v>
      </c>
      <c r="I1184" t="s">
        <v>5085</v>
      </c>
      <c r="J1184" t="str">
        <f>H1157&amp;H1184</f>
        <v>侧压B4右伺服减速位</v>
      </c>
      <c r="K1184" s="66"/>
      <c r="L1184" t="s">
        <v>10834</v>
      </c>
    </row>
    <row r="1185" spans="8:12">
      <c r="H1185" s="61" t="s">
        <v>5359</v>
      </c>
      <c r="I1185" t="s">
        <v>5086</v>
      </c>
      <c r="J1185" t="str">
        <f>H1157&amp;H1185</f>
        <v>侧压B4右伺服等距热压位</v>
      </c>
      <c r="K1185" s="66"/>
      <c r="L1185" t="s">
        <v>10834</v>
      </c>
    </row>
    <row r="1186" spans="8:12">
      <c r="H1186" s="61" t="s">
        <v>5359</v>
      </c>
      <c r="I1186" t="s">
        <v>5087</v>
      </c>
      <c r="J1186" t="str">
        <f>H1157&amp;H1186</f>
        <v>侧压B4右伺服等距热压位</v>
      </c>
      <c r="K1186" s="66"/>
      <c r="L1186" t="s">
        <v>10834</v>
      </c>
    </row>
    <row r="1187" spans="8:12">
      <c r="H1187" s="61" t="s">
        <v>3161</v>
      </c>
      <c r="I1187" t="s">
        <v>5088</v>
      </c>
      <c r="J1187" t="str">
        <f>H1157&amp;H1187</f>
        <v>侧压B4右伺服6#位</v>
      </c>
      <c r="K1187" s="66"/>
      <c r="L1187" t="s">
        <v>10834</v>
      </c>
    </row>
    <row r="1188" spans="8:12">
      <c r="H1188" s="61" t="s">
        <v>3161</v>
      </c>
      <c r="I1188" t="s">
        <v>5089</v>
      </c>
      <c r="J1188" t="str">
        <f>H1157&amp;H1188</f>
        <v>侧压B4右伺服6#位</v>
      </c>
      <c r="K1188" s="66"/>
      <c r="L1188" t="s">
        <v>10834</v>
      </c>
    </row>
    <row r="1189" spans="8:12">
      <c r="H1189" s="61" t="s">
        <v>3162</v>
      </c>
      <c r="I1189" t="s">
        <v>5090</v>
      </c>
      <c r="J1189" t="str">
        <f>H1157&amp;H1189</f>
        <v>侧压B4右伺服7#位</v>
      </c>
      <c r="K1189" s="66"/>
      <c r="L1189" t="s">
        <v>10834</v>
      </c>
    </row>
    <row r="1190" spans="8:12">
      <c r="H1190" s="61" t="s">
        <v>3162</v>
      </c>
      <c r="I1190" t="s">
        <v>5091</v>
      </c>
      <c r="J1190" t="str">
        <f>H1157&amp;H1190</f>
        <v>侧压B4右伺服7#位</v>
      </c>
      <c r="K1190" s="66" t="s">
        <v>5646</v>
      </c>
      <c r="L1190" t="s">
        <v>10892</v>
      </c>
    </row>
    <row r="1191" spans="8:12">
      <c r="H1191" s="61" t="s">
        <v>3163</v>
      </c>
      <c r="I1191" t="s">
        <v>5092</v>
      </c>
      <c r="J1191" t="str">
        <f>H1157&amp;H1191</f>
        <v>侧压B4右伺服8#位</v>
      </c>
      <c r="K1191" s="66"/>
      <c r="L1191" t="s">
        <v>10892</v>
      </c>
    </row>
    <row r="1192" spans="8:12">
      <c r="H1192" s="61" t="s">
        <v>3163</v>
      </c>
      <c r="I1192" t="s">
        <v>5093</v>
      </c>
      <c r="J1192" t="str">
        <f>H1157&amp;H1192</f>
        <v>侧压B4右伺服8#位</v>
      </c>
      <c r="K1192" s="66"/>
      <c r="L1192" t="s">
        <v>10892</v>
      </c>
    </row>
    <row r="1193" spans="8:12">
      <c r="H1193" s="61" t="s">
        <v>3164</v>
      </c>
      <c r="I1193" t="s">
        <v>5094</v>
      </c>
      <c r="J1193" t="str">
        <f>H1157&amp;H1193</f>
        <v>侧压B4右伺服9#位</v>
      </c>
      <c r="K1193" s="66"/>
      <c r="L1193" t="s">
        <v>10892</v>
      </c>
    </row>
    <row r="1194" spans="8:12">
      <c r="H1194" s="61" t="s">
        <v>3164</v>
      </c>
      <c r="I1194" t="s">
        <v>5095</v>
      </c>
      <c r="J1194" t="str">
        <f>H1157&amp;H1194</f>
        <v>侧压B4右伺服9#位</v>
      </c>
      <c r="K1194" s="66"/>
      <c r="L1194" t="s">
        <v>10897</v>
      </c>
    </row>
    <row r="1195" spans="8:12">
      <c r="H1195" s="61" t="s">
        <v>3166</v>
      </c>
      <c r="I1195" t="s">
        <v>5096</v>
      </c>
      <c r="J1195" t="str">
        <f>H1157&amp;H1195</f>
        <v>侧压B4右伺服10#位</v>
      </c>
      <c r="K1195" s="66"/>
      <c r="L1195" t="s">
        <v>10898</v>
      </c>
    </row>
    <row r="1196" spans="8:12">
      <c r="H1196" s="61" t="s">
        <v>3166</v>
      </c>
      <c r="I1196" t="s">
        <v>5097</v>
      </c>
      <c r="J1196" t="str">
        <f>H1157&amp;H1196</f>
        <v>侧压B4右伺服10#位</v>
      </c>
      <c r="K1196" s="66"/>
      <c r="L1196" t="s">
        <v>10899</v>
      </c>
    </row>
    <row r="1197" spans="8:12">
      <c r="I1197" t="s">
        <v>5098</v>
      </c>
      <c r="J1197" s="61"/>
      <c r="K1197" s="66"/>
      <c r="L1197" t="s">
        <v>10900</v>
      </c>
    </row>
    <row r="1198" spans="8:12">
      <c r="I1198" t="s">
        <v>5099</v>
      </c>
      <c r="J1198" s="61"/>
      <c r="K1198" s="66"/>
      <c r="L1198" t="s">
        <v>10901</v>
      </c>
    </row>
    <row r="1199" spans="8:12">
      <c r="I1199" t="s">
        <v>5100</v>
      </c>
      <c r="J1199" s="61"/>
      <c r="K1199" s="66"/>
      <c r="L1199" t="s">
        <v>10902</v>
      </c>
    </row>
    <row r="1200" spans="8:12">
      <c r="I1200" t="s">
        <v>5101</v>
      </c>
      <c r="J1200" s="61"/>
      <c r="K1200" s="66"/>
      <c r="L1200" t="s">
        <v>10903</v>
      </c>
    </row>
    <row r="1201" spans="8:12">
      <c r="I1201" t="s">
        <v>5102</v>
      </c>
      <c r="K1201" s="66"/>
      <c r="L1201" t="s">
        <v>10904</v>
      </c>
    </row>
    <row r="1202" spans="8:12">
      <c r="I1202" t="s">
        <v>5103</v>
      </c>
      <c r="K1202" s="66"/>
      <c r="L1202" t="s">
        <v>10905</v>
      </c>
    </row>
    <row r="1203" spans="8:12">
      <c r="I1203" t="s">
        <v>5104</v>
      </c>
      <c r="K1203" s="66"/>
      <c r="L1203" t="s">
        <v>10906</v>
      </c>
    </row>
    <row r="1204" spans="8:12">
      <c r="I1204" t="s">
        <v>5105</v>
      </c>
      <c r="K1204" s="66"/>
      <c r="L1204" t="s">
        <v>10907</v>
      </c>
    </row>
    <row r="1205" spans="8:12">
      <c r="I1205" t="s">
        <v>5106</v>
      </c>
      <c r="K1205" s="66"/>
      <c r="L1205" t="s">
        <v>10908</v>
      </c>
    </row>
    <row r="1206" spans="8:12">
      <c r="I1206" t="s">
        <v>5107</v>
      </c>
      <c r="K1206" s="66" t="s">
        <v>5647</v>
      </c>
      <c r="L1206" t="s">
        <v>10892</v>
      </c>
    </row>
    <row r="1207" spans="8:12">
      <c r="H1207" s="61" t="s">
        <v>5331</v>
      </c>
      <c r="I1207" t="s">
        <v>5108</v>
      </c>
      <c r="J1207" s="61" t="str">
        <f>H1207&amp;"自动速度"</f>
        <v>25#伺服自动速度</v>
      </c>
      <c r="K1207" s="66"/>
      <c r="L1207" t="s">
        <v>10892</v>
      </c>
    </row>
    <row r="1208" spans="8:12">
      <c r="I1208" t="s">
        <v>5109</v>
      </c>
      <c r="J1208" s="61" t="str">
        <f>H1207&amp;"自动速度"</f>
        <v>25#伺服自动速度</v>
      </c>
      <c r="K1208" s="66"/>
      <c r="L1208" t="s">
        <v>10892</v>
      </c>
    </row>
    <row r="1209" spans="8:12">
      <c r="I1209" t="s">
        <v>5110</v>
      </c>
      <c r="J1209" s="61" t="str">
        <f>H1207&amp;"JOG高速"</f>
        <v>25#伺服JOG高速</v>
      </c>
      <c r="K1209" s="66"/>
      <c r="L1209" t="s">
        <v>10892</v>
      </c>
    </row>
    <row r="1210" spans="8:12">
      <c r="I1210" t="s">
        <v>5111</v>
      </c>
      <c r="J1210" s="61" t="str">
        <f>H1207&amp;"JOG高速"</f>
        <v>25#伺服JOG高速</v>
      </c>
      <c r="K1210" s="66"/>
      <c r="L1210" t="s">
        <v>10892</v>
      </c>
    </row>
    <row r="1211" spans="8:12">
      <c r="I1211" t="s">
        <v>5112</v>
      </c>
      <c r="J1211" s="61" t="str">
        <f>H1207&amp;"JOG低速"</f>
        <v>25#伺服JOG低速</v>
      </c>
      <c r="K1211" s="66"/>
      <c r="L1211" t="s">
        <v>10892</v>
      </c>
    </row>
    <row r="1212" spans="8:12">
      <c r="I1212" t="s">
        <v>5113</v>
      </c>
      <c r="J1212" s="61" t="str">
        <f>H1207&amp;"JOG低速"</f>
        <v>25#伺服JOG低速</v>
      </c>
      <c r="K1212" s="66"/>
      <c r="L1212" t="s">
        <v>10892</v>
      </c>
    </row>
    <row r="1213" spans="8:12">
      <c r="I1213" t="s">
        <v>5114</v>
      </c>
      <c r="J1213" s="61" t="str">
        <f>H1207&amp;"加速时间"</f>
        <v>25#伺服加速时间</v>
      </c>
      <c r="K1213" s="66"/>
      <c r="L1213" t="s">
        <v>10892</v>
      </c>
    </row>
    <row r="1214" spans="8:12">
      <c r="I1214" t="s">
        <v>5115</v>
      </c>
      <c r="J1214" s="61" t="str">
        <f>H1207&amp;"加速时间"</f>
        <v>25#伺服加速时间</v>
      </c>
      <c r="K1214" s="66"/>
      <c r="L1214" t="s">
        <v>10909</v>
      </c>
    </row>
    <row r="1215" spans="8:12">
      <c r="I1215" t="s">
        <v>5116</v>
      </c>
      <c r="J1215" s="61" t="str">
        <f>H1207&amp;"减速时间"</f>
        <v>25#伺服减速时间</v>
      </c>
      <c r="K1215" s="66"/>
      <c r="L1215" t="s">
        <v>10910</v>
      </c>
    </row>
    <row r="1216" spans="8:12">
      <c r="I1216" t="s">
        <v>5117</v>
      </c>
      <c r="J1216" s="61" t="str">
        <f>H1207&amp;"减速时间"</f>
        <v>25#伺服减速时间</v>
      </c>
      <c r="K1216" s="66"/>
      <c r="L1216" t="s">
        <v>10911</v>
      </c>
    </row>
    <row r="1217" spans="8:12">
      <c r="I1217" t="s">
        <v>5118</v>
      </c>
      <c r="J1217" s="61" t="str">
        <f>H1207&amp;"原点偏移"</f>
        <v>25#伺服原点偏移</v>
      </c>
      <c r="K1217" s="66"/>
      <c r="L1217" t="s">
        <v>10912</v>
      </c>
    </row>
    <row r="1218" spans="8:12">
      <c r="I1218" t="s">
        <v>5119</v>
      </c>
      <c r="J1218" s="61" t="str">
        <f>H1207&amp;"原点偏移"</f>
        <v>25#伺服原点偏移</v>
      </c>
      <c r="K1218" s="66"/>
      <c r="L1218" t="s">
        <v>10913</v>
      </c>
    </row>
    <row r="1219" spans="8:12">
      <c r="I1219" t="s">
        <v>5120</v>
      </c>
      <c r="J1219" s="61" t="str">
        <f>H1207&amp;"正软极限"</f>
        <v>25#伺服正软极限</v>
      </c>
      <c r="K1219" s="66"/>
      <c r="L1219" t="s">
        <v>10914</v>
      </c>
    </row>
    <row r="1220" spans="8:12">
      <c r="I1220" t="s">
        <v>5121</v>
      </c>
      <c r="J1220" s="61" t="str">
        <f>H1207&amp;"正软极限"</f>
        <v>25#伺服正软极限</v>
      </c>
      <c r="K1220" s="66"/>
      <c r="L1220" t="s">
        <v>10915</v>
      </c>
    </row>
    <row r="1221" spans="8:12">
      <c r="I1221" t="s">
        <v>5122</v>
      </c>
      <c r="J1221" s="61" t="str">
        <f>H1207&amp;"负软极限"</f>
        <v>25#伺服负软极限</v>
      </c>
      <c r="K1221" s="66"/>
      <c r="L1221" t="s">
        <v>10889</v>
      </c>
    </row>
    <row r="1222" spans="8:12">
      <c r="I1222" t="s">
        <v>5123</v>
      </c>
      <c r="J1222" s="61" t="str">
        <f>J1206&amp;"负软极限"</f>
        <v>负软极限</v>
      </c>
      <c r="K1222" s="66" t="s">
        <v>5648</v>
      </c>
      <c r="L1222" t="s">
        <v>10916</v>
      </c>
    </row>
    <row r="1223" spans="8:12">
      <c r="I1223" t="s">
        <v>5124</v>
      </c>
      <c r="J1223" s="61"/>
      <c r="K1223" s="66"/>
      <c r="L1223" t="s">
        <v>10916</v>
      </c>
    </row>
    <row r="1224" spans="8:12">
      <c r="I1224" t="s">
        <v>5125</v>
      </c>
      <c r="J1224" s="61"/>
      <c r="K1224" s="66"/>
      <c r="L1224" t="s">
        <v>10916</v>
      </c>
    </row>
    <row r="1225" spans="8:12">
      <c r="I1225" t="s">
        <v>5126</v>
      </c>
      <c r="J1225" s="61"/>
      <c r="K1225" s="66"/>
      <c r="L1225" t="s">
        <v>10916</v>
      </c>
    </row>
    <row r="1226" spans="8:12">
      <c r="I1226" t="s">
        <v>5127</v>
      </c>
      <c r="J1226" s="61"/>
      <c r="K1226" s="66"/>
      <c r="L1226" t="s">
        <v>10916</v>
      </c>
    </row>
    <row r="1227" spans="8:12">
      <c r="H1227" s="61" t="s">
        <v>3155</v>
      </c>
      <c r="I1227" t="s">
        <v>5128</v>
      </c>
      <c r="J1227" t="str">
        <f>H1207&amp;H1227</f>
        <v>25#伺服1#位</v>
      </c>
      <c r="K1227" s="66"/>
      <c r="L1227" t="s">
        <v>10916</v>
      </c>
    </row>
    <row r="1228" spans="8:12">
      <c r="H1228" s="61" t="s">
        <v>3156</v>
      </c>
      <c r="I1228" t="s">
        <v>5129</v>
      </c>
      <c r="J1228" t="str">
        <f>H1207&amp;H1228</f>
        <v>25#伺服1#位</v>
      </c>
      <c r="K1228" s="66"/>
      <c r="L1228" t="s">
        <v>10916</v>
      </c>
    </row>
    <row r="1229" spans="8:12">
      <c r="H1229" s="61" t="s">
        <v>3157</v>
      </c>
      <c r="I1229" t="s">
        <v>5130</v>
      </c>
      <c r="J1229" t="str">
        <f>H1207&amp;H1229</f>
        <v>25#伺服2#位</v>
      </c>
      <c r="K1229" s="66"/>
      <c r="L1229" t="s">
        <v>10916</v>
      </c>
    </row>
    <row r="1230" spans="8:12">
      <c r="H1230" s="61" t="s">
        <v>3157</v>
      </c>
      <c r="I1230" t="s">
        <v>5131</v>
      </c>
      <c r="J1230" t="str">
        <f>H1207&amp;H1230</f>
        <v>25#伺服2#位</v>
      </c>
      <c r="K1230" s="66"/>
      <c r="L1230" t="s">
        <v>10916</v>
      </c>
    </row>
    <row r="1231" spans="8:12">
      <c r="H1231" s="61" t="s">
        <v>3158</v>
      </c>
      <c r="I1231" t="s">
        <v>5132</v>
      </c>
      <c r="J1231" t="str">
        <f>H1207&amp;H1231</f>
        <v>25#伺服3#位</v>
      </c>
      <c r="K1231" s="66"/>
      <c r="L1231" t="s">
        <v>10916</v>
      </c>
    </row>
    <row r="1232" spans="8:12">
      <c r="H1232" s="61" t="s">
        <v>3158</v>
      </c>
      <c r="I1232" t="s">
        <v>5133</v>
      </c>
      <c r="J1232" t="str">
        <f>H1207&amp;H1232</f>
        <v>25#伺服3#位</v>
      </c>
      <c r="K1232" s="66"/>
      <c r="L1232" t="s">
        <v>10916</v>
      </c>
    </row>
    <row r="1233" spans="8:12">
      <c r="H1233" s="61" t="s">
        <v>3159</v>
      </c>
      <c r="I1233" t="s">
        <v>5134</v>
      </c>
      <c r="J1233" t="str">
        <f>H1207&amp;H1233</f>
        <v>25#伺服4#位</v>
      </c>
      <c r="K1233" s="66"/>
      <c r="L1233" t="s">
        <v>10916</v>
      </c>
    </row>
    <row r="1234" spans="8:12">
      <c r="H1234" s="61" t="s">
        <v>3159</v>
      </c>
      <c r="I1234" t="s">
        <v>5135</v>
      </c>
      <c r="J1234" t="str">
        <f>H1207&amp;H1234</f>
        <v>25#伺服4#位</v>
      </c>
      <c r="K1234" s="66"/>
      <c r="L1234" t="s">
        <v>10916</v>
      </c>
    </row>
    <row r="1235" spans="8:12">
      <c r="H1235" s="61" t="s">
        <v>3160</v>
      </c>
      <c r="I1235" t="s">
        <v>5136</v>
      </c>
      <c r="J1235" t="str">
        <f>H1207&amp;H1235</f>
        <v>25#伺服5#位</v>
      </c>
      <c r="K1235" s="66"/>
      <c r="L1235" t="s">
        <v>10916</v>
      </c>
    </row>
    <row r="1236" spans="8:12">
      <c r="H1236" s="61" t="s">
        <v>3160</v>
      </c>
      <c r="I1236" t="s">
        <v>5137</v>
      </c>
      <c r="J1236" t="str">
        <f>H1207&amp;H1236</f>
        <v>25#伺服5#位</v>
      </c>
      <c r="K1236" s="66"/>
      <c r="L1236" t="s">
        <v>10916</v>
      </c>
    </row>
    <row r="1237" spans="8:12">
      <c r="H1237" s="61" t="s">
        <v>3161</v>
      </c>
      <c r="I1237" t="s">
        <v>5138</v>
      </c>
      <c r="J1237" t="str">
        <f>H1207&amp;H1237</f>
        <v>25#伺服6#位</v>
      </c>
      <c r="K1237" s="66"/>
      <c r="L1237" t="s">
        <v>10916</v>
      </c>
    </row>
    <row r="1238" spans="8:12">
      <c r="H1238" s="61" t="s">
        <v>3161</v>
      </c>
      <c r="I1238" t="s">
        <v>5139</v>
      </c>
      <c r="J1238" t="str">
        <f>H1207&amp;H1238</f>
        <v>25#伺服6#位</v>
      </c>
      <c r="K1238" s="66" t="s">
        <v>5649</v>
      </c>
      <c r="L1238" t="s">
        <v>10851</v>
      </c>
    </row>
    <row r="1239" spans="8:12">
      <c r="H1239" s="61" t="s">
        <v>3162</v>
      </c>
      <c r="I1239" t="s">
        <v>5140</v>
      </c>
      <c r="J1239" t="str">
        <f>H1207&amp;H1239</f>
        <v>25#伺服7#位</v>
      </c>
      <c r="K1239" s="66"/>
      <c r="L1239" t="s">
        <v>10851</v>
      </c>
    </row>
    <row r="1240" spans="8:12">
      <c r="H1240" s="61" t="s">
        <v>3162</v>
      </c>
      <c r="I1240" t="s">
        <v>5141</v>
      </c>
      <c r="J1240" t="str">
        <f>H1207&amp;H1240</f>
        <v>25#伺服7#位</v>
      </c>
      <c r="K1240" s="66"/>
      <c r="L1240" t="s">
        <v>10851</v>
      </c>
    </row>
    <row r="1241" spans="8:12">
      <c r="H1241" s="61" t="s">
        <v>3163</v>
      </c>
      <c r="I1241" t="s">
        <v>5142</v>
      </c>
      <c r="J1241" t="str">
        <f>H1207&amp;H1241</f>
        <v>25#伺服8#位</v>
      </c>
      <c r="K1241" s="66"/>
      <c r="L1241" t="s">
        <v>10851</v>
      </c>
    </row>
    <row r="1242" spans="8:12">
      <c r="H1242" s="61" t="s">
        <v>3163</v>
      </c>
      <c r="I1242" t="s">
        <v>5143</v>
      </c>
      <c r="J1242" t="str">
        <f>H1207&amp;H1242</f>
        <v>25#伺服8#位</v>
      </c>
      <c r="K1242" s="66"/>
      <c r="L1242" t="s">
        <v>10856</v>
      </c>
    </row>
    <row r="1243" spans="8:12">
      <c r="H1243" s="61" t="s">
        <v>3164</v>
      </c>
      <c r="I1243" t="s">
        <v>5144</v>
      </c>
      <c r="J1243" t="str">
        <f>H1207&amp;H1243</f>
        <v>25#伺服9#位</v>
      </c>
      <c r="K1243" s="66"/>
      <c r="L1243" t="s">
        <v>10857</v>
      </c>
    </row>
    <row r="1244" spans="8:12">
      <c r="H1244" s="61" t="s">
        <v>3164</v>
      </c>
      <c r="I1244" t="s">
        <v>5145</v>
      </c>
      <c r="J1244" t="str">
        <f>H1207&amp;H1244</f>
        <v>25#伺服9#位</v>
      </c>
      <c r="K1244" s="66"/>
      <c r="L1244" t="s">
        <v>10858</v>
      </c>
    </row>
    <row r="1245" spans="8:12">
      <c r="H1245" s="61" t="s">
        <v>3166</v>
      </c>
      <c r="I1245" t="s">
        <v>5146</v>
      </c>
      <c r="J1245" t="str">
        <f>H1207&amp;H1245</f>
        <v>25#伺服10#位</v>
      </c>
      <c r="K1245" s="66"/>
      <c r="L1245" t="s">
        <v>10859</v>
      </c>
    </row>
    <row r="1246" spans="8:12">
      <c r="H1246" s="61" t="s">
        <v>3166</v>
      </c>
      <c r="I1246" t="s">
        <v>5147</v>
      </c>
      <c r="J1246" t="str">
        <f>H1207&amp;H1246</f>
        <v>25#伺服10#位</v>
      </c>
      <c r="K1246" s="66"/>
      <c r="L1246" t="s">
        <v>10860</v>
      </c>
    </row>
    <row r="1247" spans="8:12">
      <c r="I1247" t="s">
        <v>5148</v>
      </c>
      <c r="J1247" s="61"/>
      <c r="K1247" s="66"/>
      <c r="L1247" t="s">
        <v>10861</v>
      </c>
    </row>
    <row r="1248" spans="8:12">
      <c r="I1248" t="s">
        <v>5149</v>
      </c>
      <c r="J1248" s="61"/>
      <c r="K1248" s="66"/>
      <c r="L1248" t="s">
        <v>10862</v>
      </c>
    </row>
    <row r="1249" spans="8:12">
      <c r="I1249" t="s">
        <v>5150</v>
      </c>
      <c r="J1249" s="61"/>
      <c r="K1249" s="66"/>
      <c r="L1249" t="s">
        <v>10863</v>
      </c>
    </row>
    <row r="1250" spans="8:12">
      <c r="I1250" t="s">
        <v>5151</v>
      </c>
      <c r="J1250" s="61"/>
      <c r="K1250" s="66"/>
      <c r="L1250" t="s">
        <v>10864</v>
      </c>
    </row>
    <row r="1251" spans="8:12">
      <c r="I1251" t="s">
        <v>5152</v>
      </c>
      <c r="K1251" s="66"/>
      <c r="L1251" t="s">
        <v>10865</v>
      </c>
    </row>
    <row r="1252" spans="8:12">
      <c r="I1252" t="s">
        <v>5153</v>
      </c>
      <c r="K1252" s="66"/>
      <c r="L1252" t="s">
        <v>10866</v>
      </c>
    </row>
    <row r="1253" spans="8:12">
      <c r="I1253" t="s">
        <v>5154</v>
      </c>
      <c r="K1253" s="66"/>
      <c r="L1253" t="s">
        <v>10867</v>
      </c>
    </row>
    <row r="1254" spans="8:12">
      <c r="I1254" t="s">
        <v>5155</v>
      </c>
      <c r="K1254" s="66" t="s">
        <v>5650</v>
      </c>
      <c r="L1254" t="s">
        <v>10851</v>
      </c>
    </row>
    <row r="1255" spans="8:12">
      <c r="I1255" t="s">
        <v>5156</v>
      </c>
      <c r="K1255" s="66"/>
      <c r="L1255" t="s">
        <v>10851</v>
      </c>
    </row>
    <row r="1256" spans="8:12">
      <c r="I1256" t="s">
        <v>5157</v>
      </c>
      <c r="K1256" s="66"/>
      <c r="L1256" t="s">
        <v>10851</v>
      </c>
    </row>
    <row r="1257" spans="8:12">
      <c r="H1257" s="61" t="s">
        <v>5332</v>
      </c>
      <c r="I1257" t="s">
        <v>5158</v>
      </c>
      <c r="J1257" s="61" t="str">
        <f>H1257&amp;"自动速度"</f>
        <v>26#伺服自动速度</v>
      </c>
      <c r="K1257" s="66"/>
      <c r="L1257" t="s">
        <v>10851</v>
      </c>
    </row>
    <row r="1258" spans="8:12">
      <c r="I1258" t="s">
        <v>5159</v>
      </c>
      <c r="J1258" s="61" t="str">
        <f>H1257&amp;"自动速度"</f>
        <v>26#伺服自动速度</v>
      </c>
      <c r="K1258" s="66"/>
      <c r="L1258" t="s">
        <v>10851</v>
      </c>
    </row>
    <row r="1259" spans="8:12">
      <c r="I1259" t="s">
        <v>5160</v>
      </c>
      <c r="J1259" s="61" t="str">
        <f>H1257&amp;"JOG高速"</f>
        <v>26#伺服JOG高速</v>
      </c>
      <c r="K1259" s="66"/>
      <c r="L1259" t="s">
        <v>10851</v>
      </c>
    </row>
    <row r="1260" spans="8:12">
      <c r="I1260" t="s">
        <v>5161</v>
      </c>
      <c r="J1260" s="61" t="str">
        <f>H1257&amp;"JOG高速"</f>
        <v>26#伺服JOG高速</v>
      </c>
      <c r="K1260" s="66"/>
      <c r="L1260" t="s">
        <v>10851</v>
      </c>
    </row>
    <row r="1261" spans="8:12">
      <c r="I1261" t="s">
        <v>5162</v>
      </c>
      <c r="J1261" s="61" t="str">
        <f>H1257&amp;"JOG低速"</f>
        <v>26#伺服JOG低速</v>
      </c>
      <c r="K1261" s="66"/>
      <c r="L1261" t="s">
        <v>10851</v>
      </c>
    </row>
    <row r="1262" spans="8:12">
      <c r="I1262" t="s">
        <v>5163</v>
      </c>
      <c r="J1262" s="61" t="str">
        <f>H1257&amp;"JOG低速"</f>
        <v>26#伺服JOG低速</v>
      </c>
      <c r="K1262" s="66"/>
      <c r="L1262" t="s">
        <v>10868</v>
      </c>
    </row>
    <row r="1263" spans="8:12">
      <c r="I1263" t="s">
        <v>5164</v>
      </c>
      <c r="J1263" s="61" t="str">
        <f>H1257&amp;"加速时间"</f>
        <v>26#伺服加速时间</v>
      </c>
      <c r="K1263" s="66"/>
      <c r="L1263" t="s">
        <v>10869</v>
      </c>
    </row>
    <row r="1264" spans="8:12">
      <c r="I1264" t="s">
        <v>5165</v>
      </c>
      <c r="J1264" s="61" t="str">
        <f>H1257&amp;"加速时间"</f>
        <v>26#伺服加速时间</v>
      </c>
      <c r="K1264" s="66"/>
      <c r="L1264" t="s">
        <v>10870</v>
      </c>
    </row>
    <row r="1265" spans="8:12">
      <c r="I1265" t="s">
        <v>5166</v>
      </c>
      <c r="J1265" s="61" t="str">
        <f>H1257&amp;"减速时间"</f>
        <v>26#伺服减速时间</v>
      </c>
      <c r="K1265" s="66"/>
      <c r="L1265" t="s">
        <v>10871</v>
      </c>
    </row>
    <row r="1266" spans="8:12">
      <c r="I1266" t="s">
        <v>5167</v>
      </c>
      <c r="J1266" s="61" t="str">
        <f>H1257&amp;"减速时间"</f>
        <v>26#伺服减速时间</v>
      </c>
      <c r="K1266" s="66"/>
      <c r="L1266" t="s">
        <v>10872</v>
      </c>
    </row>
    <row r="1267" spans="8:12">
      <c r="I1267" t="s">
        <v>5168</v>
      </c>
      <c r="J1267" s="61" t="str">
        <f>H1257&amp;"原点偏移"</f>
        <v>26#伺服原点偏移</v>
      </c>
      <c r="K1267" s="66"/>
      <c r="L1267" t="s">
        <v>10873</v>
      </c>
    </row>
    <row r="1268" spans="8:12">
      <c r="I1268" t="s">
        <v>5169</v>
      </c>
      <c r="J1268" s="61" t="str">
        <f>H1257&amp;"原点偏移"</f>
        <v>26#伺服原点偏移</v>
      </c>
      <c r="K1268" s="66"/>
      <c r="L1268" t="s">
        <v>10874</v>
      </c>
    </row>
    <row r="1269" spans="8:12">
      <c r="I1269" t="s">
        <v>5170</v>
      </c>
      <c r="J1269" s="61" t="str">
        <f>H1257&amp;"正软极限"</f>
        <v>26#伺服正软极限</v>
      </c>
      <c r="K1269" s="66"/>
      <c r="L1269" t="s">
        <v>10848</v>
      </c>
    </row>
    <row r="1270" spans="8:12">
      <c r="I1270" t="s">
        <v>5171</v>
      </c>
      <c r="J1270" s="61" t="str">
        <f>H1257&amp;"正软极限"</f>
        <v>26#伺服正软极限</v>
      </c>
      <c r="K1270" s="66" t="s">
        <v>5651</v>
      </c>
      <c r="L1270" t="s">
        <v>10875</v>
      </c>
    </row>
    <row r="1271" spans="8:12">
      <c r="I1271" t="s">
        <v>5172</v>
      </c>
      <c r="J1271" s="61" t="str">
        <f>H1257&amp;"负软极限"</f>
        <v>26#伺服负软极限</v>
      </c>
      <c r="K1271" s="66"/>
      <c r="L1271" t="s">
        <v>10875</v>
      </c>
    </row>
    <row r="1272" spans="8:12">
      <c r="I1272" t="s">
        <v>5173</v>
      </c>
      <c r="J1272" s="61" t="str">
        <f>J1256&amp;"负软极限"</f>
        <v>负软极限</v>
      </c>
      <c r="K1272" s="66"/>
      <c r="L1272" t="s">
        <v>10875</v>
      </c>
    </row>
    <row r="1273" spans="8:12">
      <c r="I1273" t="s">
        <v>5174</v>
      </c>
      <c r="J1273" s="61"/>
      <c r="K1273" s="66"/>
      <c r="L1273" t="s">
        <v>10875</v>
      </c>
    </row>
    <row r="1274" spans="8:12">
      <c r="I1274" t="s">
        <v>5175</v>
      </c>
      <c r="J1274" s="61"/>
      <c r="K1274" s="66"/>
      <c r="L1274" t="s">
        <v>10875</v>
      </c>
    </row>
    <row r="1275" spans="8:12">
      <c r="I1275" t="s">
        <v>5176</v>
      </c>
      <c r="J1275" s="61"/>
      <c r="K1275" s="66"/>
      <c r="L1275" t="s">
        <v>10875</v>
      </c>
    </row>
    <row r="1276" spans="8:12">
      <c r="I1276" t="s">
        <v>5177</v>
      </c>
      <c r="J1276" s="61"/>
      <c r="K1276" s="66"/>
      <c r="L1276" t="s">
        <v>10875</v>
      </c>
    </row>
    <row r="1277" spans="8:12">
      <c r="H1277" s="61" t="s">
        <v>3155</v>
      </c>
      <c r="I1277" t="s">
        <v>5178</v>
      </c>
      <c r="J1277" t="str">
        <f>H1257&amp;H1277</f>
        <v>26#伺服1#位</v>
      </c>
      <c r="K1277" s="66"/>
      <c r="L1277" t="s">
        <v>10875</v>
      </c>
    </row>
    <row r="1278" spans="8:12">
      <c r="H1278" s="61" t="s">
        <v>3156</v>
      </c>
      <c r="I1278" t="s">
        <v>5179</v>
      </c>
      <c r="J1278" t="str">
        <f>H1257&amp;H1278</f>
        <v>26#伺服1#位</v>
      </c>
      <c r="K1278" s="66"/>
      <c r="L1278" t="s">
        <v>10875</v>
      </c>
    </row>
    <row r="1279" spans="8:12">
      <c r="H1279" s="61" t="s">
        <v>3157</v>
      </c>
      <c r="I1279" t="s">
        <v>5180</v>
      </c>
      <c r="J1279" t="str">
        <f>H1257&amp;H1279</f>
        <v>26#伺服2#位</v>
      </c>
      <c r="K1279" s="66"/>
      <c r="L1279" t="s">
        <v>10875</v>
      </c>
    </row>
    <row r="1280" spans="8:12">
      <c r="H1280" s="61" t="s">
        <v>3157</v>
      </c>
      <c r="I1280" t="s">
        <v>5181</v>
      </c>
      <c r="J1280" t="str">
        <f>H1257&amp;H1280</f>
        <v>26#伺服2#位</v>
      </c>
      <c r="K1280" s="66"/>
      <c r="L1280" t="s">
        <v>10875</v>
      </c>
    </row>
    <row r="1281" spans="8:12">
      <c r="H1281" s="61" t="s">
        <v>3158</v>
      </c>
      <c r="I1281" t="s">
        <v>5182</v>
      </c>
      <c r="J1281" t="str">
        <f>H1257&amp;H1281</f>
        <v>26#伺服3#位</v>
      </c>
      <c r="K1281" s="66"/>
      <c r="L1281" t="s">
        <v>10875</v>
      </c>
    </row>
    <row r="1282" spans="8:12">
      <c r="H1282" s="61" t="s">
        <v>3158</v>
      </c>
      <c r="I1282" t="s">
        <v>5183</v>
      </c>
      <c r="J1282" t="str">
        <f>H1257&amp;H1282</f>
        <v>26#伺服3#位</v>
      </c>
      <c r="K1282" s="66"/>
      <c r="L1282" t="s">
        <v>10875</v>
      </c>
    </row>
    <row r="1283" spans="8:12">
      <c r="H1283" s="61" t="s">
        <v>3159</v>
      </c>
      <c r="I1283" t="s">
        <v>5184</v>
      </c>
      <c r="J1283" t="str">
        <f>H1257&amp;H1283</f>
        <v>26#伺服4#位</v>
      </c>
      <c r="K1283" s="66"/>
      <c r="L1283" t="s">
        <v>10875</v>
      </c>
    </row>
    <row r="1284" spans="8:12">
      <c r="H1284" s="61" t="s">
        <v>3159</v>
      </c>
      <c r="I1284" t="s">
        <v>5185</v>
      </c>
      <c r="J1284" t="str">
        <f>H1257&amp;H1284</f>
        <v>26#伺服4#位</v>
      </c>
      <c r="K1284" s="66"/>
      <c r="L1284" t="s">
        <v>10875</v>
      </c>
    </row>
    <row r="1285" spans="8:12">
      <c r="H1285" s="61" t="s">
        <v>3160</v>
      </c>
      <c r="I1285" t="s">
        <v>5186</v>
      </c>
      <c r="J1285" t="str">
        <f>H1257&amp;H1285</f>
        <v>26#伺服5#位</v>
      </c>
      <c r="K1285" s="66"/>
      <c r="L1285" t="s">
        <v>10875</v>
      </c>
    </row>
    <row r="1286" spans="8:12">
      <c r="H1286" s="61" t="s">
        <v>3160</v>
      </c>
      <c r="I1286" t="s">
        <v>5187</v>
      </c>
      <c r="J1286" t="str">
        <f>H1257&amp;H1286</f>
        <v>26#伺服5#位</v>
      </c>
      <c r="K1286" s="66" t="s">
        <v>5652</v>
      </c>
      <c r="L1286" s="61" t="s">
        <v>10917</v>
      </c>
    </row>
    <row r="1287" spans="8:12">
      <c r="H1287" s="61" t="s">
        <v>3161</v>
      </c>
      <c r="I1287" t="s">
        <v>5188</v>
      </c>
      <c r="J1287" t="str">
        <f>H1257&amp;H1287</f>
        <v>26#伺服6#位</v>
      </c>
      <c r="K1287" s="66"/>
      <c r="L1287" t="s">
        <v>10918</v>
      </c>
    </row>
    <row r="1288" spans="8:12">
      <c r="H1288" s="61" t="s">
        <v>3161</v>
      </c>
      <c r="I1288" t="s">
        <v>5189</v>
      </c>
      <c r="J1288" t="str">
        <f>H1257&amp;H1288</f>
        <v>26#伺服6#位</v>
      </c>
      <c r="K1288" s="66"/>
      <c r="L1288" t="s">
        <v>10919</v>
      </c>
    </row>
    <row r="1289" spans="8:12">
      <c r="H1289" s="61" t="s">
        <v>3162</v>
      </c>
      <c r="I1289" t="s">
        <v>5190</v>
      </c>
      <c r="J1289" t="str">
        <f>H1257&amp;H1289</f>
        <v>26#伺服7#位</v>
      </c>
      <c r="K1289" s="66"/>
      <c r="L1289" t="s">
        <v>10920</v>
      </c>
    </row>
    <row r="1290" spans="8:12">
      <c r="H1290" s="61" t="s">
        <v>3162</v>
      </c>
      <c r="I1290" t="s">
        <v>5191</v>
      </c>
      <c r="J1290" t="str">
        <f>H1257&amp;H1290</f>
        <v>26#伺服7#位</v>
      </c>
      <c r="K1290" s="66"/>
      <c r="L1290" t="s">
        <v>10921</v>
      </c>
    </row>
    <row r="1291" spans="8:12">
      <c r="H1291" s="61" t="s">
        <v>3163</v>
      </c>
      <c r="I1291" t="s">
        <v>5192</v>
      </c>
      <c r="J1291" t="str">
        <f>H1257&amp;H1291</f>
        <v>26#伺服8#位</v>
      </c>
      <c r="K1291" s="66"/>
      <c r="L1291" t="s">
        <v>10922</v>
      </c>
    </row>
    <row r="1292" spans="8:12">
      <c r="H1292" s="61" t="s">
        <v>3163</v>
      </c>
      <c r="I1292" t="s">
        <v>5193</v>
      </c>
      <c r="J1292" t="str">
        <f>H1257&amp;H1292</f>
        <v>26#伺服8#位</v>
      </c>
      <c r="K1292" s="66"/>
      <c r="L1292" t="s">
        <v>10923</v>
      </c>
    </row>
    <row r="1293" spans="8:12">
      <c r="H1293" s="61" t="s">
        <v>3164</v>
      </c>
      <c r="I1293" t="s">
        <v>5194</v>
      </c>
      <c r="J1293" t="str">
        <f>H1257&amp;H1293</f>
        <v>26#伺服9#位</v>
      </c>
      <c r="K1293" s="66"/>
      <c r="L1293" t="s">
        <v>10924</v>
      </c>
    </row>
    <row r="1294" spans="8:12">
      <c r="H1294" s="61" t="s">
        <v>3164</v>
      </c>
      <c r="I1294" t="s">
        <v>5195</v>
      </c>
      <c r="J1294" t="str">
        <f>H1257&amp;H1294</f>
        <v>26#伺服9#位</v>
      </c>
      <c r="K1294" s="66"/>
      <c r="L1294" t="s">
        <v>10925</v>
      </c>
    </row>
    <row r="1295" spans="8:12">
      <c r="H1295" s="61" t="s">
        <v>3166</v>
      </c>
      <c r="I1295" t="s">
        <v>5196</v>
      </c>
      <c r="J1295" t="str">
        <f>H1257&amp;H1295</f>
        <v>26#伺服10#位</v>
      </c>
      <c r="K1295" s="66"/>
      <c r="L1295" t="s">
        <v>10926</v>
      </c>
    </row>
    <row r="1296" spans="8:12">
      <c r="H1296" s="61" t="s">
        <v>3166</v>
      </c>
      <c r="I1296" t="s">
        <v>5197</v>
      </c>
      <c r="J1296" t="str">
        <f>H1257&amp;H1296</f>
        <v>26#伺服10#位</v>
      </c>
      <c r="K1296" s="66"/>
      <c r="L1296" t="s">
        <v>10927</v>
      </c>
    </row>
    <row r="1297" spans="8:12">
      <c r="I1297" t="s">
        <v>5198</v>
      </c>
      <c r="J1297" s="61"/>
      <c r="K1297" s="66"/>
      <c r="L1297" t="s">
        <v>10928</v>
      </c>
    </row>
    <row r="1298" spans="8:12">
      <c r="I1298" t="s">
        <v>5199</v>
      </c>
      <c r="J1298" s="61"/>
      <c r="K1298" s="66"/>
      <c r="L1298" t="s">
        <v>10929</v>
      </c>
    </row>
    <row r="1299" spans="8:12">
      <c r="I1299" t="s">
        <v>5200</v>
      </c>
      <c r="J1299" s="61"/>
      <c r="K1299" s="66"/>
      <c r="L1299" t="s">
        <v>10930</v>
      </c>
    </row>
    <row r="1300" spans="8:12">
      <c r="I1300" t="s">
        <v>5201</v>
      </c>
      <c r="J1300" s="61"/>
      <c r="K1300" s="66"/>
      <c r="L1300" t="s">
        <v>10931</v>
      </c>
    </row>
    <row r="1301" spans="8:12">
      <c r="I1301" t="s">
        <v>5202</v>
      </c>
      <c r="K1301" s="66"/>
      <c r="L1301" t="s">
        <v>10932</v>
      </c>
    </row>
    <row r="1302" spans="8:12">
      <c r="I1302" t="s">
        <v>5203</v>
      </c>
      <c r="K1302" s="66" t="s">
        <v>5653</v>
      </c>
      <c r="L1302" t="s">
        <v>10933</v>
      </c>
    </row>
    <row r="1303" spans="8:12">
      <c r="I1303" t="s">
        <v>5204</v>
      </c>
      <c r="K1303" s="66"/>
      <c r="L1303" t="s">
        <v>10933</v>
      </c>
    </row>
    <row r="1304" spans="8:12">
      <c r="I1304" t="s">
        <v>5205</v>
      </c>
      <c r="K1304" s="66"/>
      <c r="L1304" t="s">
        <v>10933</v>
      </c>
    </row>
    <row r="1305" spans="8:12">
      <c r="I1305" t="s">
        <v>5206</v>
      </c>
      <c r="K1305" s="66"/>
      <c r="L1305" t="s">
        <v>10933</v>
      </c>
    </row>
    <row r="1306" spans="8:12">
      <c r="I1306" t="s">
        <v>5207</v>
      </c>
      <c r="K1306" s="66"/>
      <c r="L1306" t="s">
        <v>10933</v>
      </c>
    </row>
    <row r="1307" spans="8:12">
      <c r="H1307" s="61" t="s">
        <v>5333</v>
      </c>
      <c r="I1307" t="s">
        <v>5208</v>
      </c>
      <c r="J1307" s="61" t="str">
        <f>H1307&amp;"自动速度"</f>
        <v>27#伺服自动速度</v>
      </c>
      <c r="K1307" s="66"/>
      <c r="L1307" t="s">
        <v>10933</v>
      </c>
    </row>
    <row r="1308" spans="8:12">
      <c r="I1308" t="s">
        <v>5209</v>
      </c>
      <c r="J1308" s="61" t="str">
        <f>H1307&amp;"自动速度"</f>
        <v>27#伺服自动速度</v>
      </c>
      <c r="K1308" s="66"/>
      <c r="L1308" t="s">
        <v>10933</v>
      </c>
    </row>
    <row r="1309" spans="8:12">
      <c r="I1309" t="s">
        <v>5210</v>
      </c>
      <c r="J1309" s="61" t="str">
        <f>H1307&amp;"JOG高速"</f>
        <v>27#伺服JOG高速</v>
      </c>
      <c r="K1309" s="66"/>
      <c r="L1309" t="s">
        <v>10933</v>
      </c>
    </row>
    <row r="1310" spans="8:12">
      <c r="I1310" t="s">
        <v>5211</v>
      </c>
      <c r="J1310" s="61" t="str">
        <f>H1307&amp;"JOG高速"</f>
        <v>27#伺服JOG高速</v>
      </c>
      <c r="K1310" s="66"/>
      <c r="L1310" t="s">
        <v>10934</v>
      </c>
    </row>
    <row r="1311" spans="8:12">
      <c r="I1311" t="s">
        <v>5212</v>
      </c>
      <c r="J1311" s="61" t="str">
        <f>H1307&amp;"JOG低速"</f>
        <v>27#伺服JOG低速</v>
      </c>
      <c r="K1311" s="66"/>
      <c r="L1311" t="s">
        <v>10933</v>
      </c>
    </row>
    <row r="1312" spans="8:12">
      <c r="I1312" t="s">
        <v>5213</v>
      </c>
      <c r="J1312" s="61" t="str">
        <f>H1307&amp;"JOG低速"</f>
        <v>27#伺服JOG低速</v>
      </c>
      <c r="K1312" s="66"/>
      <c r="L1312" t="s">
        <v>10933</v>
      </c>
    </row>
    <row r="1313" spans="8:12">
      <c r="I1313" t="s">
        <v>5214</v>
      </c>
      <c r="J1313" s="61" t="str">
        <f>H1307&amp;"加速时间"</f>
        <v>27#伺服加速时间</v>
      </c>
      <c r="K1313" s="66"/>
      <c r="L1313" t="s">
        <v>10933</v>
      </c>
    </row>
    <row r="1314" spans="8:12">
      <c r="I1314" t="s">
        <v>5215</v>
      </c>
      <c r="J1314" s="61" t="str">
        <f>H1307&amp;"加速时间"</f>
        <v>27#伺服加速时间</v>
      </c>
      <c r="K1314" s="66"/>
      <c r="L1314" t="s">
        <v>10935</v>
      </c>
    </row>
    <row r="1315" spans="8:12">
      <c r="I1315" t="s">
        <v>5216</v>
      </c>
      <c r="J1315" s="61" t="str">
        <f>H1307&amp;"减速时间"</f>
        <v>27#伺服减速时间</v>
      </c>
      <c r="K1315" s="66"/>
      <c r="L1315" t="s">
        <v>10936</v>
      </c>
    </row>
    <row r="1316" spans="8:12">
      <c r="I1316" t="s">
        <v>5217</v>
      </c>
      <c r="J1316" s="61" t="str">
        <f>H1307&amp;"减速时间"</f>
        <v>27#伺服减速时间</v>
      </c>
      <c r="K1316" s="66"/>
      <c r="L1316" t="s">
        <v>10937</v>
      </c>
    </row>
    <row r="1317" spans="8:12">
      <c r="I1317" t="s">
        <v>5218</v>
      </c>
      <c r="J1317" s="61" t="str">
        <f>H1307&amp;"原点偏移"</f>
        <v>27#伺服原点偏移</v>
      </c>
      <c r="K1317" s="66"/>
      <c r="L1317" t="s">
        <v>10933</v>
      </c>
    </row>
    <row r="1318" spans="8:12">
      <c r="I1318" t="s">
        <v>5219</v>
      </c>
      <c r="J1318" s="61" t="str">
        <f>H1307&amp;"原点偏移"</f>
        <v>27#伺服原点偏移</v>
      </c>
      <c r="K1318" s="66" t="s">
        <v>5654</v>
      </c>
      <c r="L1318" s="61" t="s">
        <v>10958</v>
      </c>
    </row>
    <row r="1319" spans="8:12">
      <c r="I1319" t="s">
        <v>5220</v>
      </c>
      <c r="J1319" s="61" t="str">
        <f>H1307&amp;"正软极限"</f>
        <v>27#伺服正软极限</v>
      </c>
      <c r="K1319" s="66"/>
      <c r="L1319" t="s">
        <v>10959</v>
      </c>
    </row>
    <row r="1320" spans="8:12">
      <c r="I1320" t="s">
        <v>5221</v>
      </c>
      <c r="J1320" s="61" t="str">
        <f>H1307&amp;"正软极限"</f>
        <v>27#伺服正软极限</v>
      </c>
      <c r="K1320" s="66"/>
      <c r="L1320" t="s">
        <v>10960</v>
      </c>
    </row>
    <row r="1321" spans="8:12">
      <c r="I1321" t="s">
        <v>5222</v>
      </c>
      <c r="J1321" s="61" t="str">
        <f>H1307&amp;"负软极限"</f>
        <v>27#伺服负软极限</v>
      </c>
      <c r="K1321" s="66"/>
      <c r="L1321" t="s">
        <v>10961</v>
      </c>
    </row>
    <row r="1322" spans="8:12">
      <c r="I1322" t="s">
        <v>5223</v>
      </c>
      <c r="J1322" s="61" t="str">
        <f>J1306&amp;"负软极限"</f>
        <v>负软极限</v>
      </c>
      <c r="K1322" s="66"/>
      <c r="L1322" t="s">
        <v>10962</v>
      </c>
    </row>
    <row r="1323" spans="8:12">
      <c r="I1323" t="s">
        <v>5224</v>
      </c>
      <c r="J1323" s="61"/>
      <c r="K1323" s="66"/>
      <c r="L1323" t="s">
        <v>10963</v>
      </c>
    </row>
    <row r="1324" spans="8:12">
      <c r="I1324" t="s">
        <v>5225</v>
      </c>
      <c r="J1324" s="61"/>
      <c r="K1324" s="66"/>
      <c r="L1324" t="s">
        <v>10964</v>
      </c>
    </row>
    <row r="1325" spans="8:12">
      <c r="I1325" t="s">
        <v>5226</v>
      </c>
      <c r="J1325" s="61"/>
      <c r="K1325" s="66"/>
      <c r="L1325" t="s">
        <v>10965</v>
      </c>
    </row>
    <row r="1326" spans="8:12">
      <c r="I1326" t="s">
        <v>5227</v>
      </c>
      <c r="J1326" s="61"/>
      <c r="K1326" s="66"/>
      <c r="L1326" t="s">
        <v>10966</v>
      </c>
    </row>
    <row r="1327" spans="8:12">
      <c r="H1327" s="61" t="s">
        <v>3155</v>
      </c>
      <c r="I1327" t="s">
        <v>5228</v>
      </c>
      <c r="J1327" t="str">
        <f>H1307&amp;H1327</f>
        <v>27#伺服1#位</v>
      </c>
      <c r="K1327" s="66"/>
      <c r="L1327" t="s">
        <v>10967</v>
      </c>
    </row>
    <row r="1328" spans="8:12">
      <c r="H1328" s="61" t="s">
        <v>3156</v>
      </c>
      <c r="I1328" t="s">
        <v>5229</v>
      </c>
      <c r="J1328" t="str">
        <f>H1307&amp;H1328</f>
        <v>27#伺服1#位</v>
      </c>
      <c r="K1328" s="66"/>
      <c r="L1328" t="s">
        <v>10968</v>
      </c>
    </row>
    <row r="1329" spans="8:12">
      <c r="H1329" s="61" t="s">
        <v>3157</v>
      </c>
      <c r="I1329" t="s">
        <v>5230</v>
      </c>
      <c r="J1329" t="str">
        <f>H1307&amp;H1329</f>
        <v>27#伺服2#位</v>
      </c>
      <c r="K1329" s="66"/>
      <c r="L1329" t="s">
        <v>10969</v>
      </c>
    </row>
    <row r="1330" spans="8:12">
      <c r="H1330" s="61" t="s">
        <v>3157</v>
      </c>
      <c r="I1330" t="s">
        <v>5231</v>
      </c>
      <c r="J1330" t="str">
        <f>H1307&amp;H1330</f>
        <v>27#伺服2#位</v>
      </c>
      <c r="K1330" s="66"/>
      <c r="L1330" t="s">
        <v>10970</v>
      </c>
    </row>
    <row r="1331" spans="8:12">
      <c r="H1331" s="61" t="s">
        <v>3158</v>
      </c>
      <c r="I1331" t="s">
        <v>5232</v>
      </c>
      <c r="J1331" t="str">
        <f>H1307&amp;H1331</f>
        <v>27#伺服3#位</v>
      </c>
      <c r="K1331" s="66"/>
      <c r="L1331" t="s">
        <v>10971</v>
      </c>
    </row>
    <row r="1332" spans="8:12">
      <c r="H1332" s="61" t="s">
        <v>3158</v>
      </c>
      <c r="I1332" t="s">
        <v>5233</v>
      </c>
      <c r="J1332" t="str">
        <f>H1307&amp;H1332</f>
        <v>27#伺服3#位</v>
      </c>
      <c r="K1332" s="66"/>
      <c r="L1332" t="s">
        <v>10972</v>
      </c>
    </row>
    <row r="1333" spans="8:12">
      <c r="H1333" s="61" t="s">
        <v>3159</v>
      </c>
      <c r="I1333" t="s">
        <v>5234</v>
      </c>
      <c r="J1333" t="str">
        <f>H1307&amp;H1333</f>
        <v>27#伺服4#位</v>
      </c>
      <c r="K1333" s="66"/>
      <c r="L1333" t="s">
        <v>10973</v>
      </c>
    </row>
    <row r="1334" spans="8:12">
      <c r="H1334" s="61" t="s">
        <v>3159</v>
      </c>
      <c r="I1334" t="s">
        <v>5235</v>
      </c>
      <c r="J1334" t="str">
        <f>H1307&amp;H1334</f>
        <v>27#伺服4#位</v>
      </c>
      <c r="K1334" s="66" t="s">
        <v>5655</v>
      </c>
      <c r="L1334" t="s">
        <v>10974</v>
      </c>
    </row>
    <row r="1335" spans="8:12">
      <c r="H1335" s="61" t="s">
        <v>3160</v>
      </c>
      <c r="I1335" t="s">
        <v>5236</v>
      </c>
      <c r="J1335" t="str">
        <f>H1307&amp;H1335</f>
        <v>27#伺服5#位</v>
      </c>
      <c r="K1335" s="66"/>
      <c r="L1335" t="s">
        <v>10974</v>
      </c>
    </row>
    <row r="1336" spans="8:12">
      <c r="H1336" s="61" t="s">
        <v>3160</v>
      </c>
      <c r="I1336" t="s">
        <v>5237</v>
      </c>
      <c r="J1336" t="str">
        <f>H1307&amp;H1336</f>
        <v>27#伺服5#位</v>
      </c>
      <c r="K1336" s="66"/>
      <c r="L1336" t="s">
        <v>10974</v>
      </c>
    </row>
    <row r="1337" spans="8:12">
      <c r="H1337" s="61" t="s">
        <v>3161</v>
      </c>
      <c r="I1337" t="s">
        <v>5238</v>
      </c>
      <c r="J1337" t="str">
        <f>H1307&amp;H1337</f>
        <v>27#伺服6#位</v>
      </c>
      <c r="K1337" s="66"/>
      <c r="L1337" t="s">
        <v>10974</v>
      </c>
    </row>
    <row r="1338" spans="8:12">
      <c r="H1338" s="61" t="s">
        <v>3161</v>
      </c>
      <c r="I1338" t="s">
        <v>5239</v>
      </c>
      <c r="J1338" t="str">
        <f>H1307&amp;H1338</f>
        <v>27#伺服6#位</v>
      </c>
      <c r="K1338" s="66"/>
      <c r="L1338" t="s">
        <v>10974</v>
      </c>
    </row>
    <row r="1339" spans="8:12">
      <c r="H1339" s="61" t="s">
        <v>3162</v>
      </c>
      <c r="I1339" t="s">
        <v>5240</v>
      </c>
      <c r="J1339" t="str">
        <f>H1307&amp;H1339</f>
        <v>27#伺服7#位</v>
      </c>
      <c r="K1339" s="66"/>
      <c r="L1339" t="s">
        <v>10974</v>
      </c>
    </row>
    <row r="1340" spans="8:12">
      <c r="H1340" s="61" t="s">
        <v>3162</v>
      </c>
      <c r="I1340" t="s">
        <v>5241</v>
      </c>
      <c r="J1340" t="str">
        <f>H1307&amp;H1340</f>
        <v>27#伺服7#位</v>
      </c>
      <c r="K1340" s="66"/>
      <c r="L1340" t="s">
        <v>10974</v>
      </c>
    </row>
    <row r="1341" spans="8:12">
      <c r="H1341" s="61" t="s">
        <v>3163</v>
      </c>
      <c r="I1341" t="s">
        <v>5242</v>
      </c>
      <c r="J1341" t="str">
        <f>H1307&amp;H1341</f>
        <v>27#伺服8#位</v>
      </c>
      <c r="K1341" s="66"/>
      <c r="L1341" t="s">
        <v>10974</v>
      </c>
    </row>
    <row r="1342" spans="8:12">
      <c r="H1342" s="61" t="s">
        <v>3163</v>
      </c>
      <c r="I1342" t="s">
        <v>5243</v>
      </c>
      <c r="J1342" t="str">
        <f>H1307&amp;H1342</f>
        <v>27#伺服8#位</v>
      </c>
      <c r="K1342" s="66"/>
      <c r="L1342" t="s">
        <v>10975</v>
      </c>
    </row>
    <row r="1343" spans="8:12">
      <c r="H1343" s="61" t="s">
        <v>3164</v>
      </c>
      <c r="I1343" t="s">
        <v>5244</v>
      </c>
      <c r="J1343" t="str">
        <f>H1307&amp;H1343</f>
        <v>27#伺服9#位</v>
      </c>
      <c r="K1343" s="66"/>
      <c r="L1343" t="s">
        <v>10974</v>
      </c>
    </row>
    <row r="1344" spans="8:12">
      <c r="H1344" s="61" t="s">
        <v>3164</v>
      </c>
      <c r="I1344" t="s">
        <v>5245</v>
      </c>
      <c r="J1344" t="str">
        <f>H1307&amp;H1344</f>
        <v>27#伺服9#位</v>
      </c>
      <c r="K1344" s="66"/>
      <c r="L1344" t="s">
        <v>10974</v>
      </c>
    </row>
    <row r="1345" spans="8:12">
      <c r="H1345" s="61" t="s">
        <v>3166</v>
      </c>
      <c r="I1345" t="s">
        <v>5246</v>
      </c>
      <c r="J1345" t="str">
        <f>H1307&amp;H1345</f>
        <v>27#伺服10#位</v>
      </c>
      <c r="K1345" s="66"/>
      <c r="L1345" t="s">
        <v>10974</v>
      </c>
    </row>
    <row r="1346" spans="8:12">
      <c r="H1346" s="61" t="s">
        <v>3166</v>
      </c>
      <c r="I1346" t="s">
        <v>5247</v>
      </c>
      <c r="J1346" t="str">
        <f>H1307&amp;H1346</f>
        <v>27#伺服10#位</v>
      </c>
      <c r="K1346" s="66"/>
      <c r="L1346" t="s">
        <v>10976</v>
      </c>
    </row>
    <row r="1347" spans="8:12">
      <c r="I1347" t="s">
        <v>5248</v>
      </c>
      <c r="J1347" s="61"/>
      <c r="K1347" s="66"/>
      <c r="L1347" t="s">
        <v>10977</v>
      </c>
    </row>
    <row r="1348" spans="8:12">
      <c r="I1348" t="s">
        <v>5249</v>
      </c>
      <c r="J1348" s="61"/>
      <c r="K1348" s="66"/>
      <c r="L1348" t="s">
        <v>10978</v>
      </c>
    </row>
    <row r="1349" spans="8:12">
      <c r="I1349" t="s">
        <v>5250</v>
      </c>
      <c r="J1349" s="61"/>
      <c r="K1349" s="66"/>
      <c r="L1349" t="s">
        <v>10974</v>
      </c>
    </row>
    <row r="1350" spans="8:12">
      <c r="I1350" t="s">
        <v>5251</v>
      </c>
      <c r="J1350" s="61"/>
      <c r="K1350" s="66" t="s">
        <v>5656</v>
      </c>
      <c r="L1350" s="61" t="s">
        <v>10999</v>
      </c>
    </row>
    <row r="1351" spans="8:12">
      <c r="I1351" t="s">
        <v>5252</v>
      </c>
      <c r="K1351" s="66"/>
      <c r="L1351" t="s">
        <v>11000</v>
      </c>
    </row>
    <row r="1352" spans="8:12">
      <c r="I1352" t="s">
        <v>5253</v>
      </c>
      <c r="K1352" s="66"/>
      <c r="L1352" t="s">
        <v>11001</v>
      </c>
    </row>
    <row r="1353" spans="8:12">
      <c r="I1353" t="s">
        <v>5254</v>
      </c>
      <c r="K1353" s="66"/>
      <c r="L1353" t="s">
        <v>11002</v>
      </c>
    </row>
    <row r="1354" spans="8:12">
      <c r="I1354" t="s">
        <v>5255</v>
      </c>
      <c r="K1354" s="66"/>
      <c r="L1354" t="s">
        <v>11003</v>
      </c>
    </row>
    <row r="1355" spans="8:12">
      <c r="I1355" t="s">
        <v>5256</v>
      </c>
      <c r="K1355" s="66"/>
      <c r="L1355" t="s">
        <v>11004</v>
      </c>
    </row>
    <row r="1356" spans="8:12">
      <c r="I1356" t="s">
        <v>5257</v>
      </c>
      <c r="K1356" s="66"/>
      <c r="L1356" t="s">
        <v>11005</v>
      </c>
    </row>
    <row r="1357" spans="8:12">
      <c r="H1357" s="61" t="s">
        <v>5334</v>
      </c>
      <c r="I1357" t="s">
        <v>5258</v>
      </c>
      <c r="J1357" s="61" t="str">
        <f>H1357&amp;"自动速度"</f>
        <v>接料伺服自动速度</v>
      </c>
      <c r="K1357" s="66"/>
      <c r="L1357" t="s">
        <v>11006</v>
      </c>
    </row>
    <row r="1358" spans="8:12">
      <c r="I1358" t="s">
        <v>5259</v>
      </c>
      <c r="J1358" s="61" t="str">
        <f>H1357&amp;"自动速度"</f>
        <v>接料伺服自动速度</v>
      </c>
      <c r="K1358" s="66"/>
      <c r="L1358" t="s">
        <v>11007</v>
      </c>
    </row>
    <row r="1359" spans="8:12">
      <c r="I1359" t="s">
        <v>5260</v>
      </c>
      <c r="J1359" s="61" t="str">
        <f>H1357&amp;"JOG高速"</f>
        <v>接料伺服JOG高速</v>
      </c>
      <c r="K1359" s="66"/>
      <c r="L1359" t="s">
        <v>11008</v>
      </c>
    </row>
    <row r="1360" spans="8:12">
      <c r="I1360" t="s">
        <v>5261</v>
      </c>
      <c r="J1360" s="61" t="str">
        <f>H1357&amp;"JOG高速"</f>
        <v>接料伺服JOG高速</v>
      </c>
      <c r="K1360" s="66"/>
      <c r="L1360" t="s">
        <v>11009</v>
      </c>
    </row>
    <row r="1361" spans="8:12">
      <c r="I1361" t="s">
        <v>5262</v>
      </c>
      <c r="J1361" s="61" t="str">
        <f>H1357&amp;"JOG低速"</f>
        <v>接料伺服JOG低速</v>
      </c>
      <c r="K1361" s="66"/>
      <c r="L1361" t="s">
        <v>11010</v>
      </c>
    </row>
    <row r="1362" spans="8:12">
      <c r="I1362" t="s">
        <v>5263</v>
      </c>
      <c r="J1362" s="61" t="str">
        <f>H1357&amp;"JOG低速"</f>
        <v>接料伺服JOG低速</v>
      </c>
      <c r="K1362" s="66"/>
      <c r="L1362" t="s">
        <v>11011</v>
      </c>
    </row>
    <row r="1363" spans="8:12">
      <c r="I1363" t="s">
        <v>5264</v>
      </c>
      <c r="J1363" s="61" t="str">
        <f>H1357&amp;"加速时间"</f>
        <v>接料伺服加速时间</v>
      </c>
      <c r="K1363" s="66"/>
      <c r="L1363" t="s">
        <v>11012</v>
      </c>
    </row>
    <row r="1364" spans="8:12">
      <c r="I1364" t="s">
        <v>5265</v>
      </c>
      <c r="J1364" s="61" t="str">
        <f>H1357&amp;"加速时间"</f>
        <v>接料伺服加速时间</v>
      </c>
      <c r="K1364" s="66"/>
      <c r="L1364" t="s">
        <v>11013</v>
      </c>
    </row>
    <row r="1365" spans="8:12">
      <c r="I1365" t="s">
        <v>5266</v>
      </c>
      <c r="J1365" s="61" t="str">
        <f>H1357&amp;"减速时间"</f>
        <v>接料伺服减速时间</v>
      </c>
      <c r="K1365" s="66"/>
      <c r="L1365" t="s">
        <v>11014</v>
      </c>
    </row>
    <row r="1366" spans="8:12">
      <c r="I1366" t="s">
        <v>5267</v>
      </c>
      <c r="J1366" s="61" t="str">
        <f>H1357&amp;"减速时间"</f>
        <v>接料伺服减速时间</v>
      </c>
      <c r="K1366" s="66" t="s">
        <v>5657</v>
      </c>
      <c r="L1366" t="s">
        <v>11015</v>
      </c>
    </row>
    <row r="1367" spans="8:12">
      <c r="I1367" t="s">
        <v>5268</v>
      </c>
      <c r="J1367" s="61" t="str">
        <f>H1357&amp;"原点偏移"</f>
        <v>接料伺服原点偏移</v>
      </c>
      <c r="K1367" s="66"/>
      <c r="L1367" t="s">
        <v>11015</v>
      </c>
    </row>
    <row r="1368" spans="8:12">
      <c r="I1368" t="s">
        <v>5269</v>
      </c>
      <c r="J1368" s="61" t="str">
        <f>H1357&amp;"原点偏移"</f>
        <v>接料伺服原点偏移</v>
      </c>
      <c r="K1368" s="66"/>
      <c r="L1368" t="s">
        <v>11015</v>
      </c>
    </row>
    <row r="1369" spans="8:12">
      <c r="I1369" t="s">
        <v>5270</v>
      </c>
      <c r="J1369" s="61" t="str">
        <f>H1357&amp;"正软极限"</f>
        <v>接料伺服正软极限</v>
      </c>
      <c r="K1369" s="66"/>
      <c r="L1369" t="s">
        <v>11015</v>
      </c>
    </row>
    <row r="1370" spans="8:12">
      <c r="I1370" t="s">
        <v>5271</v>
      </c>
      <c r="J1370" s="61" t="str">
        <f>H1357&amp;"正软极限"</f>
        <v>接料伺服正软极限</v>
      </c>
      <c r="K1370" s="66"/>
      <c r="L1370" t="s">
        <v>11015</v>
      </c>
    </row>
    <row r="1371" spans="8:12">
      <c r="I1371" t="s">
        <v>5272</v>
      </c>
      <c r="J1371" s="61" t="str">
        <f>H1357&amp;"负软极限"</f>
        <v>接料伺服负软极限</v>
      </c>
      <c r="K1371" s="66"/>
      <c r="L1371" t="s">
        <v>11015</v>
      </c>
    </row>
    <row r="1372" spans="8:12">
      <c r="I1372" t="s">
        <v>5273</v>
      </c>
      <c r="J1372" s="61" t="str">
        <f>J1356&amp;"负软极限"</f>
        <v>负软极限</v>
      </c>
      <c r="K1372" s="66"/>
      <c r="L1372" t="s">
        <v>11015</v>
      </c>
    </row>
    <row r="1373" spans="8:12">
      <c r="I1373" t="s">
        <v>5274</v>
      </c>
      <c r="J1373" s="61"/>
      <c r="K1373" s="66"/>
      <c r="L1373" t="s">
        <v>11015</v>
      </c>
    </row>
    <row r="1374" spans="8:12">
      <c r="H1374" s="61" t="s">
        <v>5361</v>
      </c>
      <c r="I1374" t="s">
        <v>5275</v>
      </c>
      <c r="J1374" s="61"/>
      <c r="K1374" s="66"/>
      <c r="L1374" t="s">
        <v>11016</v>
      </c>
    </row>
    <row r="1375" spans="8:12">
      <c r="H1375" s="61" t="s">
        <v>5362</v>
      </c>
      <c r="I1375" t="s">
        <v>5276</v>
      </c>
      <c r="J1375" s="61"/>
      <c r="K1375" s="66"/>
      <c r="L1375" t="s">
        <v>11015</v>
      </c>
    </row>
    <row r="1376" spans="8:12">
      <c r="I1376" t="s">
        <v>5277</v>
      </c>
      <c r="J1376" s="61"/>
      <c r="K1376" s="66"/>
      <c r="L1376" t="s">
        <v>11015</v>
      </c>
    </row>
    <row r="1377" spans="8:12">
      <c r="H1377" s="61" t="s">
        <v>5361</v>
      </c>
      <c r="I1377" t="s">
        <v>5278</v>
      </c>
      <c r="J1377" t="str">
        <f>H1357&amp;H1377</f>
        <v>接料伺服出料位</v>
      </c>
      <c r="K1377" s="66"/>
      <c r="L1377" t="s">
        <v>11015</v>
      </c>
    </row>
    <row r="1378" spans="8:12">
      <c r="H1378" s="61" t="s">
        <v>5361</v>
      </c>
      <c r="I1378" t="s">
        <v>5279</v>
      </c>
      <c r="J1378" t="str">
        <f>H1357&amp;H1378</f>
        <v>接料伺服出料位</v>
      </c>
      <c r="K1378" s="66"/>
      <c r="L1378" t="s">
        <v>11017</v>
      </c>
    </row>
    <row r="1379" spans="8:12">
      <c r="H1379" s="61" t="s">
        <v>5362</v>
      </c>
      <c r="I1379" t="s">
        <v>5280</v>
      </c>
      <c r="J1379" t="str">
        <f>H1357&amp;H1379</f>
        <v>接料伺服接料位</v>
      </c>
      <c r="K1379" s="66"/>
      <c r="L1379" t="s">
        <v>11018</v>
      </c>
    </row>
    <row r="1380" spans="8:12">
      <c r="H1380" s="61" t="s">
        <v>5362</v>
      </c>
      <c r="I1380" t="s">
        <v>5281</v>
      </c>
      <c r="J1380" t="str">
        <f>H1357&amp;H1380</f>
        <v>接料伺服接料位</v>
      </c>
      <c r="K1380" s="66"/>
      <c r="L1380" t="s">
        <v>11019</v>
      </c>
    </row>
    <row r="1381" spans="8:12">
      <c r="H1381" s="61" t="s">
        <v>3158</v>
      </c>
      <c r="I1381" t="s">
        <v>5282</v>
      </c>
      <c r="J1381" t="str">
        <f>H1357&amp;H1381</f>
        <v>接料伺服3#位</v>
      </c>
      <c r="K1381" s="66"/>
      <c r="L1381" t="s">
        <v>11015</v>
      </c>
    </row>
    <row r="1382" spans="8:12">
      <c r="H1382" s="61" t="s">
        <v>3158</v>
      </c>
      <c r="I1382" t="s">
        <v>5283</v>
      </c>
      <c r="J1382" t="str">
        <f>H1357&amp;H1382</f>
        <v>接料伺服3#位</v>
      </c>
      <c r="K1382" s="66" t="s">
        <v>5658</v>
      </c>
      <c r="L1382" s="61" t="s">
        <v>11023</v>
      </c>
    </row>
    <row r="1383" spans="8:12">
      <c r="H1383" s="61" t="s">
        <v>3159</v>
      </c>
      <c r="I1383" t="s">
        <v>5284</v>
      </c>
      <c r="J1383" t="str">
        <f>H1357&amp;H1383</f>
        <v>接料伺服4#位</v>
      </c>
      <c r="K1383" s="66"/>
      <c r="L1383" t="s">
        <v>11024</v>
      </c>
    </row>
    <row r="1384" spans="8:12">
      <c r="H1384" s="61" t="s">
        <v>3159</v>
      </c>
      <c r="I1384" t="s">
        <v>5285</v>
      </c>
      <c r="J1384" t="str">
        <f>H1357&amp;H1384</f>
        <v>接料伺服4#位</v>
      </c>
      <c r="K1384" s="66"/>
      <c r="L1384" t="s">
        <v>11025</v>
      </c>
    </row>
    <row r="1385" spans="8:12">
      <c r="H1385" s="61" t="s">
        <v>3160</v>
      </c>
      <c r="I1385" t="s">
        <v>5286</v>
      </c>
      <c r="J1385" t="str">
        <f>H1357&amp;H1385</f>
        <v>接料伺服5#位</v>
      </c>
      <c r="K1385" s="66"/>
      <c r="L1385" t="s">
        <v>11026</v>
      </c>
    </row>
    <row r="1386" spans="8:12">
      <c r="H1386" s="61" t="s">
        <v>3160</v>
      </c>
      <c r="I1386" t="s">
        <v>5287</v>
      </c>
      <c r="J1386" t="str">
        <f>H1357&amp;H1386</f>
        <v>接料伺服5#位</v>
      </c>
      <c r="K1386" s="66"/>
      <c r="L1386" t="s">
        <v>11027</v>
      </c>
    </row>
    <row r="1387" spans="8:12">
      <c r="H1387" s="61" t="s">
        <v>3161</v>
      </c>
      <c r="I1387" t="s">
        <v>5288</v>
      </c>
      <c r="J1387" t="str">
        <f>H1357&amp;H1387</f>
        <v>接料伺服6#位</v>
      </c>
      <c r="K1387" s="66"/>
      <c r="L1387" t="s">
        <v>11028</v>
      </c>
    </row>
    <row r="1388" spans="8:12">
      <c r="H1388" s="61" t="s">
        <v>3161</v>
      </c>
      <c r="I1388" t="s">
        <v>5289</v>
      </c>
      <c r="J1388" t="str">
        <f>H1357&amp;H1388</f>
        <v>接料伺服6#位</v>
      </c>
      <c r="K1388" s="66"/>
      <c r="L1388" t="s">
        <v>11029</v>
      </c>
    </row>
    <row r="1389" spans="8:12">
      <c r="H1389" s="61" t="s">
        <v>3162</v>
      </c>
      <c r="I1389" t="s">
        <v>5290</v>
      </c>
      <c r="J1389" t="str">
        <f>H1357&amp;H1389</f>
        <v>接料伺服7#位</v>
      </c>
      <c r="K1389" s="66"/>
      <c r="L1389" t="s">
        <v>11030</v>
      </c>
    </row>
    <row r="1390" spans="8:12">
      <c r="H1390" s="61" t="s">
        <v>3162</v>
      </c>
      <c r="I1390" t="s">
        <v>5291</v>
      </c>
      <c r="J1390" t="str">
        <f>H1357&amp;H1390</f>
        <v>接料伺服7#位</v>
      </c>
      <c r="K1390" s="66"/>
      <c r="L1390" t="s">
        <v>11031</v>
      </c>
    </row>
    <row r="1391" spans="8:12">
      <c r="H1391" s="61" t="s">
        <v>3163</v>
      </c>
      <c r="I1391" t="s">
        <v>5292</v>
      </c>
      <c r="J1391" t="str">
        <f>H1357&amp;H1391</f>
        <v>接料伺服8#位</v>
      </c>
      <c r="K1391" s="66"/>
      <c r="L1391" t="s">
        <v>11032</v>
      </c>
    </row>
    <row r="1392" spans="8:12">
      <c r="H1392" s="61" t="s">
        <v>3163</v>
      </c>
      <c r="I1392" t="s">
        <v>5293</v>
      </c>
      <c r="J1392" t="str">
        <f>H1357&amp;H1392</f>
        <v>接料伺服8#位</v>
      </c>
      <c r="K1392" s="66"/>
      <c r="L1392" t="s">
        <v>11033</v>
      </c>
    </row>
    <row r="1393" spans="8:12">
      <c r="H1393" s="61" t="s">
        <v>3164</v>
      </c>
      <c r="I1393" t="s">
        <v>5294</v>
      </c>
      <c r="J1393" t="str">
        <f>H1357&amp;H1393</f>
        <v>接料伺服9#位</v>
      </c>
      <c r="K1393" s="66"/>
      <c r="L1393" t="s">
        <v>11034</v>
      </c>
    </row>
    <row r="1394" spans="8:12">
      <c r="H1394" s="61" t="s">
        <v>3164</v>
      </c>
      <c r="I1394" t="s">
        <v>5295</v>
      </c>
      <c r="J1394" t="str">
        <f>H1357&amp;H1394</f>
        <v>接料伺服9#位</v>
      </c>
      <c r="K1394" s="66"/>
      <c r="L1394" t="s">
        <v>11035</v>
      </c>
    </row>
    <row r="1395" spans="8:12">
      <c r="H1395" s="61" t="s">
        <v>3166</v>
      </c>
      <c r="I1395" t="s">
        <v>5296</v>
      </c>
      <c r="J1395" t="str">
        <f>H1357&amp;H1395</f>
        <v>接料伺服10#位</v>
      </c>
      <c r="K1395" s="66"/>
      <c r="L1395" t="s">
        <v>11036</v>
      </c>
    </row>
    <row r="1396" spans="8:12">
      <c r="H1396" s="61" t="s">
        <v>3166</v>
      </c>
      <c r="I1396" t="s">
        <v>5297</v>
      </c>
      <c r="J1396" t="str">
        <f>H1357&amp;H1396</f>
        <v>接料伺服10#位</v>
      </c>
      <c r="K1396" s="66"/>
      <c r="L1396" t="s">
        <v>11037</v>
      </c>
    </row>
    <row r="1397" spans="8:12">
      <c r="I1397" t="s">
        <v>5298</v>
      </c>
      <c r="J1397" s="61"/>
      <c r="K1397" s="66"/>
      <c r="L1397" t="s">
        <v>11038</v>
      </c>
    </row>
    <row r="1398" spans="8:12">
      <c r="I1398" t="s">
        <v>5299</v>
      </c>
      <c r="J1398" s="61"/>
      <c r="K1398" s="66" t="s">
        <v>5659</v>
      </c>
      <c r="L1398" t="s">
        <v>11039</v>
      </c>
    </row>
    <row r="1399" spans="8:12">
      <c r="I1399" t="s">
        <v>5300</v>
      </c>
      <c r="J1399" s="61"/>
      <c r="K1399" s="66"/>
      <c r="L1399" t="s">
        <v>11039</v>
      </c>
    </row>
    <row r="1400" spans="8:12">
      <c r="I1400" t="s">
        <v>5301</v>
      </c>
      <c r="J1400" s="61"/>
      <c r="K1400" s="66"/>
      <c r="L1400" t="s">
        <v>11039</v>
      </c>
    </row>
    <row r="1401" spans="8:12">
      <c r="I1401" t="s">
        <v>5302</v>
      </c>
      <c r="K1401" s="66"/>
      <c r="L1401" t="s">
        <v>11039</v>
      </c>
    </row>
    <row r="1402" spans="8:12">
      <c r="I1402" t="s">
        <v>5303</v>
      </c>
      <c r="K1402" s="66"/>
      <c r="L1402" t="s">
        <v>11039</v>
      </c>
    </row>
    <row r="1403" spans="8:12">
      <c r="I1403" t="s">
        <v>5304</v>
      </c>
      <c r="K1403" s="66"/>
      <c r="L1403" t="s">
        <v>11039</v>
      </c>
    </row>
    <row r="1404" spans="8:12">
      <c r="I1404" t="s">
        <v>5305</v>
      </c>
      <c r="K1404" s="66"/>
      <c r="L1404" t="s">
        <v>11039</v>
      </c>
    </row>
    <row r="1405" spans="8:12">
      <c r="I1405" t="s">
        <v>5306</v>
      </c>
      <c r="K1405" s="66"/>
      <c r="L1405" t="s">
        <v>11039</v>
      </c>
    </row>
    <row r="1406" spans="8:12">
      <c r="I1406" t="s">
        <v>5307</v>
      </c>
      <c r="K1406" s="66"/>
      <c r="L1406" t="s">
        <v>11040</v>
      </c>
    </row>
    <row r="1407" spans="8:12">
      <c r="K1407" s="66"/>
      <c r="L1407" t="s">
        <v>11039</v>
      </c>
    </row>
    <row r="1408" spans="8:12">
      <c r="K1408" s="66"/>
      <c r="L1408" t="s">
        <v>11039</v>
      </c>
    </row>
    <row r="1409" spans="11:12">
      <c r="K1409" s="66"/>
      <c r="L1409" t="s">
        <v>11039</v>
      </c>
    </row>
    <row r="1410" spans="11:12">
      <c r="K1410" s="66"/>
      <c r="L1410" t="s">
        <v>11041</v>
      </c>
    </row>
    <row r="1411" spans="11:12">
      <c r="K1411" s="66"/>
      <c r="L1411" t="s">
        <v>11042</v>
      </c>
    </row>
    <row r="1412" spans="11:12">
      <c r="K1412" s="66"/>
      <c r="L1412" t="s">
        <v>11043</v>
      </c>
    </row>
    <row r="1413" spans="11:12">
      <c r="K1413" s="66"/>
      <c r="L1413" t="s">
        <v>11039</v>
      </c>
    </row>
    <row r="1414" spans="11:12">
      <c r="K1414" s="66" t="s">
        <v>5660</v>
      </c>
      <c r="L1414" t="s">
        <v>10933</v>
      </c>
    </row>
    <row r="1415" spans="11:12">
      <c r="K1415" s="66"/>
      <c r="L1415" t="s">
        <v>10933</v>
      </c>
    </row>
    <row r="1416" spans="11:12">
      <c r="K1416" s="66"/>
      <c r="L1416" t="s">
        <v>10933</v>
      </c>
    </row>
    <row r="1417" spans="11:12">
      <c r="K1417" s="66"/>
      <c r="L1417" t="s">
        <v>10933</v>
      </c>
    </row>
    <row r="1418" spans="11:12">
      <c r="K1418" s="66"/>
      <c r="L1418" t="s">
        <v>10938</v>
      </c>
    </row>
    <row r="1419" spans="11:12">
      <c r="K1419" s="66"/>
      <c r="L1419" t="s">
        <v>10939</v>
      </c>
    </row>
    <row r="1420" spans="11:12">
      <c r="K1420" s="66"/>
      <c r="L1420" t="s">
        <v>10940</v>
      </c>
    </row>
    <row r="1421" spans="11:12">
      <c r="K1421" s="66"/>
      <c r="L1421" t="s">
        <v>10941</v>
      </c>
    </row>
    <row r="1422" spans="11:12">
      <c r="K1422" s="66"/>
      <c r="L1422" t="s">
        <v>10942</v>
      </c>
    </row>
    <row r="1423" spans="11:12">
      <c r="K1423" s="66"/>
      <c r="L1423" t="s">
        <v>10943</v>
      </c>
    </row>
    <row r="1424" spans="11:12">
      <c r="K1424" s="66"/>
      <c r="L1424" t="s">
        <v>10944</v>
      </c>
    </row>
    <row r="1425" spans="11:12">
      <c r="K1425" s="66"/>
      <c r="L1425" t="s">
        <v>10945</v>
      </c>
    </row>
    <row r="1426" spans="11:12">
      <c r="K1426" s="66"/>
      <c r="L1426" t="s">
        <v>10946</v>
      </c>
    </row>
    <row r="1427" spans="11:12">
      <c r="K1427" s="66"/>
      <c r="L1427" t="s">
        <v>10947</v>
      </c>
    </row>
    <row r="1428" spans="11:12">
      <c r="K1428" s="66"/>
      <c r="L1428" t="s">
        <v>10948</v>
      </c>
    </row>
    <row r="1429" spans="11:12">
      <c r="K1429" s="66"/>
      <c r="L1429" t="s">
        <v>10949</v>
      </c>
    </row>
    <row r="1430" spans="11:12">
      <c r="K1430" s="66" t="s">
        <v>5661</v>
      </c>
      <c r="L1430" t="s">
        <v>10933</v>
      </c>
    </row>
    <row r="1431" spans="11:12">
      <c r="K1431" s="66"/>
      <c r="L1431" t="s">
        <v>10933</v>
      </c>
    </row>
    <row r="1432" spans="11:12">
      <c r="K1432" s="66"/>
      <c r="L1432" t="s">
        <v>10933</v>
      </c>
    </row>
    <row r="1433" spans="11:12">
      <c r="K1433" s="66"/>
      <c r="L1433" t="s">
        <v>10933</v>
      </c>
    </row>
    <row r="1434" spans="11:12">
      <c r="K1434" s="66"/>
      <c r="L1434" t="s">
        <v>10933</v>
      </c>
    </row>
    <row r="1435" spans="11:12">
      <c r="K1435" s="66"/>
      <c r="L1435" t="s">
        <v>10933</v>
      </c>
    </row>
    <row r="1436" spans="11:12">
      <c r="K1436" s="66"/>
      <c r="L1436" t="s">
        <v>10933</v>
      </c>
    </row>
    <row r="1437" spans="11:12">
      <c r="K1437" s="66"/>
      <c r="L1437" t="s">
        <v>10933</v>
      </c>
    </row>
    <row r="1438" spans="11:12">
      <c r="K1438" s="66"/>
      <c r="L1438" t="s">
        <v>10950</v>
      </c>
    </row>
    <row r="1439" spans="11:12">
      <c r="K1439" s="66"/>
      <c r="L1439" t="s">
        <v>10951</v>
      </c>
    </row>
    <row r="1440" spans="11:12">
      <c r="K1440" s="66"/>
      <c r="L1440" t="s">
        <v>10952</v>
      </c>
    </row>
    <row r="1441" spans="11:12">
      <c r="K1441" s="66"/>
      <c r="L1441" t="s">
        <v>10953</v>
      </c>
    </row>
    <row r="1442" spans="11:12">
      <c r="K1442" s="66"/>
      <c r="L1442" t="s">
        <v>10954</v>
      </c>
    </row>
    <row r="1443" spans="11:12">
      <c r="K1443" s="66"/>
      <c r="L1443" t="s">
        <v>10955</v>
      </c>
    </row>
    <row r="1444" spans="11:12">
      <c r="K1444" s="66"/>
      <c r="L1444" t="s">
        <v>10956</v>
      </c>
    </row>
    <row r="1445" spans="11:12">
      <c r="K1445" s="66"/>
      <c r="L1445" t="s">
        <v>10930</v>
      </c>
    </row>
    <row r="1446" spans="11:12">
      <c r="K1446" s="66" t="s">
        <v>5662</v>
      </c>
      <c r="L1446" t="s">
        <v>10957</v>
      </c>
    </row>
    <row r="1447" spans="11:12">
      <c r="K1447" s="66"/>
      <c r="L1447" t="s">
        <v>10957</v>
      </c>
    </row>
    <row r="1448" spans="11:12">
      <c r="K1448" s="66"/>
      <c r="L1448" t="s">
        <v>10957</v>
      </c>
    </row>
    <row r="1449" spans="11:12">
      <c r="K1449" s="66"/>
      <c r="L1449" t="s">
        <v>10957</v>
      </c>
    </row>
    <row r="1450" spans="11:12">
      <c r="K1450" s="66"/>
      <c r="L1450" t="s">
        <v>10957</v>
      </c>
    </row>
    <row r="1451" spans="11:12">
      <c r="K1451" s="66"/>
      <c r="L1451" t="s">
        <v>10957</v>
      </c>
    </row>
    <row r="1452" spans="11:12">
      <c r="K1452" s="66"/>
      <c r="L1452" t="s">
        <v>10957</v>
      </c>
    </row>
    <row r="1453" spans="11:12">
      <c r="K1453" s="66"/>
      <c r="L1453" t="s">
        <v>10957</v>
      </c>
    </row>
    <row r="1454" spans="11:12">
      <c r="K1454" s="66"/>
      <c r="L1454" t="s">
        <v>10957</v>
      </c>
    </row>
    <row r="1455" spans="11:12">
      <c r="K1455" s="66"/>
      <c r="L1455" t="s">
        <v>10957</v>
      </c>
    </row>
    <row r="1456" spans="11:12">
      <c r="K1456" s="66"/>
      <c r="L1456" t="s">
        <v>10957</v>
      </c>
    </row>
    <row r="1457" spans="11:12">
      <c r="K1457" s="66"/>
      <c r="L1457" t="s">
        <v>10957</v>
      </c>
    </row>
    <row r="1458" spans="11:12">
      <c r="K1458" s="66"/>
      <c r="L1458" t="s">
        <v>10957</v>
      </c>
    </row>
    <row r="1459" spans="11:12">
      <c r="K1459" s="66"/>
      <c r="L1459" t="s">
        <v>10957</v>
      </c>
    </row>
    <row r="1460" spans="11:12">
      <c r="K1460" s="66"/>
      <c r="L1460" t="s">
        <v>10957</v>
      </c>
    </row>
    <row r="1461" spans="11:12">
      <c r="K1461" s="66"/>
      <c r="L1461" t="s">
        <v>10957</v>
      </c>
    </row>
    <row r="1462" spans="11:12">
      <c r="K1462" s="66" t="s">
        <v>5663</v>
      </c>
      <c r="L1462" t="s">
        <v>10974</v>
      </c>
    </row>
    <row r="1463" spans="11:12">
      <c r="K1463" s="66"/>
      <c r="L1463" t="s">
        <v>10974</v>
      </c>
    </row>
    <row r="1464" spans="11:12">
      <c r="K1464" s="66"/>
      <c r="L1464" t="s">
        <v>10974</v>
      </c>
    </row>
    <row r="1465" spans="11:12">
      <c r="K1465" s="66"/>
      <c r="L1465" t="s">
        <v>10974</v>
      </c>
    </row>
    <row r="1466" spans="11:12">
      <c r="K1466" s="66"/>
      <c r="L1466" t="s">
        <v>10979</v>
      </c>
    </row>
    <row r="1467" spans="11:12">
      <c r="K1467" s="66"/>
      <c r="L1467" t="s">
        <v>10980</v>
      </c>
    </row>
    <row r="1468" spans="11:12">
      <c r="K1468" s="66"/>
      <c r="L1468" t="s">
        <v>10981</v>
      </c>
    </row>
    <row r="1469" spans="11:12">
      <c r="K1469" s="66"/>
      <c r="L1469" t="s">
        <v>10982</v>
      </c>
    </row>
    <row r="1470" spans="11:12">
      <c r="K1470" s="66"/>
      <c r="L1470" t="s">
        <v>10983</v>
      </c>
    </row>
    <row r="1471" spans="11:12">
      <c r="K1471" s="66"/>
      <c r="L1471" t="s">
        <v>10984</v>
      </c>
    </row>
    <row r="1472" spans="11:12">
      <c r="K1472" s="66"/>
      <c r="L1472" t="s">
        <v>10985</v>
      </c>
    </row>
    <row r="1473" spans="11:12">
      <c r="K1473" s="66"/>
      <c r="L1473" t="s">
        <v>10986</v>
      </c>
    </row>
    <row r="1474" spans="11:12">
      <c r="K1474" s="66"/>
      <c r="L1474" t="s">
        <v>10987</v>
      </c>
    </row>
    <row r="1475" spans="11:12">
      <c r="K1475" s="66"/>
      <c r="L1475" t="s">
        <v>10988</v>
      </c>
    </row>
    <row r="1476" spans="11:12">
      <c r="K1476" s="66"/>
      <c r="L1476" t="s">
        <v>10989</v>
      </c>
    </row>
    <row r="1477" spans="11:12">
      <c r="K1477" s="66"/>
      <c r="L1477" t="s">
        <v>10990</v>
      </c>
    </row>
    <row r="1478" spans="11:12">
      <c r="K1478" s="66" t="s">
        <v>5664</v>
      </c>
      <c r="L1478" t="s">
        <v>10974</v>
      </c>
    </row>
    <row r="1479" spans="11:12">
      <c r="K1479" s="66"/>
      <c r="L1479" t="s">
        <v>10974</v>
      </c>
    </row>
    <row r="1480" spans="11:12">
      <c r="K1480" s="66"/>
      <c r="L1480" t="s">
        <v>10974</v>
      </c>
    </row>
    <row r="1481" spans="11:12">
      <c r="K1481" s="66"/>
      <c r="L1481" t="s">
        <v>10974</v>
      </c>
    </row>
    <row r="1482" spans="11:12">
      <c r="K1482" s="66"/>
      <c r="L1482" t="s">
        <v>10974</v>
      </c>
    </row>
    <row r="1483" spans="11:12">
      <c r="K1483" s="66"/>
      <c r="L1483" t="s">
        <v>10974</v>
      </c>
    </row>
    <row r="1484" spans="11:12">
      <c r="K1484" s="66"/>
      <c r="L1484" t="s">
        <v>10974</v>
      </c>
    </row>
    <row r="1485" spans="11:12">
      <c r="K1485" s="66"/>
      <c r="L1485" t="s">
        <v>10974</v>
      </c>
    </row>
    <row r="1486" spans="11:12">
      <c r="K1486" s="66"/>
      <c r="L1486" t="s">
        <v>10991</v>
      </c>
    </row>
    <row r="1487" spans="11:12">
      <c r="K1487" s="66"/>
      <c r="L1487" t="s">
        <v>10992</v>
      </c>
    </row>
    <row r="1488" spans="11:12">
      <c r="K1488" s="66"/>
      <c r="L1488" t="s">
        <v>10993</v>
      </c>
    </row>
    <row r="1489" spans="11:12">
      <c r="K1489" s="66"/>
      <c r="L1489" t="s">
        <v>10994</v>
      </c>
    </row>
    <row r="1490" spans="11:12">
      <c r="K1490" s="66"/>
      <c r="L1490" t="s">
        <v>10995</v>
      </c>
    </row>
    <row r="1491" spans="11:12">
      <c r="K1491" s="66"/>
      <c r="L1491" t="s">
        <v>10996</v>
      </c>
    </row>
    <row r="1492" spans="11:12">
      <c r="K1492" s="66"/>
      <c r="L1492" t="s">
        <v>10997</v>
      </c>
    </row>
    <row r="1493" spans="11:12">
      <c r="K1493" s="66"/>
      <c r="L1493" t="s">
        <v>10971</v>
      </c>
    </row>
    <row r="1494" spans="11:12">
      <c r="K1494" s="66" t="s">
        <v>5665</v>
      </c>
      <c r="L1494" t="s">
        <v>10998</v>
      </c>
    </row>
    <row r="1495" spans="11:12">
      <c r="K1495" s="66"/>
      <c r="L1495" t="s">
        <v>10998</v>
      </c>
    </row>
    <row r="1496" spans="11:12">
      <c r="K1496" s="66"/>
      <c r="L1496" t="s">
        <v>10998</v>
      </c>
    </row>
    <row r="1497" spans="11:12">
      <c r="K1497" s="66"/>
      <c r="L1497" t="s">
        <v>10998</v>
      </c>
    </row>
    <row r="1498" spans="11:12">
      <c r="K1498" s="66"/>
      <c r="L1498" t="s">
        <v>10998</v>
      </c>
    </row>
    <row r="1499" spans="11:12">
      <c r="K1499" s="66"/>
      <c r="L1499" t="s">
        <v>10998</v>
      </c>
    </row>
    <row r="1500" spans="11:12">
      <c r="K1500" s="66"/>
      <c r="L1500" t="s">
        <v>10998</v>
      </c>
    </row>
    <row r="1501" spans="11:12">
      <c r="K1501" s="66"/>
      <c r="L1501" t="s">
        <v>10998</v>
      </c>
    </row>
    <row r="1502" spans="11:12">
      <c r="K1502" s="66"/>
      <c r="L1502" t="s">
        <v>10998</v>
      </c>
    </row>
    <row r="1503" spans="11:12">
      <c r="K1503" s="66"/>
      <c r="L1503" t="s">
        <v>10998</v>
      </c>
    </row>
    <row r="1504" spans="11:12">
      <c r="K1504" s="66"/>
      <c r="L1504" t="s">
        <v>10998</v>
      </c>
    </row>
    <row r="1505" spans="11:12">
      <c r="K1505" s="66"/>
      <c r="L1505" t="s">
        <v>10998</v>
      </c>
    </row>
    <row r="1506" spans="11:12">
      <c r="K1506" s="66"/>
      <c r="L1506" t="s">
        <v>10998</v>
      </c>
    </row>
    <row r="1507" spans="11:12">
      <c r="K1507" s="66"/>
      <c r="L1507" s="61" t="s">
        <v>11064</v>
      </c>
    </row>
    <row r="1508" spans="11:12">
      <c r="K1508" s="66"/>
      <c r="L1508" t="s">
        <v>10998</v>
      </c>
    </row>
    <row r="1509" spans="11:12">
      <c r="K1509" s="66"/>
      <c r="L1509" t="s">
        <v>10998</v>
      </c>
    </row>
    <row r="1510" spans="11:12">
      <c r="K1510" s="66" t="s">
        <v>5666</v>
      </c>
      <c r="L1510" s="61" t="s">
        <v>11015</v>
      </c>
    </row>
    <row r="1511" spans="11:12">
      <c r="K1511" s="66"/>
      <c r="L1511" t="s">
        <v>11015</v>
      </c>
    </row>
    <row r="1512" spans="11:12">
      <c r="K1512" s="66"/>
      <c r="L1512" t="s">
        <v>11015</v>
      </c>
    </row>
    <row r="1513" spans="11:12">
      <c r="K1513" s="66"/>
      <c r="L1513" t="s">
        <v>11015</v>
      </c>
    </row>
    <row r="1514" spans="11:12">
      <c r="K1514" s="66"/>
      <c r="L1514" t="s">
        <v>11065</v>
      </c>
    </row>
    <row r="1515" spans="11:12">
      <c r="K1515" s="66"/>
      <c r="L1515" t="s">
        <v>11066</v>
      </c>
    </row>
    <row r="1516" spans="11:12">
      <c r="K1516" s="66"/>
      <c r="L1516" t="s">
        <v>11067</v>
      </c>
    </row>
    <row r="1517" spans="11:12">
      <c r="K1517" s="66"/>
      <c r="L1517" t="s">
        <v>11068</v>
      </c>
    </row>
    <row r="1518" spans="11:12">
      <c r="K1518" s="66"/>
      <c r="L1518" t="s">
        <v>11069</v>
      </c>
    </row>
    <row r="1519" spans="11:12">
      <c r="K1519" s="66"/>
      <c r="L1519" t="s">
        <v>11070</v>
      </c>
    </row>
    <row r="1520" spans="11:12">
      <c r="K1520" s="66"/>
      <c r="L1520" t="s">
        <v>11071</v>
      </c>
    </row>
    <row r="1521" spans="11:12">
      <c r="K1521" s="66"/>
      <c r="L1521" t="s">
        <v>11072</v>
      </c>
    </row>
    <row r="1522" spans="11:12">
      <c r="K1522" s="66"/>
      <c r="L1522" t="s">
        <v>11073</v>
      </c>
    </row>
    <row r="1523" spans="11:12">
      <c r="K1523" s="66"/>
      <c r="L1523" t="s">
        <v>11074</v>
      </c>
    </row>
    <row r="1524" spans="11:12">
      <c r="K1524" s="66"/>
      <c r="L1524" t="s">
        <v>11075</v>
      </c>
    </row>
    <row r="1525" spans="11:12">
      <c r="K1525" s="66"/>
      <c r="L1525" t="s">
        <v>11076</v>
      </c>
    </row>
    <row r="1526" spans="11:12">
      <c r="K1526" s="66" t="s">
        <v>5667</v>
      </c>
      <c r="L1526" t="s">
        <v>11015</v>
      </c>
    </row>
    <row r="1527" spans="11:12">
      <c r="K1527" s="66"/>
      <c r="L1527" t="s">
        <v>11015</v>
      </c>
    </row>
    <row r="1528" spans="11:12">
      <c r="K1528" s="66"/>
      <c r="L1528" t="s">
        <v>11015</v>
      </c>
    </row>
    <row r="1529" spans="11:12">
      <c r="K1529" s="66"/>
      <c r="L1529" t="s">
        <v>11015</v>
      </c>
    </row>
    <row r="1530" spans="11:12">
      <c r="K1530" s="66"/>
      <c r="L1530" t="s">
        <v>11015</v>
      </c>
    </row>
    <row r="1531" spans="11:12">
      <c r="K1531" s="66"/>
      <c r="L1531" t="s">
        <v>11015</v>
      </c>
    </row>
    <row r="1532" spans="11:12">
      <c r="K1532" s="66"/>
      <c r="L1532" t="s">
        <v>11015</v>
      </c>
    </row>
    <row r="1533" spans="11:12">
      <c r="K1533" s="66"/>
      <c r="L1533" t="s">
        <v>11015</v>
      </c>
    </row>
    <row r="1534" spans="11:12">
      <c r="K1534" s="66"/>
      <c r="L1534" t="s">
        <v>11020</v>
      </c>
    </row>
    <row r="1535" spans="11:12">
      <c r="K1535" s="66"/>
      <c r="L1535" t="s">
        <v>11021</v>
      </c>
    </row>
    <row r="1536" spans="11:12">
      <c r="K1536" s="66"/>
      <c r="L1536" t="s">
        <v>11022</v>
      </c>
    </row>
    <row r="1537" spans="11:12">
      <c r="K1537" s="66"/>
      <c r="L1537" t="s">
        <v>11077</v>
      </c>
    </row>
    <row r="1538" spans="11:12">
      <c r="K1538" s="66"/>
      <c r="L1538" t="s">
        <v>11078</v>
      </c>
    </row>
    <row r="1539" spans="11:12">
      <c r="K1539" s="66"/>
      <c r="L1539" t="s">
        <v>11079</v>
      </c>
    </row>
    <row r="1540" spans="11:12">
      <c r="K1540" s="66"/>
      <c r="L1540" t="s">
        <v>11080</v>
      </c>
    </row>
    <row r="1541" spans="11:12">
      <c r="K1541" s="66"/>
      <c r="L1541" t="s">
        <v>11012</v>
      </c>
    </row>
    <row r="1542" spans="11:12">
      <c r="K1542" s="66" t="s">
        <v>5668</v>
      </c>
      <c r="L1542" t="s">
        <v>11081</v>
      </c>
    </row>
    <row r="1543" spans="11:12">
      <c r="K1543" s="66"/>
      <c r="L1543" t="s">
        <v>11081</v>
      </c>
    </row>
    <row r="1544" spans="11:12">
      <c r="K1544" s="66"/>
      <c r="L1544" t="s">
        <v>11081</v>
      </c>
    </row>
    <row r="1545" spans="11:12">
      <c r="K1545" s="66"/>
      <c r="L1545" t="s">
        <v>11081</v>
      </c>
    </row>
    <row r="1546" spans="11:12">
      <c r="K1546" s="66"/>
      <c r="L1546" t="s">
        <v>11081</v>
      </c>
    </row>
    <row r="1547" spans="11:12">
      <c r="K1547" s="66"/>
      <c r="L1547" t="s">
        <v>11081</v>
      </c>
    </row>
    <row r="1548" spans="11:12">
      <c r="K1548" s="66"/>
      <c r="L1548" t="s">
        <v>11081</v>
      </c>
    </row>
    <row r="1549" spans="11:12">
      <c r="K1549" s="66"/>
      <c r="L1549" t="s">
        <v>11081</v>
      </c>
    </row>
    <row r="1550" spans="11:12">
      <c r="K1550" s="66"/>
      <c r="L1550" t="s">
        <v>11081</v>
      </c>
    </row>
    <row r="1551" spans="11:12">
      <c r="K1551" s="66"/>
      <c r="L1551" t="s">
        <v>11081</v>
      </c>
    </row>
    <row r="1552" spans="11:12">
      <c r="K1552" s="66"/>
      <c r="L1552" t="s">
        <v>11081</v>
      </c>
    </row>
    <row r="1553" spans="11:12">
      <c r="K1553" s="66"/>
      <c r="L1553" t="s">
        <v>11081</v>
      </c>
    </row>
    <row r="1554" spans="11:12">
      <c r="K1554" s="66"/>
      <c r="L1554" t="s">
        <v>11081</v>
      </c>
    </row>
    <row r="1555" spans="11:12">
      <c r="K1555" s="66"/>
      <c r="L1555" t="s">
        <v>11081</v>
      </c>
    </row>
    <row r="1556" spans="11:12">
      <c r="K1556" s="66"/>
      <c r="L1556" t="s">
        <v>11081</v>
      </c>
    </row>
    <row r="1557" spans="11:12">
      <c r="K1557" s="66"/>
      <c r="L1557" t="s">
        <v>11081</v>
      </c>
    </row>
    <row r="1558" spans="11:12">
      <c r="K1558" s="66" t="s">
        <v>5669</v>
      </c>
      <c r="L1558" t="s">
        <v>11039</v>
      </c>
    </row>
    <row r="1559" spans="11:12">
      <c r="K1559" s="66"/>
      <c r="L1559" t="s">
        <v>11039</v>
      </c>
    </row>
    <row r="1560" spans="11:12">
      <c r="K1560" s="66"/>
      <c r="L1560" t="s">
        <v>11039</v>
      </c>
    </row>
    <row r="1561" spans="11:12">
      <c r="K1561" s="66"/>
      <c r="L1561" t="s">
        <v>11039</v>
      </c>
    </row>
    <row r="1562" spans="11:12">
      <c r="K1562" s="66"/>
      <c r="L1562" t="s">
        <v>11044</v>
      </c>
    </row>
    <row r="1563" spans="11:12">
      <c r="K1563" s="66"/>
      <c r="L1563" t="s">
        <v>11045</v>
      </c>
    </row>
    <row r="1564" spans="11:12">
      <c r="K1564" s="66"/>
      <c r="L1564" t="s">
        <v>11046</v>
      </c>
    </row>
    <row r="1565" spans="11:12">
      <c r="K1565" s="66"/>
      <c r="L1565" t="s">
        <v>11047</v>
      </c>
    </row>
    <row r="1566" spans="11:12">
      <c r="K1566" s="66"/>
      <c r="L1566" t="s">
        <v>11048</v>
      </c>
    </row>
    <row r="1567" spans="11:12">
      <c r="K1567" s="66"/>
      <c r="L1567" t="s">
        <v>11049</v>
      </c>
    </row>
    <row r="1568" spans="11:12">
      <c r="K1568" s="66"/>
      <c r="L1568" t="s">
        <v>11050</v>
      </c>
    </row>
    <row r="1569" spans="11:12">
      <c r="K1569" s="66"/>
      <c r="L1569" t="s">
        <v>11051</v>
      </c>
    </row>
    <row r="1570" spans="11:12">
      <c r="K1570" s="66"/>
      <c r="L1570" t="s">
        <v>11052</v>
      </c>
    </row>
    <row r="1571" spans="11:12">
      <c r="K1571" s="66"/>
      <c r="L1571" t="s">
        <v>11053</v>
      </c>
    </row>
    <row r="1572" spans="11:12">
      <c r="K1572" s="66"/>
      <c r="L1572" t="s">
        <v>11054</v>
      </c>
    </row>
    <row r="1573" spans="11:12">
      <c r="K1573" s="66"/>
      <c r="L1573" t="s">
        <v>11055</v>
      </c>
    </row>
    <row r="1574" spans="11:12">
      <c r="K1574" s="66" t="s">
        <v>5670</v>
      </c>
      <c r="L1574" t="s">
        <v>11039</v>
      </c>
    </row>
    <row r="1575" spans="11:12">
      <c r="K1575" s="66"/>
      <c r="L1575" t="s">
        <v>11039</v>
      </c>
    </row>
    <row r="1576" spans="11:12">
      <c r="K1576" s="66"/>
      <c r="L1576" t="s">
        <v>11039</v>
      </c>
    </row>
    <row r="1577" spans="11:12">
      <c r="K1577" s="66"/>
      <c r="L1577" t="s">
        <v>11039</v>
      </c>
    </row>
    <row r="1578" spans="11:12">
      <c r="K1578" s="66"/>
      <c r="L1578" t="s">
        <v>11039</v>
      </c>
    </row>
    <row r="1579" spans="11:12">
      <c r="K1579" s="66"/>
      <c r="L1579" t="s">
        <v>11039</v>
      </c>
    </row>
    <row r="1580" spans="11:12">
      <c r="K1580" s="66"/>
      <c r="L1580" t="s">
        <v>11039</v>
      </c>
    </row>
    <row r="1581" spans="11:12">
      <c r="K1581" s="66"/>
      <c r="L1581" t="s">
        <v>11039</v>
      </c>
    </row>
    <row r="1582" spans="11:12">
      <c r="K1582" s="66"/>
      <c r="L1582" t="s">
        <v>11056</v>
      </c>
    </row>
    <row r="1583" spans="11:12">
      <c r="K1583" s="66"/>
      <c r="L1583" t="s">
        <v>11057</v>
      </c>
    </row>
    <row r="1584" spans="11:12">
      <c r="K1584" s="66"/>
      <c r="L1584" t="s">
        <v>11058</v>
      </c>
    </row>
    <row r="1585" spans="11:12">
      <c r="K1585" s="66"/>
      <c r="L1585" t="s">
        <v>11059</v>
      </c>
    </row>
    <row r="1586" spans="11:12">
      <c r="K1586" s="66"/>
      <c r="L1586" t="s">
        <v>11060</v>
      </c>
    </row>
    <row r="1587" spans="11:12">
      <c r="K1587" s="66"/>
      <c r="L1587" t="s">
        <v>11061</v>
      </c>
    </row>
    <row r="1588" spans="11:12">
      <c r="K1588" s="66"/>
      <c r="L1588" t="s">
        <v>11062</v>
      </c>
    </row>
    <row r="1589" spans="11:12">
      <c r="K1589" s="66"/>
      <c r="L1589" t="s">
        <v>11036</v>
      </c>
    </row>
    <row r="1590" spans="11:12">
      <c r="K1590" s="66" t="s">
        <v>5671</v>
      </c>
      <c r="L1590" t="s">
        <v>11063</v>
      </c>
    </row>
    <row r="1591" spans="11:12">
      <c r="K1591" s="66"/>
      <c r="L1591" t="s">
        <v>11063</v>
      </c>
    </row>
    <row r="1592" spans="11:12">
      <c r="K1592" s="66"/>
      <c r="L1592" t="s">
        <v>11063</v>
      </c>
    </row>
    <row r="1593" spans="11:12">
      <c r="K1593" s="66"/>
      <c r="L1593" t="s">
        <v>11063</v>
      </c>
    </row>
    <row r="1594" spans="11:12">
      <c r="K1594" s="66"/>
      <c r="L1594" t="s">
        <v>11063</v>
      </c>
    </row>
    <row r="1595" spans="11:12">
      <c r="K1595" s="66"/>
      <c r="L1595" t="s">
        <v>11063</v>
      </c>
    </row>
    <row r="1596" spans="11:12">
      <c r="K1596" s="66"/>
      <c r="L1596" t="s">
        <v>11063</v>
      </c>
    </row>
    <row r="1597" spans="11:12">
      <c r="K1597" s="66"/>
      <c r="L1597" t="s">
        <v>11063</v>
      </c>
    </row>
    <row r="1598" spans="11:12">
      <c r="K1598" s="66"/>
      <c r="L1598" t="s">
        <v>11063</v>
      </c>
    </row>
    <row r="1599" spans="11:12">
      <c r="K1599" s="66"/>
      <c r="L1599" t="s">
        <v>11063</v>
      </c>
    </row>
    <row r="1600" spans="11:12">
      <c r="K1600" s="66"/>
      <c r="L1600" t="s">
        <v>11063</v>
      </c>
    </row>
    <row r="1601" spans="11:12">
      <c r="K1601" s="66"/>
      <c r="L1601" t="s">
        <v>11063</v>
      </c>
    </row>
    <row r="1602" spans="11:12">
      <c r="K1602" s="66"/>
      <c r="L1602" t="s">
        <v>11063</v>
      </c>
    </row>
    <row r="1603" spans="11:12">
      <c r="K1603" s="66"/>
      <c r="L1603" t="s">
        <v>11063</v>
      </c>
    </row>
    <row r="1604" spans="11:12">
      <c r="K1604" s="66"/>
      <c r="L1604" t="s">
        <v>11063</v>
      </c>
    </row>
    <row r="1605" spans="11:12">
      <c r="K1605" s="66"/>
      <c r="L1605" t="s">
        <v>11063</v>
      </c>
    </row>
    <row r="1606" spans="11:12">
      <c r="K1606" s="66" t="s">
        <v>5672</v>
      </c>
      <c r="L1606" s="61" t="s">
        <v>11082</v>
      </c>
    </row>
    <row r="1607" spans="11:12">
      <c r="K1607" s="66"/>
      <c r="L1607" t="s">
        <v>11083</v>
      </c>
    </row>
    <row r="1608" spans="11:12">
      <c r="K1608" s="66"/>
      <c r="L1608" t="s">
        <v>11084</v>
      </c>
    </row>
    <row r="1609" spans="11:12">
      <c r="K1609" s="66"/>
      <c r="L1609" t="s">
        <v>11085</v>
      </c>
    </row>
    <row r="1610" spans="11:12">
      <c r="K1610" s="66"/>
      <c r="L1610" t="s">
        <v>11086</v>
      </c>
    </row>
    <row r="1611" spans="11:12">
      <c r="K1611" s="66"/>
      <c r="L1611" t="s">
        <v>11087</v>
      </c>
    </row>
    <row r="1612" spans="11:12">
      <c r="K1612" s="66"/>
      <c r="L1612" t="s">
        <v>11088</v>
      </c>
    </row>
    <row r="1613" spans="11:12">
      <c r="K1613" s="66"/>
      <c r="L1613" t="s">
        <v>11089</v>
      </c>
    </row>
    <row r="1614" spans="11:12">
      <c r="K1614" s="66"/>
      <c r="L1614" t="s">
        <v>11090</v>
      </c>
    </row>
    <row r="1615" spans="11:12">
      <c r="K1615" s="66"/>
      <c r="L1615" t="s">
        <v>11091</v>
      </c>
    </row>
    <row r="1616" spans="11:12">
      <c r="K1616" s="66"/>
      <c r="L1616" t="s">
        <v>11092</v>
      </c>
    </row>
    <row r="1617" spans="11:12">
      <c r="K1617" s="66"/>
      <c r="L1617" t="s">
        <v>11093</v>
      </c>
    </row>
    <row r="1618" spans="11:12">
      <c r="K1618" s="66"/>
      <c r="L1618" t="s">
        <v>11094</v>
      </c>
    </row>
    <row r="1619" spans="11:12">
      <c r="K1619" s="66"/>
      <c r="L1619" t="s">
        <v>11095</v>
      </c>
    </row>
    <row r="1620" spans="11:12">
      <c r="K1620" s="66"/>
      <c r="L1620" t="s">
        <v>11096</v>
      </c>
    </row>
    <row r="1621" spans="11:12">
      <c r="K1621" s="66"/>
      <c r="L1621" t="s">
        <v>11097</v>
      </c>
    </row>
    <row r="1622" spans="11:12">
      <c r="K1622" s="66" t="s">
        <v>5673</v>
      </c>
      <c r="L1622" t="s">
        <v>11098</v>
      </c>
    </row>
    <row r="1623" spans="11:12">
      <c r="K1623" s="66"/>
      <c r="L1623" t="s">
        <v>11098</v>
      </c>
    </row>
    <row r="1624" spans="11:12">
      <c r="K1624" s="66"/>
      <c r="L1624" t="s">
        <v>11098</v>
      </c>
    </row>
    <row r="1625" spans="11:12">
      <c r="K1625" s="66"/>
      <c r="L1625" t="s">
        <v>11098</v>
      </c>
    </row>
    <row r="1626" spans="11:12">
      <c r="K1626" s="66"/>
      <c r="L1626" t="s">
        <v>11098</v>
      </c>
    </row>
    <row r="1627" spans="11:12">
      <c r="K1627" s="66"/>
      <c r="L1627" t="s">
        <v>11098</v>
      </c>
    </row>
    <row r="1628" spans="11:12">
      <c r="K1628" s="66"/>
      <c r="L1628" t="s">
        <v>11098</v>
      </c>
    </row>
    <row r="1629" spans="11:12">
      <c r="K1629" s="66"/>
      <c r="L1629" t="s">
        <v>11098</v>
      </c>
    </row>
    <row r="1630" spans="11:12">
      <c r="K1630" s="66"/>
      <c r="L1630" t="s">
        <v>11099</v>
      </c>
    </row>
    <row r="1631" spans="11:12">
      <c r="K1631" s="66"/>
      <c r="L1631" t="s">
        <v>11098</v>
      </c>
    </row>
    <row r="1632" spans="11:12">
      <c r="K1632" s="66"/>
      <c r="L1632" t="s">
        <v>11098</v>
      </c>
    </row>
    <row r="1633" spans="11:12">
      <c r="K1633" s="66"/>
      <c r="L1633" t="s">
        <v>11098</v>
      </c>
    </row>
    <row r="1634" spans="11:12">
      <c r="K1634" s="66"/>
      <c r="L1634" t="s">
        <v>11100</v>
      </c>
    </row>
    <row r="1635" spans="11:12">
      <c r="K1635" s="66"/>
      <c r="L1635" t="s">
        <v>11101</v>
      </c>
    </row>
    <row r="1636" spans="11:12">
      <c r="K1636" s="66"/>
      <c r="L1636" t="s">
        <v>11102</v>
      </c>
    </row>
    <row r="1637" spans="11:12">
      <c r="K1637" s="66"/>
      <c r="L1637" t="s">
        <v>11098</v>
      </c>
    </row>
    <row r="1638" spans="11:12">
      <c r="K1638" s="66" t="s">
        <v>5674</v>
      </c>
      <c r="L1638" s="61" t="s">
        <v>11123</v>
      </c>
    </row>
    <row r="1639" spans="11:12">
      <c r="K1639" s="66"/>
      <c r="L1639" t="s">
        <v>11124</v>
      </c>
    </row>
    <row r="1640" spans="11:12">
      <c r="K1640" s="66"/>
      <c r="L1640" t="s">
        <v>11125</v>
      </c>
    </row>
    <row r="1641" spans="11:12">
      <c r="K1641" s="66"/>
      <c r="L1641" t="s">
        <v>11126</v>
      </c>
    </row>
    <row r="1642" spans="11:12">
      <c r="K1642" s="66"/>
      <c r="L1642" t="s">
        <v>11127</v>
      </c>
    </row>
    <row r="1643" spans="11:12">
      <c r="K1643" s="66"/>
      <c r="L1643" t="s">
        <v>11128</v>
      </c>
    </row>
    <row r="1644" spans="11:12">
      <c r="K1644" s="66"/>
      <c r="L1644" t="s">
        <v>11129</v>
      </c>
    </row>
    <row r="1645" spans="11:12">
      <c r="K1645" s="66"/>
      <c r="L1645" t="s">
        <v>11130</v>
      </c>
    </row>
    <row r="1646" spans="11:12">
      <c r="K1646" s="66"/>
      <c r="L1646" t="s">
        <v>11131</v>
      </c>
    </row>
    <row r="1647" spans="11:12">
      <c r="K1647" s="66"/>
      <c r="L1647" t="s">
        <v>11132</v>
      </c>
    </row>
    <row r="1648" spans="11:12">
      <c r="K1648" s="66"/>
      <c r="L1648" t="s">
        <v>11133</v>
      </c>
    </row>
    <row r="1649" spans="11:12">
      <c r="K1649" s="66"/>
      <c r="L1649" t="s">
        <v>11134</v>
      </c>
    </row>
    <row r="1650" spans="11:12">
      <c r="K1650" s="66"/>
      <c r="L1650" t="s">
        <v>11135</v>
      </c>
    </row>
    <row r="1651" spans="11:12">
      <c r="K1651" s="66"/>
      <c r="L1651" t="s">
        <v>11136</v>
      </c>
    </row>
    <row r="1652" spans="11:12">
      <c r="K1652" s="66"/>
      <c r="L1652" t="s">
        <v>11137</v>
      </c>
    </row>
    <row r="1653" spans="11:12">
      <c r="K1653" s="66"/>
      <c r="L1653" t="s">
        <v>11138</v>
      </c>
    </row>
    <row r="1654" spans="11:12">
      <c r="K1654" s="66" t="s">
        <v>5675</v>
      </c>
      <c r="L1654" t="s">
        <v>11139</v>
      </c>
    </row>
    <row r="1655" spans="11:12">
      <c r="K1655" s="66"/>
      <c r="L1655" t="s">
        <v>11139</v>
      </c>
    </row>
    <row r="1656" spans="11:12">
      <c r="K1656" s="66"/>
      <c r="L1656" t="s">
        <v>11139</v>
      </c>
    </row>
    <row r="1657" spans="11:12">
      <c r="K1657" s="66"/>
      <c r="L1657" t="s">
        <v>11139</v>
      </c>
    </row>
    <row r="1658" spans="11:12">
      <c r="K1658" s="66"/>
      <c r="L1658" t="s">
        <v>11139</v>
      </c>
    </row>
    <row r="1659" spans="11:12">
      <c r="K1659" s="66"/>
      <c r="L1659" t="s">
        <v>11139</v>
      </c>
    </row>
    <row r="1660" spans="11:12">
      <c r="K1660" s="66"/>
      <c r="L1660" t="s">
        <v>11139</v>
      </c>
    </row>
    <row r="1661" spans="11:12">
      <c r="K1661" s="66"/>
      <c r="L1661" t="s">
        <v>11139</v>
      </c>
    </row>
    <row r="1662" spans="11:12">
      <c r="K1662" s="66"/>
      <c r="L1662" t="s">
        <v>11140</v>
      </c>
    </row>
    <row r="1663" spans="11:12">
      <c r="K1663" s="66"/>
      <c r="L1663" t="s">
        <v>11139</v>
      </c>
    </row>
    <row r="1664" spans="11:12">
      <c r="K1664" s="66"/>
      <c r="L1664" t="s">
        <v>11139</v>
      </c>
    </row>
    <row r="1665" spans="11:12">
      <c r="K1665" s="66"/>
      <c r="L1665" t="s">
        <v>11139</v>
      </c>
    </row>
    <row r="1666" spans="11:12">
      <c r="K1666" s="66"/>
      <c r="L1666" t="s">
        <v>11141</v>
      </c>
    </row>
    <row r="1667" spans="11:12">
      <c r="K1667" s="66"/>
      <c r="L1667" t="s">
        <v>11142</v>
      </c>
    </row>
    <row r="1668" spans="11:12">
      <c r="K1668" s="66"/>
      <c r="L1668" t="s">
        <v>11143</v>
      </c>
    </row>
    <row r="1669" spans="11:12">
      <c r="K1669" s="66"/>
      <c r="L1669" t="s">
        <v>11139</v>
      </c>
    </row>
    <row r="1670" spans="11:12">
      <c r="K1670" s="66" t="s">
        <v>5676</v>
      </c>
      <c r="L1670" s="61" t="s">
        <v>11164</v>
      </c>
    </row>
    <row r="1671" spans="11:12">
      <c r="K1671" s="66"/>
      <c r="L1671" t="s">
        <v>11165</v>
      </c>
    </row>
    <row r="1672" spans="11:12">
      <c r="K1672" s="66"/>
      <c r="L1672" t="s">
        <v>11166</v>
      </c>
    </row>
    <row r="1673" spans="11:12">
      <c r="K1673" s="66"/>
      <c r="L1673" t="s">
        <v>11167</v>
      </c>
    </row>
    <row r="1674" spans="11:12">
      <c r="K1674" s="66"/>
      <c r="L1674" t="s">
        <v>11168</v>
      </c>
    </row>
    <row r="1675" spans="11:12">
      <c r="K1675" s="66"/>
      <c r="L1675" t="s">
        <v>11169</v>
      </c>
    </row>
    <row r="1676" spans="11:12">
      <c r="K1676" s="66"/>
      <c r="L1676" t="s">
        <v>11170</v>
      </c>
    </row>
    <row r="1677" spans="11:12">
      <c r="K1677" s="66"/>
      <c r="L1677" t="s">
        <v>11171</v>
      </c>
    </row>
    <row r="1678" spans="11:12">
      <c r="K1678" s="66"/>
      <c r="L1678" t="s">
        <v>11172</v>
      </c>
    </row>
    <row r="1679" spans="11:12">
      <c r="K1679" s="66"/>
      <c r="L1679" t="s">
        <v>11173</v>
      </c>
    </row>
    <row r="1680" spans="11:12">
      <c r="K1680" s="66"/>
      <c r="L1680" t="s">
        <v>11174</v>
      </c>
    </row>
    <row r="1681" spans="11:12">
      <c r="K1681" s="66"/>
      <c r="L1681" t="s">
        <v>11175</v>
      </c>
    </row>
    <row r="1682" spans="11:12">
      <c r="K1682" s="66"/>
      <c r="L1682" t="s">
        <v>11176</v>
      </c>
    </row>
    <row r="1683" spans="11:12">
      <c r="K1683" s="66"/>
      <c r="L1683" t="s">
        <v>11177</v>
      </c>
    </row>
    <row r="1684" spans="11:12">
      <c r="K1684" s="66"/>
      <c r="L1684" t="s">
        <v>11178</v>
      </c>
    </row>
    <row r="1685" spans="11:12">
      <c r="K1685" s="66"/>
      <c r="L1685" t="s">
        <v>11179</v>
      </c>
    </row>
    <row r="1686" spans="11:12">
      <c r="K1686" s="66" t="s">
        <v>5677</v>
      </c>
      <c r="L1686" t="s">
        <v>11180</v>
      </c>
    </row>
    <row r="1687" spans="11:12">
      <c r="K1687" s="66"/>
      <c r="L1687" t="s">
        <v>11180</v>
      </c>
    </row>
    <row r="1688" spans="11:12">
      <c r="K1688" s="66"/>
      <c r="L1688" t="s">
        <v>11180</v>
      </c>
    </row>
    <row r="1689" spans="11:12">
      <c r="K1689" s="66"/>
      <c r="L1689" t="s">
        <v>11180</v>
      </c>
    </row>
    <row r="1690" spans="11:12">
      <c r="K1690" s="66"/>
      <c r="L1690" t="s">
        <v>11180</v>
      </c>
    </row>
    <row r="1691" spans="11:12">
      <c r="K1691" s="66"/>
      <c r="L1691" t="s">
        <v>11180</v>
      </c>
    </row>
    <row r="1692" spans="11:12">
      <c r="K1692" s="66"/>
      <c r="L1692" t="s">
        <v>11180</v>
      </c>
    </row>
    <row r="1693" spans="11:12">
      <c r="K1693" s="66"/>
      <c r="L1693" t="s">
        <v>11180</v>
      </c>
    </row>
    <row r="1694" spans="11:12">
      <c r="K1694" s="66"/>
      <c r="L1694" t="s">
        <v>11181</v>
      </c>
    </row>
    <row r="1695" spans="11:12">
      <c r="K1695" s="66"/>
      <c r="L1695" t="s">
        <v>11180</v>
      </c>
    </row>
    <row r="1696" spans="11:12">
      <c r="K1696" s="66"/>
      <c r="L1696" t="s">
        <v>11180</v>
      </c>
    </row>
    <row r="1697" spans="11:12">
      <c r="K1697" s="66"/>
      <c r="L1697" t="s">
        <v>11180</v>
      </c>
    </row>
    <row r="1698" spans="11:12">
      <c r="K1698" s="66"/>
      <c r="L1698" t="s">
        <v>11182</v>
      </c>
    </row>
    <row r="1699" spans="11:12">
      <c r="K1699" s="66"/>
      <c r="L1699" t="s">
        <v>11183</v>
      </c>
    </row>
    <row r="1700" spans="11:12">
      <c r="K1700" s="66"/>
      <c r="L1700" t="s">
        <v>11184</v>
      </c>
    </row>
    <row r="1701" spans="11:12">
      <c r="K1701" s="66"/>
      <c r="L1701" t="s">
        <v>11180</v>
      </c>
    </row>
    <row r="1702" spans="11:12">
      <c r="K1702" s="66" t="s">
        <v>5678</v>
      </c>
      <c r="L1702" s="61" t="s">
        <v>11205</v>
      </c>
    </row>
    <row r="1703" spans="11:12">
      <c r="K1703" s="66"/>
      <c r="L1703" t="s">
        <v>11206</v>
      </c>
    </row>
    <row r="1704" spans="11:12">
      <c r="K1704" s="66"/>
      <c r="L1704" t="s">
        <v>11207</v>
      </c>
    </row>
    <row r="1705" spans="11:12">
      <c r="K1705" s="66"/>
      <c r="L1705" t="s">
        <v>11208</v>
      </c>
    </row>
    <row r="1706" spans="11:12">
      <c r="K1706" s="66"/>
      <c r="L1706" t="s">
        <v>11209</v>
      </c>
    </row>
    <row r="1707" spans="11:12">
      <c r="K1707" s="66"/>
      <c r="L1707" t="s">
        <v>11210</v>
      </c>
    </row>
    <row r="1708" spans="11:12">
      <c r="K1708" s="66"/>
      <c r="L1708" t="s">
        <v>11211</v>
      </c>
    </row>
    <row r="1709" spans="11:12">
      <c r="K1709" s="66"/>
      <c r="L1709" t="s">
        <v>11212</v>
      </c>
    </row>
    <row r="1710" spans="11:12">
      <c r="K1710" s="66"/>
      <c r="L1710" t="s">
        <v>11213</v>
      </c>
    </row>
    <row r="1711" spans="11:12">
      <c r="K1711" s="66"/>
      <c r="L1711" t="s">
        <v>11214</v>
      </c>
    </row>
    <row r="1712" spans="11:12">
      <c r="K1712" s="66"/>
      <c r="L1712" t="s">
        <v>11215</v>
      </c>
    </row>
    <row r="1713" spans="11:12">
      <c r="K1713" s="66"/>
      <c r="L1713" t="s">
        <v>11216</v>
      </c>
    </row>
    <row r="1714" spans="11:12">
      <c r="K1714" s="66"/>
      <c r="L1714" t="s">
        <v>11217</v>
      </c>
    </row>
    <row r="1715" spans="11:12">
      <c r="K1715" s="66"/>
      <c r="L1715" t="s">
        <v>11218</v>
      </c>
    </row>
    <row r="1716" spans="11:12">
      <c r="K1716" s="66"/>
      <c r="L1716" t="s">
        <v>11219</v>
      </c>
    </row>
    <row r="1717" spans="11:12">
      <c r="K1717" s="66"/>
      <c r="L1717" t="s">
        <v>5373</v>
      </c>
    </row>
    <row r="1718" spans="11:12">
      <c r="K1718" s="66" t="s">
        <v>5679</v>
      </c>
      <c r="L1718" t="s">
        <v>11220</v>
      </c>
    </row>
    <row r="1719" spans="11:12">
      <c r="K1719" s="66"/>
      <c r="L1719" t="s">
        <v>11220</v>
      </c>
    </row>
    <row r="1720" spans="11:12">
      <c r="K1720" s="66"/>
      <c r="L1720" t="s">
        <v>11220</v>
      </c>
    </row>
    <row r="1721" spans="11:12">
      <c r="K1721" s="66"/>
      <c r="L1721" t="s">
        <v>11220</v>
      </c>
    </row>
    <row r="1722" spans="11:12">
      <c r="K1722" s="66"/>
      <c r="L1722" t="s">
        <v>11220</v>
      </c>
    </row>
    <row r="1723" spans="11:12">
      <c r="K1723" s="66"/>
      <c r="L1723" t="s">
        <v>11220</v>
      </c>
    </row>
    <row r="1724" spans="11:12">
      <c r="K1724" s="66"/>
      <c r="L1724" t="s">
        <v>11220</v>
      </c>
    </row>
    <row r="1725" spans="11:12">
      <c r="K1725" s="66"/>
      <c r="L1725" t="s">
        <v>11220</v>
      </c>
    </row>
    <row r="1726" spans="11:12">
      <c r="K1726" s="66"/>
      <c r="L1726" t="s">
        <v>11221</v>
      </c>
    </row>
    <row r="1727" spans="11:12">
      <c r="K1727" s="66"/>
      <c r="L1727" t="s">
        <v>11220</v>
      </c>
    </row>
    <row r="1728" spans="11:12">
      <c r="K1728" s="66"/>
      <c r="L1728" t="s">
        <v>11220</v>
      </c>
    </row>
    <row r="1729" spans="11:12">
      <c r="K1729" s="66"/>
      <c r="L1729" t="s">
        <v>11220</v>
      </c>
    </row>
    <row r="1730" spans="11:12">
      <c r="K1730" s="66"/>
      <c r="L1730" t="s">
        <v>11222</v>
      </c>
    </row>
    <row r="1731" spans="11:12">
      <c r="K1731" s="66"/>
      <c r="L1731" t="s">
        <v>11223</v>
      </c>
    </row>
    <row r="1732" spans="11:12">
      <c r="K1732" s="66"/>
      <c r="L1732" t="s">
        <v>11224</v>
      </c>
    </row>
    <row r="1733" spans="11:12">
      <c r="K1733" s="66"/>
      <c r="L1733" t="s">
        <v>11220</v>
      </c>
    </row>
    <row r="1734" spans="11:12">
      <c r="K1734" s="66" t="s">
        <v>5680</v>
      </c>
      <c r="L1734" t="s">
        <v>11098</v>
      </c>
    </row>
    <row r="1735" spans="11:12">
      <c r="K1735" s="66"/>
      <c r="L1735" t="s">
        <v>11098</v>
      </c>
    </row>
    <row r="1736" spans="11:12">
      <c r="K1736" s="66"/>
      <c r="L1736" t="s">
        <v>11098</v>
      </c>
    </row>
    <row r="1737" spans="11:12">
      <c r="K1737" s="66"/>
      <c r="L1737" t="s">
        <v>11098</v>
      </c>
    </row>
    <row r="1738" spans="11:12">
      <c r="K1738" s="66"/>
      <c r="L1738" t="s">
        <v>11103</v>
      </c>
    </row>
    <row r="1739" spans="11:12">
      <c r="K1739" s="66"/>
      <c r="L1739" t="s">
        <v>11104</v>
      </c>
    </row>
    <row r="1740" spans="11:12">
      <c r="K1740" s="66"/>
      <c r="L1740" t="s">
        <v>11105</v>
      </c>
    </row>
    <row r="1741" spans="11:12">
      <c r="K1741" s="66"/>
      <c r="L1741" t="s">
        <v>11106</v>
      </c>
    </row>
    <row r="1742" spans="11:12">
      <c r="K1742" s="66"/>
      <c r="L1742" t="s">
        <v>11107</v>
      </c>
    </row>
    <row r="1743" spans="11:12">
      <c r="K1743" s="66"/>
      <c r="L1743" t="s">
        <v>11108</v>
      </c>
    </row>
    <row r="1744" spans="11:12">
      <c r="K1744" s="66"/>
      <c r="L1744" t="s">
        <v>11109</v>
      </c>
    </row>
    <row r="1745" spans="11:12">
      <c r="K1745" s="66"/>
      <c r="L1745" t="s">
        <v>11110</v>
      </c>
    </row>
    <row r="1746" spans="11:12">
      <c r="K1746" s="66"/>
      <c r="L1746" t="s">
        <v>11111</v>
      </c>
    </row>
    <row r="1747" spans="11:12">
      <c r="K1747" s="66"/>
      <c r="L1747" t="s">
        <v>11112</v>
      </c>
    </row>
    <row r="1748" spans="11:12">
      <c r="K1748" s="66"/>
      <c r="L1748" t="s">
        <v>11113</v>
      </c>
    </row>
    <row r="1749" spans="11:12">
      <c r="K1749" s="66"/>
      <c r="L1749" t="s">
        <v>11114</v>
      </c>
    </row>
    <row r="1750" spans="11:12">
      <c r="K1750" s="66" t="s">
        <v>5681</v>
      </c>
      <c r="L1750" t="s">
        <v>11098</v>
      </c>
    </row>
    <row r="1751" spans="11:12">
      <c r="K1751" s="66"/>
      <c r="L1751" t="s">
        <v>11098</v>
      </c>
    </row>
    <row r="1752" spans="11:12">
      <c r="K1752" s="66"/>
      <c r="L1752" t="s">
        <v>11098</v>
      </c>
    </row>
    <row r="1753" spans="11:12">
      <c r="K1753" s="66"/>
      <c r="L1753" t="s">
        <v>11098</v>
      </c>
    </row>
    <row r="1754" spans="11:12">
      <c r="K1754" s="66"/>
      <c r="L1754" t="s">
        <v>11098</v>
      </c>
    </row>
    <row r="1755" spans="11:12">
      <c r="K1755" s="66"/>
      <c r="L1755" t="s">
        <v>11098</v>
      </c>
    </row>
    <row r="1756" spans="11:12">
      <c r="K1756" s="66"/>
      <c r="L1756" t="s">
        <v>11098</v>
      </c>
    </row>
    <row r="1757" spans="11:12">
      <c r="K1757" s="66"/>
      <c r="L1757" t="s">
        <v>11098</v>
      </c>
    </row>
    <row r="1758" spans="11:12">
      <c r="K1758" s="66"/>
      <c r="L1758" t="s">
        <v>11115</v>
      </c>
    </row>
    <row r="1759" spans="11:12">
      <c r="K1759" s="66"/>
      <c r="L1759" t="s">
        <v>11116</v>
      </c>
    </row>
    <row r="1760" spans="11:12">
      <c r="K1760" s="66"/>
      <c r="L1760" t="s">
        <v>11117</v>
      </c>
    </row>
    <row r="1761" spans="11:12">
      <c r="K1761" s="66"/>
      <c r="L1761" t="s">
        <v>11118</v>
      </c>
    </row>
    <row r="1762" spans="11:12">
      <c r="K1762" s="66"/>
      <c r="L1762" t="s">
        <v>11119</v>
      </c>
    </row>
    <row r="1763" spans="11:12">
      <c r="K1763" s="66"/>
      <c r="L1763" t="s">
        <v>11120</v>
      </c>
    </row>
    <row r="1764" spans="11:12">
      <c r="K1764" s="66"/>
      <c r="L1764" t="s">
        <v>11121</v>
      </c>
    </row>
    <row r="1765" spans="11:12">
      <c r="K1765" s="66"/>
      <c r="L1765" t="s">
        <v>11095</v>
      </c>
    </row>
    <row r="1766" spans="11:12">
      <c r="K1766" s="66" t="s">
        <v>5682</v>
      </c>
      <c r="L1766" t="s">
        <v>11122</v>
      </c>
    </row>
    <row r="1767" spans="11:12">
      <c r="K1767" s="66"/>
      <c r="L1767" t="s">
        <v>11122</v>
      </c>
    </row>
    <row r="1768" spans="11:12">
      <c r="K1768" s="66"/>
      <c r="L1768" t="s">
        <v>11122</v>
      </c>
    </row>
    <row r="1769" spans="11:12">
      <c r="K1769" s="66"/>
      <c r="L1769" t="s">
        <v>11122</v>
      </c>
    </row>
    <row r="1770" spans="11:12">
      <c r="K1770" s="66"/>
      <c r="L1770" t="s">
        <v>11122</v>
      </c>
    </row>
    <row r="1771" spans="11:12">
      <c r="K1771" s="66"/>
      <c r="L1771" t="s">
        <v>11122</v>
      </c>
    </row>
    <row r="1772" spans="11:12">
      <c r="K1772" s="66"/>
      <c r="L1772" t="s">
        <v>11122</v>
      </c>
    </row>
    <row r="1773" spans="11:12">
      <c r="K1773" s="66"/>
      <c r="L1773" t="s">
        <v>11122</v>
      </c>
    </row>
    <row r="1774" spans="11:12">
      <c r="K1774" s="66"/>
      <c r="L1774" t="s">
        <v>11122</v>
      </c>
    </row>
    <row r="1775" spans="11:12">
      <c r="K1775" s="66"/>
      <c r="L1775" t="s">
        <v>11122</v>
      </c>
    </row>
    <row r="1776" spans="11:12">
      <c r="K1776" s="66"/>
      <c r="L1776" t="s">
        <v>11122</v>
      </c>
    </row>
    <row r="1777" spans="11:12">
      <c r="K1777" s="66"/>
      <c r="L1777" t="s">
        <v>11122</v>
      </c>
    </row>
    <row r="1778" spans="11:12">
      <c r="K1778" s="66"/>
      <c r="L1778" t="s">
        <v>11122</v>
      </c>
    </row>
    <row r="1779" spans="11:12">
      <c r="K1779" s="66"/>
      <c r="L1779" t="s">
        <v>11122</v>
      </c>
    </row>
    <row r="1780" spans="11:12">
      <c r="K1780" s="66"/>
      <c r="L1780" t="s">
        <v>11122</v>
      </c>
    </row>
    <row r="1781" spans="11:12">
      <c r="K1781" s="66"/>
      <c r="L1781" t="s">
        <v>11122</v>
      </c>
    </row>
    <row r="1782" spans="11:12">
      <c r="K1782" s="66" t="s">
        <v>5683</v>
      </c>
      <c r="L1782" t="s">
        <v>11139</v>
      </c>
    </row>
    <row r="1783" spans="11:12">
      <c r="K1783" s="66"/>
      <c r="L1783" t="s">
        <v>11139</v>
      </c>
    </row>
    <row r="1784" spans="11:12">
      <c r="K1784" s="66"/>
      <c r="L1784" t="s">
        <v>11139</v>
      </c>
    </row>
    <row r="1785" spans="11:12">
      <c r="K1785" s="66"/>
      <c r="L1785" t="s">
        <v>11139</v>
      </c>
    </row>
    <row r="1786" spans="11:12">
      <c r="K1786" s="66"/>
      <c r="L1786" t="s">
        <v>11144</v>
      </c>
    </row>
    <row r="1787" spans="11:12">
      <c r="K1787" s="66"/>
      <c r="L1787" t="s">
        <v>11145</v>
      </c>
    </row>
    <row r="1788" spans="11:12">
      <c r="K1788" s="66"/>
      <c r="L1788" t="s">
        <v>11146</v>
      </c>
    </row>
    <row r="1789" spans="11:12">
      <c r="K1789" s="66"/>
      <c r="L1789" t="s">
        <v>11147</v>
      </c>
    </row>
    <row r="1790" spans="11:12">
      <c r="K1790" s="66"/>
      <c r="L1790" t="s">
        <v>11148</v>
      </c>
    </row>
    <row r="1791" spans="11:12">
      <c r="K1791" s="66"/>
      <c r="L1791" t="s">
        <v>11149</v>
      </c>
    </row>
    <row r="1792" spans="11:12">
      <c r="K1792" s="66"/>
      <c r="L1792" t="s">
        <v>11150</v>
      </c>
    </row>
    <row r="1793" spans="11:12">
      <c r="K1793" s="66"/>
      <c r="L1793" t="s">
        <v>11151</v>
      </c>
    </row>
    <row r="1794" spans="11:12">
      <c r="K1794" s="66"/>
      <c r="L1794" t="s">
        <v>11152</v>
      </c>
    </row>
    <row r="1795" spans="11:12">
      <c r="K1795" s="66"/>
      <c r="L1795" t="s">
        <v>11153</v>
      </c>
    </row>
    <row r="1796" spans="11:12">
      <c r="K1796" s="66"/>
      <c r="L1796" t="s">
        <v>11154</v>
      </c>
    </row>
    <row r="1797" spans="11:12">
      <c r="K1797" s="66"/>
      <c r="L1797" t="s">
        <v>11155</v>
      </c>
    </row>
    <row r="1798" spans="11:12">
      <c r="K1798" s="66" t="s">
        <v>5684</v>
      </c>
      <c r="L1798" t="s">
        <v>11139</v>
      </c>
    </row>
    <row r="1799" spans="11:12">
      <c r="K1799" s="66"/>
      <c r="L1799" t="s">
        <v>11139</v>
      </c>
    </row>
    <row r="1800" spans="11:12">
      <c r="K1800" s="66"/>
      <c r="L1800" t="s">
        <v>11139</v>
      </c>
    </row>
    <row r="1801" spans="11:12">
      <c r="K1801" s="66"/>
      <c r="L1801" t="s">
        <v>11139</v>
      </c>
    </row>
    <row r="1802" spans="11:12">
      <c r="K1802" s="66"/>
      <c r="L1802" t="s">
        <v>11139</v>
      </c>
    </row>
    <row r="1803" spans="11:12">
      <c r="K1803" s="66"/>
      <c r="L1803" t="s">
        <v>11139</v>
      </c>
    </row>
    <row r="1804" spans="11:12">
      <c r="K1804" s="66"/>
      <c r="L1804" t="s">
        <v>11139</v>
      </c>
    </row>
    <row r="1805" spans="11:12">
      <c r="K1805" s="66"/>
      <c r="L1805" t="s">
        <v>11139</v>
      </c>
    </row>
    <row r="1806" spans="11:12">
      <c r="K1806" s="66"/>
      <c r="L1806" t="s">
        <v>11156</v>
      </c>
    </row>
    <row r="1807" spans="11:12">
      <c r="K1807" s="66"/>
      <c r="L1807" t="s">
        <v>11157</v>
      </c>
    </row>
    <row r="1808" spans="11:12">
      <c r="K1808" s="66"/>
      <c r="L1808" t="s">
        <v>11158</v>
      </c>
    </row>
    <row r="1809" spans="11:12">
      <c r="K1809" s="66"/>
      <c r="L1809" t="s">
        <v>11159</v>
      </c>
    </row>
    <row r="1810" spans="11:12">
      <c r="K1810" s="66"/>
      <c r="L1810" t="s">
        <v>11160</v>
      </c>
    </row>
    <row r="1811" spans="11:12">
      <c r="K1811" s="66"/>
      <c r="L1811" t="s">
        <v>11161</v>
      </c>
    </row>
    <row r="1812" spans="11:12">
      <c r="K1812" s="66"/>
      <c r="L1812" t="s">
        <v>11162</v>
      </c>
    </row>
    <row r="1813" spans="11:12">
      <c r="K1813" s="66"/>
      <c r="L1813" t="s">
        <v>11136</v>
      </c>
    </row>
    <row r="1814" spans="11:12">
      <c r="K1814" s="66" t="s">
        <v>5685</v>
      </c>
      <c r="L1814" t="s">
        <v>11163</v>
      </c>
    </row>
    <row r="1815" spans="11:12">
      <c r="K1815" s="66"/>
      <c r="L1815" t="s">
        <v>11163</v>
      </c>
    </row>
    <row r="1816" spans="11:12">
      <c r="K1816" s="66"/>
      <c r="L1816" t="s">
        <v>11163</v>
      </c>
    </row>
    <row r="1817" spans="11:12">
      <c r="K1817" s="66"/>
      <c r="L1817" t="s">
        <v>11163</v>
      </c>
    </row>
    <row r="1818" spans="11:12">
      <c r="K1818" s="66"/>
      <c r="L1818" t="s">
        <v>11163</v>
      </c>
    </row>
    <row r="1819" spans="11:12">
      <c r="K1819" s="66"/>
      <c r="L1819" t="s">
        <v>11163</v>
      </c>
    </row>
    <row r="1820" spans="11:12">
      <c r="K1820" s="66"/>
      <c r="L1820" t="s">
        <v>11163</v>
      </c>
    </row>
    <row r="1821" spans="11:12">
      <c r="K1821" s="66"/>
      <c r="L1821" t="s">
        <v>11163</v>
      </c>
    </row>
    <row r="1822" spans="11:12">
      <c r="K1822" s="66"/>
      <c r="L1822" t="s">
        <v>11163</v>
      </c>
    </row>
    <row r="1823" spans="11:12">
      <c r="K1823" s="66"/>
      <c r="L1823" t="s">
        <v>11163</v>
      </c>
    </row>
    <row r="1824" spans="11:12">
      <c r="K1824" s="66"/>
      <c r="L1824" t="s">
        <v>11163</v>
      </c>
    </row>
    <row r="1825" spans="11:12">
      <c r="K1825" s="66"/>
      <c r="L1825" t="s">
        <v>11163</v>
      </c>
    </row>
    <row r="1826" spans="11:12">
      <c r="K1826" s="66"/>
      <c r="L1826" t="s">
        <v>11163</v>
      </c>
    </row>
    <row r="1827" spans="11:12">
      <c r="K1827" s="66"/>
      <c r="L1827" t="s">
        <v>11163</v>
      </c>
    </row>
    <row r="1828" spans="11:12">
      <c r="K1828" s="66"/>
      <c r="L1828" t="s">
        <v>11163</v>
      </c>
    </row>
    <row r="1829" spans="11:12">
      <c r="K1829" s="66"/>
      <c r="L1829" t="s">
        <v>11163</v>
      </c>
    </row>
    <row r="1830" spans="11:12">
      <c r="K1830" s="66" t="s">
        <v>5686</v>
      </c>
      <c r="L1830" t="s">
        <v>11180</v>
      </c>
    </row>
    <row r="1831" spans="11:12">
      <c r="K1831" s="66"/>
      <c r="L1831" t="s">
        <v>11180</v>
      </c>
    </row>
    <row r="1832" spans="11:12">
      <c r="K1832" s="66"/>
      <c r="L1832" t="s">
        <v>11180</v>
      </c>
    </row>
    <row r="1833" spans="11:12">
      <c r="K1833" s="66"/>
      <c r="L1833" t="s">
        <v>11180</v>
      </c>
    </row>
    <row r="1834" spans="11:12">
      <c r="K1834" s="66"/>
      <c r="L1834" t="s">
        <v>11185</v>
      </c>
    </row>
    <row r="1835" spans="11:12">
      <c r="K1835" s="66"/>
      <c r="L1835" t="s">
        <v>11186</v>
      </c>
    </row>
    <row r="1836" spans="11:12">
      <c r="K1836" s="66"/>
      <c r="L1836" t="s">
        <v>11187</v>
      </c>
    </row>
    <row r="1837" spans="11:12">
      <c r="K1837" s="66"/>
      <c r="L1837" t="s">
        <v>11188</v>
      </c>
    </row>
    <row r="1838" spans="11:12">
      <c r="K1838" s="66"/>
      <c r="L1838" t="s">
        <v>11189</v>
      </c>
    </row>
    <row r="1839" spans="11:12">
      <c r="K1839" s="66"/>
      <c r="L1839" t="s">
        <v>11190</v>
      </c>
    </row>
    <row r="1840" spans="11:12">
      <c r="K1840" s="66"/>
      <c r="L1840" t="s">
        <v>11191</v>
      </c>
    </row>
    <row r="1841" spans="11:12">
      <c r="K1841" s="66"/>
      <c r="L1841" t="s">
        <v>11192</v>
      </c>
    </row>
    <row r="1842" spans="11:12">
      <c r="K1842" s="66"/>
      <c r="L1842" t="s">
        <v>11193</v>
      </c>
    </row>
    <row r="1843" spans="11:12">
      <c r="K1843" s="66"/>
      <c r="L1843" t="s">
        <v>11194</v>
      </c>
    </row>
    <row r="1844" spans="11:12">
      <c r="K1844" s="66"/>
      <c r="L1844" t="s">
        <v>11195</v>
      </c>
    </row>
    <row r="1845" spans="11:12">
      <c r="K1845" s="66"/>
      <c r="L1845" t="s">
        <v>11196</v>
      </c>
    </row>
    <row r="1846" spans="11:12">
      <c r="K1846" s="66" t="s">
        <v>5687</v>
      </c>
      <c r="L1846" t="s">
        <v>11180</v>
      </c>
    </row>
    <row r="1847" spans="11:12">
      <c r="K1847" s="66"/>
      <c r="L1847" t="s">
        <v>11180</v>
      </c>
    </row>
    <row r="1848" spans="11:12">
      <c r="K1848" s="66"/>
      <c r="L1848" t="s">
        <v>11180</v>
      </c>
    </row>
    <row r="1849" spans="11:12">
      <c r="K1849" s="66"/>
      <c r="L1849" t="s">
        <v>11180</v>
      </c>
    </row>
    <row r="1850" spans="11:12">
      <c r="K1850" s="66"/>
      <c r="L1850" t="s">
        <v>11180</v>
      </c>
    </row>
    <row r="1851" spans="11:12">
      <c r="K1851" s="66"/>
      <c r="L1851" t="s">
        <v>11180</v>
      </c>
    </row>
    <row r="1852" spans="11:12">
      <c r="K1852" s="66"/>
      <c r="L1852" t="s">
        <v>11180</v>
      </c>
    </row>
    <row r="1853" spans="11:12">
      <c r="K1853" s="66"/>
      <c r="L1853" t="s">
        <v>11180</v>
      </c>
    </row>
    <row r="1854" spans="11:12">
      <c r="K1854" s="66"/>
      <c r="L1854" t="s">
        <v>11197</v>
      </c>
    </row>
    <row r="1855" spans="11:12">
      <c r="K1855" s="66"/>
      <c r="L1855" t="s">
        <v>11198</v>
      </c>
    </row>
    <row r="1856" spans="11:12">
      <c r="K1856" s="66"/>
      <c r="L1856" t="s">
        <v>11199</v>
      </c>
    </row>
    <row r="1857" spans="11:12">
      <c r="K1857" s="66"/>
      <c r="L1857" t="s">
        <v>11200</v>
      </c>
    </row>
    <row r="1858" spans="11:12">
      <c r="K1858" s="66"/>
      <c r="L1858" t="s">
        <v>11201</v>
      </c>
    </row>
    <row r="1859" spans="11:12">
      <c r="K1859" s="66"/>
      <c r="L1859" t="s">
        <v>11202</v>
      </c>
    </row>
    <row r="1860" spans="11:12">
      <c r="K1860" s="66"/>
      <c r="L1860" t="s">
        <v>11203</v>
      </c>
    </row>
    <row r="1861" spans="11:12">
      <c r="K1861" s="66"/>
      <c r="L1861" t="s">
        <v>11177</v>
      </c>
    </row>
    <row r="1862" spans="11:12">
      <c r="K1862" s="66" t="s">
        <v>5688</v>
      </c>
      <c r="L1862" t="s">
        <v>11204</v>
      </c>
    </row>
    <row r="1863" spans="11:12">
      <c r="K1863" s="66"/>
      <c r="L1863" t="s">
        <v>11204</v>
      </c>
    </row>
    <row r="1864" spans="11:12">
      <c r="K1864" s="66"/>
      <c r="L1864" t="s">
        <v>11204</v>
      </c>
    </row>
    <row r="1865" spans="11:12">
      <c r="K1865" s="66"/>
      <c r="L1865" t="s">
        <v>11204</v>
      </c>
    </row>
    <row r="1866" spans="11:12">
      <c r="K1866" s="66"/>
      <c r="L1866" t="s">
        <v>11204</v>
      </c>
    </row>
    <row r="1867" spans="11:12">
      <c r="K1867" s="66"/>
      <c r="L1867" t="s">
        <v>11204</v>
      </c>
    </row>
    <row r="1868" spans="11:12">
      <c r="K1868" s="66"/>
      <c r="L1868" t="s">
        <v>11204</v>
      </c>
    </row>
    <row r="1869" spans="11:12">
      <c r="K1869" s="66"/>
      <c r="L1869" t="s">
        <v>11204</v>
      </c>
    </row>
    <row r="1870" spans="11:12">
      <c r="K1870" s="66"/>
      <c r="L1870" t="s">
        <v>11204</v>
      </c>
    </row>
    <row r="1871" spans="11:12">
      <c r="K1871" s="66"/>
      <c r="L1871" t="s">
        <v>11204</v>
      </c>
    </row>
    <row r="1872" spans="11:12">
      <c r="K1872" s="66"/>
      <c r="L1872" t="s">
        <v>11204</v>
      </c>
    </row>
    <row r="1873" spans="11:12">
      <c r="K1873" s="66"/>
      <c r="L1873" t="s">
        <v>11204</v>
      </c>
    </row>
    <row r="1874" spans="11:12">
      <c r="K1874" s="66"/>
      <c r="L1874" t="s">
        <v>11204</v>
      </c>
    </row>
    <row r="1875" spans="11:12">
      <c r="K1875" s="66"/>
      <c r="L1875" t="s">
        <v>11204</v>
      </c>
    </row>
    <row r="1876" spans="11:12">
      <c r="K1876" s="66"/>
      <c r="L1876" t="s">
        <v>11204</v>
      </c>
    </row>
    <row r="1877" spans="11:12">
      <c r="K1877" s="66"/>
      <c r="L1877" t="s">
        <v>11204</v>
      </c>
    </row>
    <row r="1878" spans="11:12">
      <c r="K1878" s="66" t="s">
        <v>5689</v>
      </c>
      <c r="L1878" t="s">
        <v>11220</v>
      </c>
    </row>
    <row r="1879" spans="11:12">
      <c r="K1879" s="66"/>
      <c r="L1879" t="s">
        <v>11220</v>
      </c>
    </row>
    <row r="1880" spans="11:12">
      <c r="K1880" s="66"/>
      <c r="L1880" t="s">
        <v>11220</v>
      </c>
    </row>
    <row r="1881" spans="11:12">
      <c r="K1881" s="66"/>
      <c r="L1881" t="s">
        <v>11220</v>
      </c>
    </row>
    <row r="1882" spans="11:12">
      <c r="K1882" s="66"/>
      <c r="L1882" t="s">
        <v>11225</v>
      </c>
    </row>
    <row r="1883" spans="11:12">
      <c r="K1883" s="66"/>
      <c r="L1883" t="s">
        <v>11226</v>
      </c>
    </row>
    <row r="1884" spans="11:12">
      <c r="K1884" s="66"/>
      <c r="L1884" t="s">
        <v>11227</v>
      </c>
    </row>
    <row r="1885" spans="11:12">
      <c r="K1885" s="66"/>
      <c r="L1885" t="s">
        <v>11228</v>
      </c>
    </row>
    <row r="1886" spans="11:12">
      <c r="K1886" s="66"/>
      <c r="L1886" t="s">
        <v>11229</v>
      </c>
    </row>
    <row r="1887" spans="11:12">
      <c r="K1887" s="66"/>
      <c r="L1887" t="s">
        <v>11230</v>
      </c>
    </row>
    <row r="1888" spans="11:12">
      <c r="K1888" s="66"/>
      <c r="L1888" t="s">
        <v>11231</v>
      </c>
    </row>
    <row r="1889" spans="11:12">
      <c r="K1889" s="66"/>
      <c r="L1889" t="s">
        <v>11232</v>
      </c>
    </row>
    <row r="1890" spans="11:12">
      <c r="K1890" s="66"/>
      <c r="L1890" t="s">
        <v>11233</v>
      </c>
    </row>
    <row r="1891" spans="11:12">
      <c r="K1891" s="66"/>
      <c r="L1891" t="s">
        <v>11234</v>
      </c>
    </row>
    <row r="1892" spans="11:12">
      <c r="K1892" s="66"/>
      <c r="L1892" t="s">
        <v>11235</v>
      </c>
    </row>
    <row r="1893" spans="11:12">
      <c r="K1893" s="66"/>
      <c r="L1893" t="s">
        <v>11236</v>
      </c>
    </row>
    <row r="1894" spans="11:12">
      <c r="K1894" s="66" t="s">
        <v>5690</v>
      </c>
      <c r="L1894" t="s">
        <v>11220</v>
      </c>
    </row>
    <row r="1895" spans="11:12">
      <c r="K1895" s="66"/>
      <c r="L1895" t="s">
        <v>11220</v>
      </c>
    </row>
    <row r="1896" spans="11:12">
      <c r="K1896" s="66"/>
      <c r="L1896" t="s">
        <v>11220</v>
      </c>
    </row>
    <row r="1897" spans="11:12">
      <c r="K1897" s="66"/>
      <c r="L1897" t="s">
        <v>11220</v>
      </c>
    </row>
    <row r="1898" spans="11:12">
      <c r="K1898" s="66"/>
      <c r="L1898" t="s">
        <v>11220</v>
      </c>
    </row>
    <row r="1899" spans="11:12">
      <c r="K1899" s="66"/>
      <c r="L1899" t="s">
        <v>11220</v>
      </c>
    </row>
    <row r="1900" spans="11:12">
      <c r="K1900" s="66"/>
      <c r="L1900" t="s">
        <v>11220</v>
      </c>
    </row>
    <row r="1901" spans="11:12">
      <c r="K1901" s="66"/>
      <c r="L1901" t="s">
        <v>11220</v>
      </c>
    </row>
    <row r="1902" spans="11:12">
      <c r="K1902" s="66"/>
      <c r="L1902" t="s">
        <v>11237</v>
      </c>
    </row>
    <row r="1903" spans="11:12">
      <c r="K1903" s="66"/>
      <c r="L1903" t="s">
        <v>11238</v>
      </c>
    </row>
    <row r="1904" spans="11:12">
      <c r="K1904" s="66"/>
      <c r="L1904" t="s">
        <v>11239</v>
      </c>
    </row>
    <row r="1905" spans="11:12">
      <c r="K1905" s="66"/>
      <c r="L1905" t="s">
        <v>11240</v>
      </c>
    </row>
    <row r="1906" spans="11:12">
      <c r="K1906" s="66"/>
      <c r="L1906" t="s">
        <v>11241</v>
      </c>
    </row>
    <row r="1907" spans="11:12">
      <c r="K1907" s="66"/>
      <c r="L1907" t="s">
        <v>11242</v>
      </c>
    </row>
    <row r="1908" spans="11:12">
      <c r="K1908" s="66"/>
      <c r="L1908" t="s">
        <v>11243</v>
      </c>
    </row>
    <row r="1909" spans="11:12">
      <c r="K1909" s="66"/>
      <c r="L1909" t="s">
        <v>11218</v>
      </c>
    </row>
    <row r="1910" spans="11:12">
      <c r="K1910" s="66" t="s">
        <v>5691</v>
      </c>
      <c r="L1910" t="s">
        <v>11244</v>
      </c>
    </row>
    <row r="1911" spans="11:12">
      <c r="K1911" s="66"/>
      <c r="L1911" t="s">
        <v>11244</v>
      </c>
    </row>
    <row r="1912" spans="11:12">
      <c r="K1912" s="66"/>
      <c r="L1912" t="s">
        <v>11244</v>
      </c>
    </row>
    <row r="1913" spans="11:12">
      <c r="K1913" s="66"/>
      <c r="L1913" t="s">
        <v>11244</v>
      </c>
    </row>
    <row r="1914" spans="11:12">
      <c r="K1914" s="66"/>
      <c r="L1914" t="s">
        <v>11244</v>
      </c>
    </row>
    <row r="1915" spans="11:12">
      <c r="K1915" s="66"/>
      <c r="L1915" t="s">
        <v>11244</v>
      </c>
    </row>
    <row r="1916" spans="11:12">
      <c r="K1916" s="66"/>
      <c r="L1916" t="s">
        <v>11244</v>
      </c>
    </row>
    <row r="1917" spans="11:12">
      <c r="K1917" s="66"/>
      <c r="L1917" t="s">
        <v>11244</v>
      </c>
    </row>
    <row r="1918" spans="11:12">
      <c r="K1918" s="66"/>
      <c r="L1918" t="s">
        <v>11244</v>
      </c>
    </row>
    <row r="1919" spans="11:12">
      <c r="K1919" s="66"/>
      <c r="L1919" t="s">
        <v>11244</v>
      </c>
    </row>
    <row r="1920" spans="11:12">
      <c r="K1920" s="66"/>
      <c r="L1920" t="s">
        <v>11244</v>
      </c>
    </row>
    <row r="1921" spans="11:12">
      <c r="K1921" s="66"/>
      <c r="L1921" t="s">
        <v>11244</v>
      </c>
    </row>
    <row r="1922" spans="11:12">
      <c r="K1922" s="66"/>
      <c r="L1922" t="s">
        <v>11244</v>
      </c>
    </row>
    <row r="1923" spans="11:12">
      <c r="K1923" s="66"/>
      <c r="L1923" t="s">
        <v>11244</v>
      </c>
    </row>
    <row r="1924" spans="11:12">
      <c r="K1924" s="66"/>
      <c r="L1924" t="s">
        <v>11244</v>
      </c>
    </row>
    <row r="1925" spans="11:12">
      <c r="K1925" s="66"/>
      <c r="L1925" t="s">
        <v>11244</v>
      </c>
    </row>
    <row r="1926" spans="11:12">
      <c r="K1926" s="66" t="s">
        <v>5692</v>
      </c>
      <c r="L1926" s="61" t="s">
        <v>11246</v>
      </c>
    </row>
    <row r="1927" spans="11:12">
      <c r="K1927" s="66"/>
      <c r="L1927" t="s">
        <v>11247</v>
      </c>
    </row>
    <row r="1928" spans="11:12">
      <c r="K1928" s="66"/>
      <c r="L1928" t="s">
        <v>11248</v>
      </c>
    </row>
    <row r="1929" spans="11:12">
      <c r="K1929" s="66"/>
      <c r="L1929" t="s">
        <v>11249</v>
      </c>
    </row>
    <row r="1930" spans="11:12">
      <c r="K1930" s="66"/>
      <c r="L1930" t="s">
        <v>11250</v>
      </c>
    </row>
    <row r="1931" spans="11:12">
      <c r="K1931" s="66"/>
      <c r="L1931" t="s">
        <v>11251</v>
      </c>
    </row>
    <row r="1932" spans="11:12">
      <c r="K1932" s="66"/>
      <c r="L1932" t="s">
        <v>11252</v>
      </c>
    </row>
    <row r="1933" spans="11:12">
      <c r="K1933" s="66"/>
      <c r="L1933" t="s">
        <v>11253</v>
      </c>
    </row>
    <row r="1934" spans="11:12">
      <c r="K1934" s="66"/>
      <c r="L1934" t="s">
        <v>11254</v>
      </c>
    </row>
    <row r="1935" spans="11:12">
      <c r="K1935" s="66"/>
      <c r="L1935" t="s">
        <v>11255</v>
      </c>
    </row>
    <row r="1936" spans="11:12">
      <c r="K1936" s="66"/>
      <c r="L1936" t="s">
        <v>11256</v>
      </c>
    </row>
    <row r="1937" spans="11:12">
      <c r="K1937" s="66"/>
      <c r="L1937" t="s">
        <v>11257</v>
      </c>
    </row>
    <row r="1938" spans="11:12">
      <c r="K1938" s="66"/>
      <c r="L1938" t="s">
        <v>11258</v>
      </c>
    </row>
    <row r="1939" spans="11:12">
      <c r="K1939" s="66"/>
      <c r="L1939" t="s">
        <v>11259</v>
      </c>
    </row>
    <row r="1940" spans="11:12">
      <c r="K1940" s="66"/>
      <c r="L1940" t="s">
        <v>11260</v>
      </c>
    </row>
    <row r="1941" spans="11:12">
      <c r="K1941" s="66"/>
      <c r="L1941" t="s">
        <v>11261</v>
      </c>
    </row>
    <row r="1942" spans="11:12">
      <c r="K1942" s="66" t="s">
        <v>5693</v>
      </c>
      <c r="L1942" t="s">
        <v>11262</v>
      </c>
    </row>
    <row r="1943" spans="11:12">
      <c r="K1943" s="66"/>
      <c r="L1943" t="s">
        <v>11262</v>
      </c>
    </row>
    <row r="1944" spans="11:12">
      <c r="K1944" s="66"/>
      <c r="L1944" t="s">
        <v>11262</v>
      </c>
    </row>
    <row r="1945" spans="11:12">
      <c r="K1945" s="66"/>
      <c r="L1945" t="s">
        <v>11262</v>
      </c>
    </row>
    <row r="1946" spans="11:12">
      <c r="K1946" s="66"/>
      <c r="L1946" t="s">
        <v>11262</v>
      </c>
    </row>
    <row r="1947" spans="11:12">
      <c r="K1947" s="66"/>
      <c r="L1947" t="s">
        <v>11262</v>
      </c>
    </row>
    <row r="1948" spans="11:12">
      <c r="K1948" s="66"/>
      <c r="L1948" t="s">
        <v>11262</v>
      </c>
    </row>
    <row r="1949" spans="11:12">
      <c r="K1949" s="66"/>
      <c r="L1949" t="s">
        <v>11262</v>
      </c>
    </row>
    <row r="1950" spans="11:12">
      <c r="K1950" s="66"/>
      <c r="L1950" t="s">
        <v>11263</v>
      </c>
    </row>
    <row r="1951" spans="11:12">
      <c r="K1951" s="66"/>
      <c r="L1951" t="s">
        <v>11262</v>
      </c>
    </row>
    <row r="1952" spans="11:12">
      <c r="K1952" s="66"/>
      <c r="L1952" t="s">
        <v>11262</v>
      </c>
    </row>
    <row r="1953" spans="11:12">
      <c r="K1953" s="66"/>
      <c r="L1953" t="s">
        <v>11262</v>
      </c>
    </row>
    <row r="1954" spans="11:12">
      <c r="K1954" s="66"/>
      <c r="L1954" t="s">
        <v>11264</v>
      </c>
    </row>
    <row r="1955" spans="11:12">
      <c r="K1955" s="66"/>
      <c r="L1955" t="s">
        <v>11265</v>
      </c>
    </row>
    <row r="1956" spans="11:12">
      <c r="K1956" s="66"/>
      <c r="L1956" t="s">
        <v>11266</v>
      </c>
    </row>
    <row r="1957" spans="11:12">
      <c r="K1957" s="66"/>
      <c r="L1957" t="s">
        <v>11262</v>
      </c>
    </row>
    <row r="1958" spans="11:12">
      <c r="K1958" s="66" t="s">
        <v>5694</v>
      </c>
      <c r="L1958" s="61" t="s">
        <v>11287</v>
      </c>
    </row>
    <row r="1959" spans="11:12">
      <c r="K1959" s="66"/>
      <c r="L1959" t="s">
        <v>11288</v>
      </c>
    </row>
    <row r="1960" spans="11:12">
      <c r="K1960" s="66"/>
      <c r="L1960" t="s">
        <v>11289</v>
      </c>
    </row>
    <row r="1961" spans="11:12">
      <c r="K1961" s="66"/>
      <c r="L1961" t="s">
        <v>11290</v>
      </c>
    </row>
    <row r="1962" spans="11:12">
      <c r="K1962" s="66"/>
      <c r="L1962" t="s">
        <v>11291</v>
      </c>
    </row>
    <row r="1963" spans="11:12">
      <c r="K1963" s="66"/>
      <c r="L1963" t="s">
        <v>11292</v>
      </c>
    </row>
    <row r="1964" spans="11:12">
      <c r="K1964" s="66"/>
      <c r="L1964" t="s">
        <v>11293</v>
      </c>
    </row>
    <row r="1965" spans="11:12">
      <c r="K1965" s="66"/>
      <c r="L1965" t="s">
        <v>11294</v>
      </c>
    </row>
    <row r="1966" spans="11:12">
      <c r="K1966" s="66"/>
      <c r="L1966" t="s">
        <v>11295</v>
      </c>
    </row>
    <row r="1967" spans="11:12">
      <c r="K1967" s="66"/>
      <c r="L1967" t="s">
        <v>11296</v>
      </c>
    </row>
    <row r="1968" spans="11:12">
      <c r="K1968" s="66"/>
      <c r="L1968" t="s">
        <v>11297</v>
      </c>
    </row>
    <row r="1969" spans="11:12">
      <c r="K1969" s="66"/>
      <c r="L1969" t="s">
        <v>11298</v>
      </c>
    </row>
    <row r="1970" spans="11:12">
      <c r="K1970" s="66"/>
      <c r="L1970" t="s">
        <v>11299</v>
      </c>
    </row>
    <row r="1971" spans="11:12">
      <c r="K1971" s="66"/>
      <c r="L1971" t="s">
        <v>11300</v>
      </c>
    </row>
    <row r="1972" spans="11:12">
      <c r="K1972" s="66"/>
      <c r="L1972" t="s">
        <v>11301</v>
      </c>
    </row>
    <row r="1973" spans="11:12">
      <c r="K1973" s="66"/>
      <c r="L1973" t="s">
        <v>11302</v>
      </c>
    </row>
    <row r="1974" spans="11:12">
      <c r="K1974" s="66" t="s">
        <v>5695</v>
      </c>
      <c r="L1974" t="s">
        <v>11303</v>
      </c>
    </row>
    <row r="1975" spans="11:12">
      <c r="K1975" s="66"/>
      <c r="L1975" t="s">
        <v>11303</v>
      </c>
    </row>
    <row r="1976" spans="11:12">
      <c r="K1976" s="66"/>
      <c r="L1976" t="s">
        <v>11303</v>
      </c>
    </row>
    <row r="1977" spans="11:12">
      <c r="K1977" s="66"/>
      <c r="L1977" t="s">
        <v>11303</v>
      </c>
    </row>
    <row r="1978" spans="11:12">
      <c r="K1978" s="66"/>
      <c r="L1978" t="s">
        <v>11303</v>
      </c>
    </row>
    <row r="1979" spans="11:12">
      <c r="K1979" s="66"/>
      <c r="L1979" t="s">
        <v>11303</v>
      </c>
    </row>
    <row r="1980" spans="11:12">
      <c r="K1980" s="66"/>
      <c r="L1980" t="s">
        <v>11303</v>
      </c>
    </row>
    <row r="1981" spans="11:12">
      <c r="K1981" s="66"/>
      <c r="L1981" t="s">
        <v>11303</v>
      </c>
    </row>
    <row r="1982" spans="11:12">
      <c r="K1982" s="66"/>
      <c r="L1982" t="s">
        <v>11304</v>
      </c>
    </row>
    <row r="1983" spans="11:12">
      <c r="K1983" s="66"/>
      <c r="L1983" t="s">
        <v>11303</v>
      </c>
    </row>
    <row r="1984" spans="11:12">
      <c r="K1984" s="66"/>
      <c r="L1984" t="s">
        <v>11303</v>
      </c>
    </row>
    <row r="1985" spans="11:12">
      <c r="K1985" s="66"/>
      <c r="L1985" t="s">
        <v>11303</v>
      </c>
    </row>
    <row r="1986" spans="11:12">
      <c r="K1986" s="66"/>
      <c r="L1986" t="s">
        <v>11305</v>
      </c>
    </row>
    <row r="1987" spans="11:12">
      <c r="K1987" s="66"/>
      <c r="L1987" t="s">
        <v>11306</v>
      </c>
    </row>
    <row r="1988" spans="11:12">
      <c r="K1988" s="66"/>
      <c r="L1988" t="s">
        <v>11307</v>
      </c>
    </row>
    <row r="1989" spans="11:12">
      <c r="K1989" s="66"/>
      <c r="L1989" t="s">
        <v>11303</v>
      </c>
    </row>
    <row r="1990" spans="11:12">
      <c r="K1990" s="66" t="s">
        <v>5696</v>
      </c>
      <c r="L1990" s="61" t="s">
        <v>11328</v>
      </c>
    </row>
    <row r="1991" spans="11:12">
      <c r="K1991" s="66"/>
      <c r="L1991" t="s">
        <v>11329</v>
      </c>
    </row>
    <row r="1992" spans="11:12">
      <c r="K1992" s="66"/>
      <c r="L1992" t="s">
        <v>11330</v>
      </c>
    </row>
    <row r="1993" spans="11:12">
      <c r="K1993" s="66"/>
      <c r="L1993" t="s">
        <v>11331</v>
      </c>
    </row>
    <row r="1994" spans="11:12">
      <c r="K1994" s="66"/>
      <c r="L1994" t="s">
        <v>11332</v>
      </c>
    </row>
    <row r="1995" spans="11:12">
      <c r="K1995" s="66"/>
      <c r="L1995" t="s">
        <v>11333</v>
      </c>
    </row>
    <row r="1996" spans="11:12">
      <c r="K1996" s="66"/>
      <c r="L1996" t="s">
        <v>11334</v>
      </c>
    </row>
    <row r="1997" spans="11:12">
      <c r="K1997" s="66"/>
      <c r="L1997" t="s">
        <v>11335</v>
      </c>
    </row>
    <row r="1998" spans="11:12">
      <c r="K1998" s="66"/>
      <c r="L1998" t="s">
        <v>11336</v>
      </c>
    </row>
    <row r="1999" spans="11:12">
      <c r="K1999" s="66"/>
      <c r="L1999" t="s">
        <v>11337</v>
      </c>
    </row>
    <row r="2000" spans="11:12">
      <c r="K2000" s="66"/>
      <c r="L2000" t="s">
        <v>11338</v>
      </c>
    </row>
    <row r="2001" spans="11:12">
      <c r="K2001" s="66"/>
      <c r="L2001" t="s">
        <v>11339</v>
      </c>
    </row>
    <row r="2002" spans="11:12">
      <c r="K2002" s="66"/>
      <c r="L2002" t="s">
        <v>11340</v>
      </c>
    </row>
    <row r="2003" spans="11:12">
      <c r="K2003" s="66"/>
      <c r="L2003" t="s">
        <v>11341</v>
      </c>
    </row>
    <row r="2004" spans="11:12">
      <c r="K2004" s="66"/>
      <c r="L2004" t="s">
        <v>11342</v>
      </c>
    </row>
    <row r="2005" spans="11:12">
      <c r="K2005" s="66"/>
      <c r="L2005" t="s">
        <v>11343</v>
      </c>
    </row>
    <row r="2006" spans="11:12">
      <c r="K2006" s="66" t="s">
        <v>5697</v>
      </c>
      <c r="L2006" t="s">
        <v>11344</v>
      </c>
    </row>
    <row r="2007" spans="11:12">
      <c r="K2007" s="66"/>
      <c r="L2007" t="s">
        <v>11344</v>
      </c>
    </row>
    <row r="2008" spans="11:12">
      <c r="K2008" s="66"/>
      <c r="L2008" t="s">
        <v>11344</v>
      </c>
    </row>
    <row r="2009" spans="11:12">
      <c r="K2009" s="66"/>
      <c r="L2009" t="s">
        <v>11344</v>
      </c>
    </row>
    <row r="2010" spans="11:12">
      <c r="K2010" s="66"/>
      <c r="L2010" t="s">
        <v>11344</v>
      </c>
    </row>
    <row r="2011" spans="11:12">
      <c r="K2011" s="66"/>
      <c r="L2011" t="s">
        <v>11344</v>
      </c>
    </row>
    <row r="2012" spans="11:12">
      <c r="K2012" s="66"/>
      <c r="L2012" t="s">
        <v>11344</v>
      </c>
    </row>
    <row r="2013" spans="11:12">
      <c r="K2013" s="66"/>
      <c r="L2013" t="s">
        <v>11344</v>
      </c>
    </row>
    <row r="2014" spans="11:12">
      <c r="K2014" s="66"/>
      <c r="L2014" t="s">
        <v>11345</v>
      </c>
    </row>
    <row r="2015" spans="11:12">
      <c r="K2015" s="66"/>
      <c r="L2015" t="s">
        <v>11344</v>
      </c>
    </row>
    <row r="2016" spans="11:12">
      <c r="K2016" s="66"/>
      <c r="L2016" t="s">
        <v>11344</v>
      </c>
    </row>
    <row r="2017" spans="11:12">
      <c r="K2017" s="66"/>
      <c r="L2017" t="s">
        <v>11344</v>
      </c>
    </row>
    <row r="2018" spans="11:12">
      <c r="K2018" s="66"/>
      <c r="L2018" t="s">
        <v>11346</v>
      </c>
    </row>
    <row r="2019" spans="11:12">
      <c r="K2019" s="66"/>
      <c r="L2019" t="s">
        <v>11347</v>
      </c>
    </row>
    <row r="2020" spans="11:12">
      <c r="K2020" s="66"/>
      <c r="L2020" t="s">
        <v>11348</v>
      </c>
    </row>
    <row r="2021" spans="11:12">
      <c r="K2021" s="66"/>
      <c r="L2021" t="s">
        <v>11344</v>
      </c>
    </row>
    <row r="2022" spans="11:12">
      <c r="K2022" s="66" t="s">
        <v>5698</v>
      </c>
      <c r="L2022" s="61" t="s">
        <v>11418</v>
      </c>
    </row>
    <row r="2023" spans="11:12">
      <c r="K2023" s="66"/>
      <c r="L2023" t="s">
        <v>11419</v>
      </c>
    </row>
    <row r="2024" spans="11:12">
      <c r="K2024" s="66"/>
      <c r="L2024" t="s">
        <v>11420</v>
      </c>
    </row>
    <row r="2025" spans="11:12">
      <c r="K2025" s="66"/>
      <c r="L2025" t="s">
        <v>11421</v>
      </c>
    </row>
    <row r="2026" spans="11:12">
      <c r="K2026" s="66"/>
      <c r="L2026" t="s">
        <v>11422</v>
      </c>
    </row>
    <row r="2027" spans="11:12">
      <c r="K2027" s="66"/>
      <c r="L2027" t="s">
        <v>11423</v>
      </c>
    </row>
    <row r="2028" spans="11:12">
      <c r="K2028" s="66"/>
      <c r="L2028" t="s">
        <v>11424</v>
      </c>
    </row>
    <row r="2029" spans="11:12">
      <c r="K2029" s="66"/>
      <c r="L2029" t="s">
        <v>11425</v>
      </c>
    </row>
    <row r="2030" spans="11:12">
      <c r="K2030" s="66"/>
      <c r="L2030" t="s">
        <v>11426</v>
      </c>
    </row>
    <row r="2031" spans="11:12">
      <c r="K2031" s="66"/>
      <c r="L2031" t="s">
        <v>11427</v>
      </c>
    </row>
    <row r="2032" spans="11:12">
      <c r="K2032" s="66"/>
      <c r="L2032" t="s">
        <v>11428</v>
      </c>
    </row>
    <row r="2033" spans="11:12">
      <c r="K2033" s="66"/>
      <c r="L2033" t="s">
        <v>11429</v>
      </c>
    </row>
    <row r="2034" spans="11:12">
      <c r="K2034" s="66"/>
      <c r="L2034" t="s">
        <v>11430</v>
      </c>
    </row>
    <row r="2035" spans="11:12">
      <c r="K2035" s="66"/>
      <c r="L2035" t="s">
        <v>11431</v>
      </c>
    </row>
    <row r="2036" spans="11:12">
      <c r="K2036" s="66"/>
      <c r="L2036" s="61" t="s">
        <v>11457</v>
      </c>
    </row>
    <row r="2037" spans="11:12">
      <c r="K2037" s="66"/>
      <c r="L2037" s="61" t="s">
        <v>11458</v>
      </c>
    </row>
    <row r="2038" spans="11:12">
      <c r="K2038" s="66" t="s">
        <v>5699</v>
      </c>
      <c r="L2038" t="s">
        <v>11432</v>
      </c>
    </row>
    <row r="2039" spans="11:12">
      <c r="K2039" s="66"/>
      <c r="L2039" t="s">
        <v>11432</v>
      </c>
    </row>
    <row r="2040" spans="11:12">
      <c r="K2040" s="66"/>
      <c r="L2040" t="s">
        <v>11432</v>
      </c>
    </row>
    <row r="2041" spans="11:12">
      <c r="K2041" s="66"/>
      <c r="L2041" t="s">
        <v>11432</v>
      </c>
    </row>
    <row r="2042" spans="11:12">
      <c r="K2042" s="66"/>
      <c r="L2042" t="s">
        <v>11432</v>
      </c>
    </row>
    <row r="2043" spans="11:12">
      <c r="K2043" s="66"/>
      <c r="L2043" t="s">
        <v>11432</v>
      </c>
    </row>
    <row r="2044" spans="11:12">
      <c r="K2044" s="66"/>
      <c r="L2044" t="s">
        <v>11432</v>
      </c>
    </row>
    <row r="2045" spans="11:12">
      <c r="K2045" s="66"/>
      <c r="L2045" t="s">
        <v>11432</v>
      </c>
    </row>
    <row r="2046" spans="11:12">
      <c r="K2046" s="66"/>
      <c r="L2046" t="s">
        <v>11433</v>
      </c>
    </row>
    <row r="2047" spans="11:12">
      <c r="K2047" s="66"/>
      <c r="L2047" t="s">
        <v>11432</v>
      </c>
    </row>
    <row r="2048" spans="11:12">
      <c r="K2048" s="66"/>
      <c r="L2048" t="s">
        <v>11432</v>
      </c>
    </row>
    <row r="2049" spans="11:12">
      <c r="K2049" s="66"/>
      <c r="L2049" t="s">
        <v>11432</v>
      </c>
    </row>
    <row r="2050" spans="11:12">
      <c r="K2050" s="66"/>
      <c r="L2050" t="s">
        <v>11434</v>
      </c>
    </row>
    <row r="2051" spans="11:12">
      <c r="K2051" s="66"/>
      <c r="L2051" t="s">
        <v>11435</v>
      </c>
    </row>
    <row r="2052" spans="11:12">
      <c r="K2052" s="66"/>
      <c r="L2052" t="s">
        <v>11436</v>
      </c>
    </row>
    <row r="2053" spans="11:12">
      <c r="K2053" s="66"/>
      <c r="L2053" t="s">
        <v>11432</v>
      </c>
    </row>
    <row r="2054" spans="11:12">
      <c r="K2054" s="66" t="s">
        <v>5700</v>
      </c>
      <c r="L2054" t="s">
        <v>11262</v>
      </c>
    </row>
    <row r="2055" spans="11:12">
      <c r="K2055" s="66"/>
      <c r="L2055" t="s">
        <v>11262</v>
      </c>
    </row>
    <row r="2056" spans="11:12">
      <c r="K2056" s="66"/>
      <c r="L2056" t="s">
        <v>11262</v>
      </c>
    </row>
    <row r="2057" spans="11:12">
      <c r="K2057" s="66"/>
      <c r="L2057" t="s">
        <v>11262</v>
      </c>
    </row>
    <row r="2058" spans="11:12">
      <c r="K2058" s="66"/>
      <c r="L2058" t="s">
        <v>11267</v>
      </c>
    </row>
    <row r="2059" spans="11:12">
      <c r="K2059" s="66"/>
      <c r="L2059" t="s">
        <v>11268</v>
      </c>
    </row>
    <row r="2060" spans="11:12">
      <c r="K2060" s="66"/>
      <c r="L2060" t="s">
        <v>11269</v>
      </c>
    </row>
    <row r="2061" spans="11:12">
      <c r="K2061" s="66"/>
      <c r="L2061" t="s">
        <v>11270</v>
      </c>
    </row>
    <row r="2062" spans="11:12">
      <c r="K2062" s="66"/>
      <c r="L2062" t="s">
        <v>11271</v>
      </c>
    </row>
    <row r="2063" spans="11:12">
      <c r="K2063" s="66"/>
      <c r="L2063" t="s">
        <v>11272</v>
      </c>
    </row>
    <row r="2064" spans="11:12">
      <c r="K2064" s="66"/>
      <c r="L2064" t="s">
        <v>11273</v>
      </c>
    </row>
    <row r="2065" spans="11:12">
      <c r="K2065" s="66"/>
      <c r="L2065" t="s">
        <v>11274</v>
      </c>
    </row>
    <row r="2066" spans="11:12">
      <c r="K2066" s="66"/>
      <c r="L2066" t="s">
        <v>11275</v>
      </c>
    </row>
    <row r="2067" spans="11:12">
      <c r="K2067" s="66"/>
      <c r="L2067" t="s">
        <v>11276</v>
      </c>
    </row>
    <row r="2068" spans="11:12">
      <c r="K2068" s="66"/>
      <c r="L2068" t="s">
        <v>11277</v>
      </c>
    </row>
    <row r="2069" spans="11:12">
      <c r="K2069" s="66"/>
      <c r="L2069" t="s">
        <v>11278</v>
      </c>
    </row>
    <row r="2070" spans="11:12">
      <c r="K2070" s="66" t="s">
        <v>5701</v>
      </c>
      <c r="L2070" t="s">
        <v>11262</v>
      </c>
    </row>
    <row r="2071" spans="11:12">
      <c r="K2071" s="66"/>
      <c r="L2071" t="s">
        <v>11262</v>
      </c>
    </row>
    <row r="2072" spans="11:12">
      <c r="K2072" s="66"/>
      <c r="L2072" t="s">
        <v>11262</v>
      </c>
    </row>
    <row r="2073" spans="11:12">
      <c r="K2073" s="66"/>
      <c r="L2073" t="s">
        <v>11262</v>
      </c>
    </row>
    <row r="2074" spans="11:12">
      <c r="K2074" s="66"/>
      <c r="L2074" t="s">
        <v>11262</v>
      </c>
    </row>
    <row r="2075" spans="11:12">
      <c r="K2075" s="66"/>
      <c r="L2075" t="s">
        <v>11262</v>
      </c>
    </row>
    <row r="2076" spans="11:12">
      <c r="K2076" s="66"/>
      <c r="L2076" t="s">
        <v>11262</v>
      </c>
    </row>
    <row r="2077" spans="11:12">
      <c r="K2077" s="66"/>
      <c r="L2077" t="s">
        <v>11262</v>
      </c>
    </row>
    <row r="2078" spans="11:12">
      <c r="K2078" s="66"/>
      <c r="L2078" t="s">
        <v>11279</v>
      </c>
    </row>
    <row r="2079" spans="11:12">
      <c r="K2079" s="66"/>
      <c r="L2079" t="s">
        <v>11280</v>
      </c>
    </row>
    <row r="2080" spans="11:12">
      <c r="K2080" s="66"/>
      <c r="L2080" t="s">
        <v>11281</v>
      </c>
    </row>
    <row r="2081" spans="11:12">
      <c r="K2081" s="66"/>
      <c r="L2081" t="s">
        <v>11282</v>
      </c>
    </row>
    <row r="2082" spans="11:12">
      <c r="K2082" s="66"/>
      <c r="L2082" t="s">
        <v>11283</v>
      </c>
    </row>
    <row r="2083" spans="11:12">
      <c r="K2083" s="66"/>
      <c r="L2083" t="s">
        <v>11284</v>
      </c>
    </row>
    <row r="2084" spans="11:12">
      <c r="K2084" s="66"/>
      <c r="L2084" t="s">
        <v>11285</v>
      </c>
    </row>
    <row r="2085" spans="11:12">
      <c r="K2085" s="66"/>
      <c r="L2085" t="s">
        <v>11259</v>
      </c>
    </row>
    <row r="2086" spans="11:12">
      <c r="K2086" s="66" t="s">
        <v>5702</v>
      </c>
      <c r="L2086" t="s">
        <v>11286</v>
      </c>
    </row>
    <row r="2087" spans="11:12">
      <c r="K2087" s="66"/>
      <c r="L2087" t="s">
        <v>11286</v>
      </c>
    </row>
    <row r="2088" spans="11:12">
      <c r="K2088" s="66"/>
      <c r="L2088" t="s">
        <v>11286</v>
      </c>
    </row>
    <row r="2089" spans="11:12">
      <c r="K2089" s="66"/>
      <c r="L2089" t="s">
        <v>11286</v>
      </c>
    </row>
    <row r="2090" spans="11:12">
      <c r="K2090" s="66"/>
      <c r="L2090" t="s">
        <v>11286</v>
      </c>
    </row>
    <row r="2091" spans="11:12">
      <c r="K2091" s="66"/>
      <c r="L2091" t="s">
        <v>11286</v>
      </c>
    </row>
    <row r="2092" spans="11:12">
      <c r="K2092" s="66"/>
      <c r="L2092" t="s">
        <v>11286</v>
      </c>
    </row>
    <row r="2093" spans="11:12">
      <c r="K2093" s="66"/>
      <c r="L2093" t="s">
        <v>11286</v>
      </c>
    </row>
    <row r="2094" spans="11:12">
      <c r="K2094" s="66"/>
      <c r="L2094" t="s">
        <v>11286</v>
      </c>
    </row>
    <row r="2095" spans="11:12">
      <c r="K2095" s="66"/>
      <c r="L2095" t="s">
        <v>11286</v>
      </c>
    </row>
    <row r="2096" spans="11:12">
      <c r="K2096" s="66"/>
      <c r="L2096" t="s">
        <v>11286</v>
      </c>
    </row>
    <row r="2097" spans="11:12">
      <c r="K2097" s="66"/>
      <c r="L2097" t="s">
        <v>11286</v>
      </c>
    </row>
    <row r="2098" spans="11:12">
      <c r="K2098" s="66"/>
      <c r="L2098" t="s">
        <v>11286</v>
      </c>
    </row>
    <row r="2099" spans="11:12">
      <c r="K2099" s="66"/>
      <c r="L2099" t="s">
        <v>11286</v>
      </c>
    </row>
    <row r="2100" spans="11:12">
      <c r="K2100" s="66"/>
      <c r="L2100" t="s">
        <v>11286</v>
      </c>
    </row>
    <row r="2101" spans="11:12">
      <c r="K2101" s="66"/>
      <c r="L2101" t="s">
        <v>11286</v>
      </c>
    </row>
    <row r="2102" spans="11:12">
      <c r="K2102" s="66" t="s">
        <v>5703</v>
      </c>
      <c r="L2102" t="s">
        <v>11303</v>
      </c>
    </row>
    <row r="2103" spans="11:12">
      <c r="K2103" s="66"/>
      <c r="L2103" t="s">
        <v>11303</v>
      </c>
    </row>
    <row r="2104" spans="11:12">
      <c r="K2104" s="66"/>
      <c r="L2104" t="s">
        <v>11303</v>
      </c>
    </row>
    <row r="2105" spans="11:12">
      <c r="K2105" s="66"/>
      <c r="L2105" t="s">
        <v>11303</v>
      </c>
    </row>
    <row r="2106" spans="11:12">
      <c r="K2106" s="66"/>
      <c r="L2106" t="s">
        <v>11308</v>
      </c>
    </row>
    <row r="2107" spans="11:12">
      <c r="K2107" s="66"/>
      <c r="L2107" t="s">
        <v>11309</v>
      </c>
    </row>
    <row r="2108" spans="11:12">
      <c r="K2108" s="66"/>
      <c r="L2108" t="s">
        <v>11310</v>
      </c>
    </row>
    <row r="2109" spans="11:12">
      <c r="K2109" s="66"/>
      <c r="L2109" t="s">
        <v>11311</v>
      </c>
    </row>
    <row r="2110" spans="11:12">
      <c r="K2110" s="66"/>
      <c r="L2110" t="s">
        <v>11312</v>
      </c>
    </row>
    <row r="2111" spans="11:12">
      <c r="K2111" s="66"/>
      <c r="L2111" t="s">
        <v>11313</v>
      </c>
    </row>
    <row r="2112" spans="11:12">
      <c r="K2112" s="66"/>
      <c r="L2112" t="s">
        <v>11314</v>
      </c>
    </row>
    <row r="2113" spans="11:12">
      <c r="K2113" s="66"/>
      <c r="L2113" t="s">
        <v>11315</v>
      </c>
    </row>
    <row r="2114" spans="11:12">
      <c r="K2114" s="66"/>
      <c r="L2114" t="s">
        <v>11316</v>
      </c>
    </row>
    <row r="2115" spans="11:12">
      <c r="K2115" s="66"/>
      <c r="L2115" t="s">
        <v>11317</v>
      </c>
    </row>
    <row r="2116" spans="11:12">
      <c r="K2116" s="66"/>
      <c r="L2116" t="s">
        <v>11318</v>
      </c>
    </row>
    <row r="2117" spans="11:12">
      <c r="K2117" s="66"/>
      <c r="L2117" t="s">
        <v>11319</v>
      </c>
    </row>
    <row r="2118" spans="11:12">
      <c r="K2118" s="66" t="s">
        <v>11409</v>
      </c>
      <c r="L2118" t="s">
        <v>11303</v>
      </c>
    </row>
    <row r="2119" spans="11:12">
      <c r="K2119" s="66"/>
      <c r="L2119" t="s">
        <v>11303</v>
      </c>
    </row>
    <row r="2120" spans="11:12">
      <c r="K2120" s="66"/>
      <c r="L2120" t="s">
        <v>11303</v>
      </c>
    </row>
    <row r="2121" spans="11:12">
      <c r="K2121" s="66"/>
      <c r="L2121" t="s">
        <v>11303</v>
      </c>
    </row>
    <row r="2122" spans="11:12">
      <c r="K2122" s="66"/>
      <c r="L2122" t="s">
        <v>11303</v>
      </c>
    </row>
    <row r="2123" spans="11:12">
      <c r="K2123" s="66"/>
      <c r="L2123" t="s">
        <v>11303</v>
      </c>
    </row>
    <row r="2124" spans="11:12">
      <c r="K2124" s="66"/>
      <c r="L2124" t="s">
        <v>11303</v>
      </c>
    </row>
    <row r="2125" spans="11:12">
      <c r="K2125" s="66"/>
      <c r="L2125" t="s">
        <v>11303</v>
      </c>
    </row>
    <row r="2126" spans="11:12">
      <c r="K2126" s="66"/>
      <c r="L2126" t="s">
        <v>11320</v>
      </c>
    </row>
    <row r="2127" spans="11:12">
      <c r="K2127" s="66"/>
      <c r="L2127" t="s">
        <v>11321</v>
      </c>
    </row>
    <row r="2128" spans="11:12">
      <c r="K2128" s="66"/>
      <c r="L2128" t="s">
        <v>11322</v>
      </c>
    </row>
    <row r="2129" spans="11:12">
      <c r="K2129" s="66"/>
      <c r="L2129" t="s">
        <v>11323</v>
      </c>
    </row>
    <row r="2130" spans="11:12">
      <c r="K2130" s="66"/>
      <c r="L2130" t="s">
        <v>11324</v>
      </c>
    </row>
    <row r="2131" spans="11:12">
      <c r="K2131" s="66"/>
      <c r="L2131" t="s">
        <v>11325</v>
      </c>
    </row>
    <row r="2132" spans="11:12">
      <c r="K2132" s="66"/>
      <c r="L2132" t="s">
        <v>11326</v>
      </c>
    </row>
    <row r="2133" spans="11:12">
      <c r="K2133" s="66"/>
      <c r="L2133" t="s">
        <v>11300</v>
      </c>
    </row>
    <row r="2134" spans="11:12">
      <c r="K2134" s="66" t="s">
        <v>11410</v>
      </c>
      <c r="L2134" t="s">
        <v>11327</v>
      </c>
    </row>
    <row r="2135" spans="11:12">
      <c r="K2135" s="66"/>
      <c r="L2135" t="s">
        <v>11327</v>
      </c>
    </row>
    <row r="2136" spans="11:12">
      <c r="K2136" s="66"/>
      <c r="L2136" t="s">
        <v>11327</v>
      </c>
    </row>
    <row r="2137" spans="11:12">
      <c r="K2137" s="66"/>
      <c r="L2137" t="s">
        <v>11327</v>
      </c>
    </row>
    <row r="2138" spans="11:12">
      <c r="K2138" s="66"/>
      <c r="L2138" t="s">
        <v>11327</v>
      </c>
    </row>
    <row r="2139" spans="11:12">
      <c r="K2139" s="66"/>
      <c r="L2139" t="s">
        <v>11327</v>
      </c>
    </row>
    <row r="2140" spans="11:12">
      <c r="K2140" s="66"/>
      <c r="L2140" t="s">
        <v>11327</v>
      </c>
    </row>
    <row r="2141" spans="11:12">
      <c r="K2141" s="66"/>
      <c r="L2141" t="s">
        <v>11327</v>
      </c>
    </row>
    <row r="2142" spans="11:12">
      <c r="K2142" s="66"/>
      <c r="L2142" t="s">
        <v>11327</v>
      </c>
    </row>
    <row r="2143" spans="11:12">
      <c r="K2143" s="66"/>
      <c r="L2143" t="s">
        <v>11327</v>
      </c>
    </row>
    <row r="2144" spans="11:12">
      <c r="K2144" s="66"/>
      <c r="L2144" t="s">
        <v>11327</v>
      </c>
    </row>
    <row r="2145" spans="11:12">
      <c r="K2145" s="66"/>
      <c r="L2145" t="s">
        <v>11327</v>
      </c>
    </row>
    <row r="2146" spans="11:12">
      <c r="K2146" s="66"/>
      <c r="L2146" t="s">
        <v>11327</v>
      </c>
    </row>
    <row r="2147" spans="11:12">
      <c r="K2147" s="66"/>
      <c r="L2147" t="s">
        <v>11327</v>
      </c>
    </row>
    <row r="2148" spans="11:12">
      <c r="K2148" s="66"/>
      <c r="L2148" t="s">
        <v>11327</v>
      </c>
    </row>
    <row r="2149" spans="11:12">
      <c r="K2149" s="66"/>
      <c r="L2149" t="s">
        <v>11327</v>
      </c>
    </row>
    <row r="2150" spans="11:12">
      <c r="K2150" s="66" t="s">
        <v>11411</v>
      </c>
      <c r="L2150" t="s">
        <v>11344</v>
      </c>
    </row>
    <row r="2151" spans="11:12">
      <c r="K2151" s="66"/>
      <c r="L2151" t="s">
        <v>11344</v>
      </c>
    </row>
    <row r="2152" spans="11:12">
      <c r="K2152" s="66"/>
      <c r="L2152" t="s">
        <v>11344</v>
      </c>
    </row>
    <row r="2153" spans="11:12">
      <c r="K2153" s="66"/>
      <c r="L2153" t="s">
        <v>11344</v>
      </c>
    </row>
    <row r="2154" spans="11:12">
      <c r="K2154" s="66"/>
      <c r="L2154" t="s">
        <v>11349</v>
      </c>
    </row>
    <row r="2155" spans="11:12">
      <c r="K2155" s="66"/>
      <c r="L2155" t="s">
        <v>11350</v>
      </c>
    </row>
    <row r="2156" spans="11:12">
      <c r="K2156" s="66"/>
      <c r="L2156" t="s">
        <v>11351</v>
      </c>
    </row>
    <row r="2157" spans="11:12">
      <c r="K2157" s="66"/>
      <c r="L2157" t="s">
        <v>11352</v>
      </c>
    </row>
    <row r="2158" spans="11:12">
      <c r="K2158" s="66"/>
      <c r="L2158" t="s">
        <v>11353</v>
      </c>
    </row>
    <row r="2159" spans="11:12">
      <c r="K2159" s="66"/>
      <c r="L2159" t="s">
        <v>11354</v>
      </c>
    </row>
    <row r="2160" spans="11:12">
      <c r="K2160" s="66"/>
      <c r="L2160" t="s">
        <v>11355</v>
      </c>
    </row>
    <row r="2161" spans="11:12">
      <c r="K2161" s="66"/>
      <c r="L2161" t="s">
        <v>11356</v>
      </c>
    </row>
    <row r="2162" spans="11:12">
      <c r="K2162" s="66"/>
      <c r="L2162" t="s">
        <v>11357</v>
      </c>
    </row>
    <row r="2163" spans="11:12">
      <c r="K2163" s="66"/>
      <c r="L2163" t="s">
        <v>11358</v>
      </c>
    </row>
    <row r="2164" spans="11:12">
      <c r="K2164" s="66"/>
      <c r="L2164" t="s">
        <v>11359</v>
      </c>
    </row>
    <row r="2165" spans="11:12">
      <c r="K2165" s="66"/>
      <c r="L2165" t="s">
        <v>11360</v>
      </c>
    </row>
    <row r="2166" spans="11:12">
      <c r="K2166" s="66" t="s">
        <v>11412</v>
      </c>
      <c r="L2166" t="s">
        <v>11344</v>
      </c>
    </row>
    <row r="2167" spans="11:12">
      <c r="K2167" s="66"/>
      <c r="L2167" t="s">
        <v>11344</v>
      </c>
    </row>
    <row r="2168" spans="11:12">
      <c r="K2168" s="66"/>
      <c r="L2168" t="s">
        <v>11344</v>
      </c>
    </row>
    <row r="2169" spans="11:12">
      <c r="K2169" s="66"/>
      <c r="L2169" t="s">
        <v>11344</v>
      </c>
    </row>
    <row r="2170" spans="11:12">
      <c r="K2170" s="66"/>
      <c r="L2170" t="s">
        <v>11344</v>
      </c>
    </row>
    <row r="2171" spans="11:12">
      <c r="K2171" s="66"/>
      <c r="L2171" t="s">
        <v>11344</v>
      </c>
    </row>
    <row r="2172" spans="11:12">
      <c r="K2172" s="66"/>
      <c r="L2172" t="s">
        <v>11344</v>
      </c>
    </row>
    <row r="2173" spans="11:12">
      <c r="K2173" s="66"/>
      <c r="L2173" t="s">
        <v>11344</v>
      </c>
    </row>
    <row r="2174" spans="11:12">
      <c r="K2174" s="66"/>
      <c r="L2174" t="s">
        <v>11361</v>
      </c>
    </row>
    <row r="2175" spans="11:12">
      <c r="K2175" s="66"/>
      <c r="L2175" t="s">
        <v>11362</v>
      </c>
    </row>
    <row r="2176" spans="11:12">
      <c r="K2176" s="66"/>
      <c r="L2176" t="s">
        <v>11363</v>
      </c>
    </row>
    <row r="2177" spans="11:12">
      <c r="K2177" s="66"/>
      <c r="L2177" t="s">
        <v>11364</v>
      </c>
    </row>
    <row r="2178" spans="11:12">
      <c r="K2178" s="66"/>
      <c r="L2178" t="s">
        <v>11365</v>
      </c>
    </row>
    <row r="2179" spans="11:12">
      <c r="K2179" s="66"/>
      <c r="L2179" t="s">
        <v>11366</v>
      </c>
    </row>
    <row r="2180" spans="11:12">
      <c r="K2180" s="66"/>
      <c r="L2180" t="s">
        <v>11367</v>
      </c>
    </row>
    <row r="2181" spans="11:12">
      <c r="K2181" s="66"/>
      <c r="L2181" t="s">
        <v>11341</v>
      </c>
    </row>
    <row r="2182" spans="11:12">
      <c r="K2182" s="66" t="s">
        <v>11413</v>
      </c>
      <c r="L2182" t="s">
        <v>11368</v>
      </c>
    </row>
    <row r="2183" spans="11:12">
      <c r="K2183" s="66"/>
      <c r="L2183" t="s">
        <v>11368</v>
      </c>
    </row>
    <row r="2184" spans="11:12">
      <c r="K2184" s="66"/>
      <c r="L2184" t="s">
        <v>11368</v>
      </c>
    </row>
    <row r="2185" spans="11:12">
      <c r="K2185" s="66"/>
      <c r="L2185" t="s">
        <v>11368</v>
      </c>
    </row>
    <row r="2186" spans="11:12">
      <c r="K2186" s="66"/>
      <c r="L2186" t="s">
        <v>11368</v>
      </c>
    </row>
    <row r="2187" spans="11:12">
      <c r="K2187" s="66"/>
      <c r="L2187" t="s">
        <v>11368</v>
      </c>
    </row>
    <row r="2188" spans="11:12">
      <c r="K2188" s="66"/>
      <c r="L2188" t="s">
        <v>11368</v>
      </c>
    </row>
    <row r="2189" spans="11:12">
      <c r="K2189" s="66"/>
      <c r="L2189" t="s">
        <v>11368</v>
      </c>
    </row>
    <row r="2190" spans="11:12">
      <c r="K2190" s="66"/>
      <c r="L2190" t="s">
        <v>11368</v>
      </c>
    </row>
    <row r="2191" spans="11:12">
      <c r="K2191" s="66"/>
      <c r="L2191" t="s">
        <v>11368</v>
      </c>
    </row>
    <row r="2192" spans="11:12">
      <c r="K2192" s="66"/>
      <c r="L2192" t="s">
        <v>11368</v>
      </c>
    </row>
    <row r="2193" spans="11:12">
      <c r="K2193" s="66"/>
      <c r="L2193" t="s">
        <v>11368</v>
      </c>
    </row>
    <row r="2194" spans="11:12">
      <c r="K2194" s="66"/>
      <c r="L2194" t="s">
        <v>11368</v>
      </c>
    </row>
    <row r="2195" spans="11:12">
      <c r="K2195" s="66"/>
      <c r="L2195" t="s">
        <v>11368</v>
      </c>
    </row>
    <row r="2196" spans="11:12">
      <c r="K2196" s="66"/>
      <c r="L2196" t="s">
        <v>11368</v>
      </c>
    </row>
    <row r="2197" spans="11:12">
      <c r="K2197" s="66"/>
      <c r="L2197" t="s">
        <v>11368</v>
      </c>
    </row>
    <row r="2198" spans="11:12">
      <c r="K2198" s="66" t="s">
        <v>11414</v>
      </c>
      <c r="L2198" s="61" t="s">
        <v>11432</v>
      </c>
    </row>
    <row r="2199" spans="11:12">
      <c r="K2199" s="66"/>
      <c r="L2199" t="s">
        <v>11432</v>
      </c>
    </row>
    <row r="2200" spans="11:12">
      <c r="K2200" s="66"/>
      <c r="L2200" t="s">
        <v>11432</v>
      </c>
    </row>
    <row r="2201" spans="11:12">
      <c r="K2201" s="66"/>
      <c r="L2201" t="s">
        <v>11432</v>
      </c>
    </row>
    <row r="2202" spans="11:12">
      <c r="K2202" s="66"/>
      <c r="L2202" t="s">
        <v>11437</v>
      </c>
    </row>
    <row r="2203" spans="11:12">
      <c r="K2203" s="66"/>
      <c r="L2203" t="s">
        <v>11438</v>
      </c>
    </row>
    <row r="2204" spans="11:12">
      <c r="K2204" s="66"/>
      <c r="L2204" t="s">
        <v>11439</v>
      </c>
    </row>
    <row r="2205" spans="11:12">
      <c r="K2205" s="66"/>
      <c r="L2205" t="s">
        <v>11440</v>
      </c>
    </row>
    <row r="2206" spans="11:12">
      <c r="K2206" s="66"/>
      <c r="L2206" t="s">
        <v>11441</v>
      </c>
    </row>
    <row r="2207" spans="11:12">
      <c r="K2207" s="66"/>
      <c r="L2207" t="s">
        <v>11442</v>
      </c>
    </row>
    <row r="2208" spans="11:12">
      <c r="K2208" s="66"/>
      <c r="L2208" t="s">
        <v>11443</v>
      </c>
    </row>
    <row r="2209" spans="11:12">
      <c r="K2209" s="66"/>
      <c r="L2209" t="s">
        <v>11444</v>
      </c>
    </row>
    <row r="2210" spans="11:12">
      <c r="K2210" s="66"/>
      <c r="L2210" t="s">
        <v>11445</v>
      </c>
    </row>
    <row r="2211" spans="11:12">
      <c r="K2211" s="66"/>
      <c r="L2211" t="s">
        <v>11446</v>
      </c>
    </row>
    <row r="2212" spans="11:12">
      <c r="K2212" s="66"/>
      <c r="L2212" t="s">
        <v>11447</v>
      </c>
    </row>
    <row r="2213" spans="11:12">
      <c r="K2213" s="66"/>
      <c r="L2213" t="s">
        <v>11448</v>
      </c>
    </row>
    <row r="2214" spans="11:12">
      <c r="K2214" s="66" t="s">
        <v>11415</v>
      </c>
      <c r="L2214" t="s">
        <v>11432</v>
      </c>
    </row>
    <row r="2215" spans="11:12">
      <c r="K2215" s="66"/>
      <c r="L2215" t="s">
        <v>11432</v>
      </c>
    </row>
    <row r="2216" spans="11:12">
      <c r="K2216" s="66"/>
      <c r="L2216" t="s">
        <v>11432</v>
      </c>
    </row>
    <row r="2217" spans="11:12">
      <c r="K2217" s="66"/>
      <c r="L2217" t="s">
        <v>11432</v>
      </c>
    </row>
    <row r="2218" spans="11:12">
      <c r="K2218" s="66"/>
      <c r="L2218" t="s">
        <v>11432</v>
      </c>
    </row>
    <row r="2219" spans="11:12">
      <c r="K2219" s="66"/>
      <c r="L2219" t="s">
        <v>11432</v>
      </c>
    </row>
    <row r="2220" spans="11:12">
      <c r="K2220" s="66"/>
      <c r="L2220" t="s">
        <v>11432</v>
      </c>
    </row>
    <row r="2221" spans="11:12">
      <c r="K2221" s="66"/>
      <c r="L2221" t="s">
        <v>11432</v>
      </c>
    </row>
    <row r="2222" spans="11:12">
      <c r="K2222" s="66"/>
      <c r="L2222" t="s">
        <v>11449</v>
      </c>
    </row>
    <row r="2223" spans="11:12">
      <c r="K2223" s="66"/>
      <c r="L2223" t="s">
        <v>11450</v>
      </c>
    </row>
    <row r="2224" spans="11:12">
      <c r="K2224" s="66"/>
      <c r="L2224" t="s">
        <v>11451</v>
      </c>
    </row>
    <row r="2225" spans="11:12">
      <c r="K2225" s="66"/>
      <c r="L2225" t="s">
        <v>11452</v>
      </c>
    </row>
    <row r="2226" spans="11:12">
      <c r="K2226" s="66"/>
      <c r="L2226" t="s">
        <v>11453</v>
      </c>
    </row>
    <row r="2227" spans="11:12">
      <c r="K2227" s="66"/>
      <c r="L2227" t="s">
        <v>11454</v>
      </c>
    </row>
    <row r="2228" spans="11:12">
      <c r="K2228" s="66"/>
      <c r="L2228" t="s">
        <v>11455</v>
      </c>
    </row>
    <row r="2229" spans="11:12">
      <c r="K2229" s="66"/>
      <c r="L2229" t="s">
        <v>11431</v>
      </c>
    </row>
    <row r="2230" spans="11:12">
      <c r="K2230" s="66" t="s">
        <v>11416</v>
      </c>
      <c r="L2230" t="s">
        <v>11456</v>
      </c>
    </row>
    <row r="2231" spans="11:12">
      <c r="K2231" s="66"/>
      <c r="L2231" t="s">
        <v>11456</v>
      </c>
    </row>
    <row r="2232" spans="11:12">
      <c r="K2232" s="66"/>
      <c r="L2232" t="s">
        <v>11456</v>
      </c>
    </row>
    <row r="2233" spans="11:12">
      <c r="K2233" s="66"/>
      <c r="L2233" t="s">
        <v>11456</v>
      </c>
    </row>
    <row r="2234" spans="11:12">
      <c r="K2234" s="66"/>
      <c r="L2234" t="s">
        <v>11456</v>
      </c>
    </row>
    <row r="2235" spans="11:12">
      <c r="K2235" s="66"/>
      <c r="L2235" t="s">
        <v>11456</v>
      </c>
    </row>
    <row r="2236" spans="11:12">
      <c r="K2236" s="66"/>
      <c r="L2236" t="s">
        <v>11456</v>
      </c>
    </row>
    <row r="2237" spans="11:12">
      <c r="K2237" s="66"/>
      <c r="L2237" t="s">
        <v>11456</v>
      </c>
    </row>
    <row r="2238" spans="11:12">
      <c r="K2238" s="66"/>
      <c r="L2238" t="s">
        <v>11456</v>
      </c>
    </row>
    <row r="2239" spans="11:12">
      <c r="K2239" s="66"/>
      <c r="L2239" t="s">
        <v>11456</v>
      </c>
    </row>
    <row r="2240" spans="11:12">
      <c r="K2240" s="66"/>
      <c r="L2240" t="s">
        <v>11456</v>
      </c>
    </row>
    <row r="2241" spans="11:12">
      <c r="K2241" s="66"/>
      <c r="L2241" t="s">
        <v>11456</v>
      </c>
    </row>
    <row r="2242" spans="11:12">
      <c r="K2242" s="66"/>
      <c r="L2242" t="s">
        <v>11456</v>
      </c>
    </row>
    <row r="2243" spans="11:12">
      <c r="K2243" s="66"/>
      <c r="L2243" t="s">
        <v>11456</v>
      </c>
    </row>
    <row r="2244" spans="11:12">
      <c r="K2244" s="66"/>
      <c r="L2244" t="s">
        <v>11456</v>
      </c>
    </row>
    <row r="2245" spans="11:12">
      <c r="K2245" s="66"/>
      <c r="L2245" t="s">
        <v>11456</v>
      </c>
    </row>
    <row r="2246" spans="11:12">
      <c r="K2246" s="66" t="s">
        <v>11417</v>
      </c>
    </row>
  </sheetData>
  <mergeCells count="2">
    <mergeCell ref="F6:G6"/>
    <mergeCell ref="A2:E2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opLeftCell="A7" workbookViewId="0">
      <selection activeCell="E19" sqref="E19"/>
    </sheetView>
  </sheetViews>
  <sheetFormatPr defaultRowHeight="14.25"/>
  <cols>
    <col min="3" max="3" width="7.5" bestFit="1" customWidth="1"/>
    <col min="4" max="4" width="6.5" bestFit="1" customWidth="1"/>
    <col min="5" max="5" width="9.75" customWidth="1"/>
    <col min="6" max="6" width="32.75" style="118" bestFit="1" customWidth="1"/>
    <col min="7" max="7" width="12.875" customWidth="1"/>
    <col min="8" max="8" width="21.125" customWidth="1"/>
    <col min="9" max="9" width="11.875" customWidth="1"/>
    <col min="10" max="10" width="11.625" bestFit="1" customWidth="1"/>
  </cols>
  <sheetData>
    <row r="1" spans="2:24">
      <c r="C1" s="61"/>
      <c r="D1" s="61"/>
    </row>
    <row r="2" spans="2:24">
      <c r="C2" s="61"/>
      <c r="D2" s="61"/>
    </row>
    <row r="3" spans="2:24" s="86" customFormat="1" ht="48.75" customHeight="1">
      <c r="C3" s="87" t="s">
        <v>13409</v>
      </c>
      <c r="D3" s="87"/>
      <c r="E3" s="87" t="s">
        <v>13598</v>
      </c>
      <c r="F3" s="87"/>
      <c r="G3" s="87" t="s">
        <v>13287</v>
      </c>
      <c r="H3" s="87"/>
      <c r="I3" s="87" t="s">
        <v>13288</v>
      </c>
    </row>
    <row r="4" spans="2:24">
      <c r="B4" s="189" t="s">
        <v>13479</v>
      </c>
      <c r="C4">
        <v>2141</v>
      </c>
      <c r="D4" s="61" t="s">
        <v>13290</v>
      </c>
      <c r="E4" s="61" t="s">
        <v>13289</v>
      </c>
      <c r="F4" s="122" t="str">
        <f>D4&amp;"压力"</f>
        <v>A1上压力</v>
      </c>
      <c r="G4" s="61" t="s">
        <v>13389</v>
      </c>
      <c r="H4" s="61" t="str">
        <f>D4&amp;"转换倍率"</f>
        <v>A1上转换倍率</v>
      </c>
      <c r="I4" s="61" t="s">
        <v>13391</v>
      </c>
      <c r="J4" t="str">
        <f>D4&amp;"补偿值"</f>
        <v>A1上补偿值</v>
      </c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</row>
    <row r="5" spans="2:24">
      <c r="B5" s="190"/>
      <c r="C5">
        <v>2142</v>
      </c>
      <c r="D5" s="61" t="s">
        <v>13298</v>
      </c>
      <c r="E5" s="61" t="s">
        <v>13383</v>
      </c>
      <c r="F5" s="122" t="str">
        <f t="shared" ref="F5:F33" si="0">D5&amp;"压力"</f>
        <v>A1左压力</v>
      </c>
      <c r="G5" s="61" t="s">
        <v>13390</v>
      </c>
      <c r="H5" s="61" t="str">
        <f t="shared" ref="H5:H33" si="1">D5&amp;"转换倍率"</f>
        <v>A1左转换倍率</v>
      </c>
      <c r="I5" s="61" t="s">
        <v>13393</v>
      </c>
      <c r="J5" t="str">
        <f t="shared" ref="J5:J33" si="2">D5&amp;"补偿值"</f>
        <v>A1左补偿值</v>
      </c>
    </row>
    <row r="6" spans="2:24">
      <c r="B6" s="190"/>
      <c r="C6">
        <v>2143</v>
      </c>
      <c r="D6" s="61" t="s">
        <v>13299</v>
      </c>
      <c r="E6" s="61" t="s">
        <v>13320</v>
      </c>
      <c r="F6" s="122" t="str">
        <f t="shared" si="0"/>
        <v>A1右压力</v>
      </c>
      <c r="G6" s="61" t="s">
        <v>13343</v>
      </c>
      <c r="H6" s="61" t="str">
        <f t="shared" si="1"/>
        <v>A1右转换倍率</v>
      </c>
      <c r="I6" s="61" t="s">
        <v>13370</v>
      </c>
      <c r="J6" t="str">
        <f t="shared" si="2"/>
        <v>A1右补偿值</v>
      </c>
    </row>
    <row r="7" spans="2:24">
      <c r="B7" s="190"/>
      <c r="C7">
        <v>2144</v>
      </c>
      <c r="D7" s="61" t="s">
        <v>13291</v>
      </c>
      <c r="E7" s="61" t="s">
        <v>13384</v>
      </c>
      <c r="F7" s="122" t="str">
        <f t="shared" si="0"/>
        <v>A2上压力</v>
      </c>
      <c r="G7" s="61" t="s">
        <v>13344</v>
      </c>
      <c r="H7" s="61" t="str">
        <f t="shared" si="1"/>
        <v>A2上转换倍率</v>
      </c>
      <c r="I7" s="61" t="s">
        <v>13371</v>
      </c>
      <c r="J7" t="str">
        <f t="shared" si="2"/>
        <v>A2上补偿值</v>
      </c>
    </row>
    <row r="8" spans="2:24">
      <c r="B8" s="190"/>
      <c r="C8">
        <v>2145</v>
      </c>
      <c r="D8" s="61" t="s">
        <v>13300</v>
      </c>
      <c r="E8" s="61" t="s">
        <v>13321</v>
      </c>
      <c r="F8" s="122" t="str">
        <f t="shared" si="0"/>
        <v>A2左压力</v>
      </c>
      <c r="G8" s="61" t="s">
        <v>13345</v>
      </c>
      <c r="H8" s="61" t="str">
        <f t="shared" si="1"/>
        <v>A2左转换倍率</v>
      </c>
      <c r="I8" s="61" t="s">
        <v>13372</v>
      </c>
      <c r="J8" t="str">
        <f t="shared" si="2"/>
        <v>A2左补偿值</v>
      </c>
    </row>
    <row r="9" spans="2:24">
      <c r="B9" s="190"/>
      <c r="C9">
        <v>2146</v>
      </c>
      <c r="D9" s="61" t="s">
        <v>13301</v>
      </c>
      <c r="E9" s="61" t="s">
        <v>13385</v>
      </c>
      <c r="F9" s="122" t="str">
        <f t="shared" si="0"/>
        <v>A2右压力</v>
      </c>
      <c r="G9" s="61" t="s">
        <v>13346</v>
      </c>
      <c r="H9" s="61" t="str">
        <f t="shared" si="1"/>
        <v>A2右转换倍率</v>
      </c>
      <c r="I9" s="61" t="s">
        <v>13373</v>
      </c>
      <c r="J9" t="str">
        <f t="shared" si="2"/>
        <v>A2右补偿值</v>
      </c>
    </row>
    <row r="10" spans="2:24">
      <c r="B10" s="190"/>
      <c r="C10">
        <v>2147</v>
      </c>
      <c r="D10" s="61" t="s">
        <v>13292</v>
      </c>
      <c r="E10" s="61" t="s">
        <v>13322</v>
      </c>
      <c r="F10" s="122" t="str">
        <f t="shared" si="0"/>
        <v>A3上压力</v>
      </c>
      <c r="G10" s="61" t="s">
        <v>13347</v>
      </c>
      <c r="H10" s="61" t="str">
        <f t="shared" si="1"/>
        <v>A3上转换倍率</v>
      </c>
      <c r="I10" s="61" t="s">
        <v>13374</v>
      </c>
      <c r="J10" t="str">
        <f t="shared" si="2"/>
        <v>A3上补偿值</v>
      </c>
    </row>
    <row r="11" spans="2:24">
      <c r="B11" s="190"/>
      <c r="C11">
        <v>2148</v>
      </c>
      <c r="D11" s="61" t="s">
        <v>13302</v>
      </c>
      <c r="E11" s="61" t="s">
        <v>13386</v>
      </c>
      <c r="F11" s="122" t="str">
        <f t="shared" si="0"/>
        <v>A3左压力</v>
      </c>
      <c r="G11" s="61" t="s">
        <v>13348</v>
      </c>
      <c r="H11" s="61" t="str">
        <f t="shared" si="1"/>
        <v>A3左转换倍率</v>
      </c>
      <c r="I11" s="61" t="s">
        <v>13375</v>
      </c>
      <c r="J11" t="str">
        <f t="shared" si="2"/>
        <v>A3左补偿值</v>
      </c>
    </row>
    <row r="12" spans="2:24">
      <c r="B12" s="189" t="s">
        <v>13480</v>
      </c>
      <c r="C12">
        <v>2151</v>
      </c>
      <c r="D12" s="61" t="s">
        <v>13303</v>
      </c>
      <c r="E12" s="61" t="s">
        <v>13323</v>
      </c>
      <c r="F12" s="122" t="str">
        <f t="shared" si="0"/>
        <v>A3右压力</v>
      </c>
      <c r="G12" s="61" t="s">
        <v>13349</v>
      </c>
      <c r="H12" s="61" t="str">
        <f t="shared" si="1"/>
        <v>A3右转换倍率</v>
      </c>
      <c r="I12" s="61" t="s">
        <v>13376</v>
      </c>
      <c r="J12" t="str">
        <f t="shared" si="2"/>
        <v>A3右补偿值</v>
      </c>
    </row>
    <row r="13" spans="2:24">
      <c r="B13" s="190"/>
      <c r="C13">
        <v>2152</v>
      </c>
      <c r="D13" s="61" t="s">
        <v>13293</v>
      </c>
      <c r="E13" s="61" t="s">
        <v>13387</v>
      </c>
      <c r="F13" s="122" t="str">
        <f t="shared" si="0"/>
        <v>A4上压力</v>
      </c>
      <c r="G13" s="61" t="s">
        <v>13350</v>
      </c>
      <c r="H13" s="61" t="str">
        <f t="shared" si="1"/>
        <v>A4上转换倍率</v>
      </c>
      <c r="I13" s="61" t="s">
        <v>13377</v>
      </c>
      <c r="J13" t="str">
        <f t="shared" si="2"/>
        <v>A4上补偿值</v>
      </c>
    </row>
    <row r="14" spans="2:24">
      <c r="B14" s="190"/>
      <c r="C14">
        <v>2153</v>
      </c>
      <c r="D14" s="61" t="s">
        <v>13304</v>
      </c>
      <c r="E14" s="61" t="s">
        <v>13324</v>
      </c>
      <c r="F14" s="122" t="str">
        <f t="shared" si="0"/>
        <v>A4左压力</v>
      </c>
      <c r="G14" s="61" t="s">
        <v>13351</v>
      </c>
      <c r="H14" s="61" t="str">
        <f t="shared" si="1"/>
        <v>A4左转换倍率</v>
      </c>
      <c r="I14" s="61" t="s">
        <v>13378</v>
      </c>
      <c r="J14" t="str">
        <f t="shared" si="2"/>
        <v>A4左补偿值</v>
      </c>
    </row>
    <row r="15" spans="2:24">
      <c r="B15" s="190"/>
      <c r="C15">
        <v>2154</v>
      </c>
      <c r="D15" s="61" t="s">
        <v>13305</v>
      </c>
      <c r="E15" s="61" t="s">
        <v>13327</v>
      </c>
      <c r="F15" s="122" t="str">
        <f t="shared" si="0"/>
        <v>A4右压力</v>
      </c>
      <c r="G15" s="61" t="s">
        <v>13352</v>
      </c>
      <c r="H15" s="61" t="str">
        <f t="shared" si="1"/>
        <v>A4右转换倍率</v>
      </c>
      <c r="I15" s="61" t="s">
        <v>13379</v>
      </c>
      <c r="J15" t="str">
        <f t="shared" si="2"/>
        <v>A4右补偿值</v>
      </c>
    </row>
    <row r="16" spans="2:24">
      <c r="B16" s="189" t="s">
        <v>13482</v>
      </c>
      <c r="C16" s="88">
        <v>2211</v>
      </c>
      <c r="D16" s="61" t="s">
        <v>13294</v>
      </c>
      <c r="E16" s="61" t="s">
        <v>13325</v>
      </c>
      <c r="F16" s="122" t="str">
        <f t="shared" si="0"/>
        <v>A5上压力</v>
      </c>
      <c r="G16" s="61" t="s">
        <v>13353</v>
      </c>
      <c r="H16" s="61" t="str">
        <f t="shared" si="1"/>
        <v>A5上转换倍率</v>
      </c>
      <c r="I16" s="61" t="s">
        <v>13380</v>
      </c>
      <c r="J16" t="str">
        <f t="shared" si="2"/>
        <v>A5上补偿值</v>
      </c>
    </row>
    <row r="17" spans="2:10">
      <c r="B17" s="190"/>
      <c r="C17" s="88">
        <v>2212</v>
      </c>
      <c r="D17" s="61" t="s">
        <v>13306</v>
      </c>
      <c r="E17" s="61" t="s">
        <v>13388</v>
      </c>
      <c r="F17" s="122" t="str">
        <f t="shared" si="0"/>
        <v>A5左压力</v>
      </c>
      <c r="G17" s="61" t="s">
        <v>13354</v>
      </c>
      <c r="H17" s="61" t="str">
        <f t="shared" si="1"/>
        <v>A5左转换倍率</v>
      </c>
      <c r="I17" s="61" t="s">
        <v>13381</v>
      </c>
      <c r="J17" t="str">
        <f t="shared" si="2"/>
        <v>A5左补偿值</v>
      </c>
    </row>
    <row r="18" spans="2:10">
      <c r="B18" s="190"/>
      <c r="C18" s="88">
        <v>2213</v>
      </c>
      <c r="D18" s="61" t="s">
        <v>13307</v>
      </c>
      <c r="E18" s="61" t="s">
        <v>13326</v>
      </c>
      <c r="F18" s="122" t="str">
        <f t="shared" si="0"/>
        <v>A5右压力</v>
      </c>
      <c r="G18" s="61" t="s">
        <v>13355</v>
      </c>
      <c r="H18" s="61" t="str">
        <f t="shared" si="1"/>
        <v>A5右转换倍率</v>
      </c>
      <c r="I18" s="61" t="s">
        <v>13382</v>
      </c>
      <c r="J18" t="str">
        <f t="shared" si="2"/>
        <v>A5右补偿值</v>
      </c>
    </row>
    <row r="19" spans="2:10">
      <c r="B19" s="189" t="s">
        <v>13480</v>
      </c>
      <c r="C19">
        <v>2155</v>
      </c>
      <c r="D19" s="61" t="s">
        <v>13308</v>
      </c>
      <c r="E19" s="61" t="s">
        <v>13335</v>
      </c>
      <c r="F19" s="122" t="str">
        <f t="shared" si="0"/>
        <v>B1上压力</v>
      </c>
      <c r="G19" s="61" t="s">
        <v>13392</v>
      </c>
      <c r="H19" s="61" t="str">
        <f t="shared" si="1"/>
        <v>B1上转换倍率</v>
      </c>
      <c r="I19" s="61" t="s">
        <v>13394</v>
      </c>
      <c r="J19" t="str">
        <f t="shared" si="2"/>
        <v>B1上补偿值</v>
      </c>
    </row>
    <row r="20" spans="2:10">
      <c r="B20" s="190"/>
      <c r="C20">
        <v>2156</v>
      </c>
      <c r="D20" s="61" t="s">
        <v>13297</v>
      </c>
      <c r="E20" s="61" t="s">
        <v>13328</v>
      </c>
      <c r="F20" s="122" t="str">
        <f t="shared" si="0"/>
        <v>B1左压力</v>
      </c>
      <c r="G20" s="61" t="s">
        <v>13356</v>
      </c>
      <c r="H20" s="61" t="str">
        <f t="shared" si="1"/>
        <v>B1左转换倍率</v>
      </c>
      <c r="I20" s="61" t="s">
        <v>13395</v>
      </c>
      <c r="J20" t="str">
        <f t="shared" si="2"/>
        <v>B1左补偿值</v>
      </c>
    </row>
    <row r="21" spans="2:10">
      <c r="B21" s="190"/>
      <c r="C21">
        <v>2157</v>
      </c>
      <c r="D21" s="61" t="s">
        <v>13309</v>
      </c>
      <c r="E21" s="61" t="s">
        <v>13336</v>
      </c>
      <c r="F21" s="122" t="str">
        <f t="shared" si="0"/>
        <v>B1右压力</v>
      </c>
      <c r="G21" s="61" t="s">
        <v>13357</v>
      </c>
      <c r="H21" s="61" t="str">
        <f t="shared" si="1"/>
        <v>B1右转换倍率</v>
      </c>
      <c r="I21" s="61" t="s">
        <v>13396</v>
      </c>
      <c r="J21" t="str">
        <f t="shared" si="2"/>
        <v>B1右补偿值</v>
      </c>
    </row>
    <row r="22" spans="2:10">
      <c r="C22">
        <v>2158</v>
      </c>
      <c r="D22" s="61" t="s">
        <v>13295</v>
      </c>
      <c r="E22" s="61" t="s">
        <v>13329</v>
      </c>
      <c r="F22" s="122" t="str">
        <f t="shared" si="0"/>
        <v>B2上压力</v>
      </c>
      <c r="G22" s="61" t="s">
        <v>13358</v>
      </c>
      <c r="H22" s="61" t="str">
        <f t="shared" si="1"/>
        <v>B2上转换倍率</v>
      </c>
      <c r="I22" s="61" t="s">
        <v>13397</v>
      </c>
      <c r="J22" t="str">
        <f t="shared" si="2"/>
        <v>B2上补偿值</v>
      </c>
    </row>
    <row r="23" spans="2:10">
      <c r="B23" s="189" t="s">
        <v>13481</v>
      </c>
      <c r="C23">
        <v>2161</v>
      </c>
      <c r="D23" s="61" t="s">
        <v>13310</v>
      </c>
      <c r="E23" s="61" t="s">
        <v>13337</v>
      </c>
      <c r="F23" s="122" t="str">
        <f t="shared" si="0"/>
        <v>B2左压力</v>
      </c>
      <c r="G23" s="61" t="s">
        <v>13359</v>
      </c>
      <c r="H23" s="61" t="str">
        <f t="shared" si="1"/>
        <v>B2左转换倍率</v>
      </c>
      <c r="I23" s="61" t="s">
        <v>13398</v>
      </c>
      <c r="J23" t="str">
        <f t="shared" si="2"/>
        <v>B2左补偿值</v>
      </c>
    </row>
    <row r="24" spans="2:10">
      <c r="B24" s="190"/>
      <c r="C24">
        <v>2162</v>
      </c>
      <c r="D24" s="61" t="s">
        <v>13311</v>
      </c>
      <c r="E24" s="61" t="s">
        <v>13330</v>
      </c>
      <c r="F24" s="122" t="str">
        <f t="shared" si="0"/>
        <v>B2右压力</v>
      </c>
      <c r="G24" s="61" t="s">
        <v>13360</v>
      </c>
      <c r="H24" s="61" t="str">
        <f t="shared" si="1"/>
        <v>B2右转换倍率</v>
      </c>
      <c r="I24" s="61" t="s">
        <v>13399</v>
      </c>
      <c r="J24" t="str">
        <f t="shared" si="2"/>
        <v>B2右补偿值</v>
      </c>
    </row>
    <row r="25" spans="2:10">
      <c r="B25" s="190"/>
      <c r="C25">
        <v>2163</v>
      </c>
      <c r="D25" s="61" t="s">
        <v>13296</v>
      </c>
      <c r="E25" s="61" t="s">
        <v>13338</v>
      </c>
      <c r="F25" s="122" t="str">
        <f t="shared" si="0"/>
        <v>B3上压力</v>
      </c>
      <c r="G25" s="61" t="s">
        <v>13361</v>
      </c>
      <c r="H25" s="61" t="str">
        <f t="shared" si="1"/>
        <v>B3上转换倍率</v>
      </c>
      <c r="I25" s="61" t="s">
        <v>13400</v>
      </c>
      <c r="J25" t="str">
        <f t="shared" si="2"/>
        <v>B3上补偿值</v>
      </c>
    </row>
    <row r="26" spans="2:10">
      <c r="B26" s="190"/>
      <c r="C26">
        <v>2164</v>
      </c>
      <c r="D26" s="61" t="s">
        <v>13312</v>
      </c>
      <c r="E26" s="61" t="s">
        <v>13331</v>
      </c>
      <c r="F26" s="122" t="str">
        <f t="shared" si="0"/>
        <v>B3左压力</v>
      </c>
      <c r="G26" s="61" t="s">
        <v>13362</v>
      </c>
      <c r="H26" s="61" t="str">
        <f t="shared" si="1"/>
        <v>B3左转换倍率</v>
      </c>
      <c r="I26" s="61" t="s">
        <v>13401</v>
      </c>
      <c r="J26" t="str">
        <f t="shared" si="2"/>
        <v>B3左补偿值</v>
      </c>
    </row>
    <row r="27" spans="2:10">
      <c r="B27" s="190"/>
      <c r="C27">
        <v>2165</v>
      </c>
      <c r="D27" s="61" t="s">
        <v>13313</v>
      </c>
      <c r="E27" s="61" t="s">
        <v>13339</v>
      </c>
      <c r="F27" s="122" t="str">
        <f t="shared" si="0"/>
        <v>B3右压力</v>
      </c>
      <c r="G27" s="61" t="s">
        <v>13363</v>
      </c>
      <c r="H27" s="61" t="str">
        <f t="shared" si="1"/>
        <v>B3右转换倍率</v>
      </c>
      <c r="I27" s="61" t="s">
        <v>13402</v>
      </c>
      <c r="J27" t="str">
        <f t="shared" si="2"/>
        <v>B3右补偿值</v>
      </c>
    </row>
    <row r="28" spans="2:10">
      <c r="B28" s="190"/>
      <c r="C28">
        <v>2166</v>
      </c>
      <c r="D28" s="61" t="s">
        <v>13314</v>
      </c>
      <c r="E28" s="61" t="s">
        <v>13332</v>
      </c>
      <c r="F28" s="122" t="str">
        <f t="shared" si="0"/>
        <v>B4上压力</v>
      </c>
      <c r="G28" s="61" t="s">
        <v>13364</v>
      </c>
      <c r="H28" s="61" t="str">
        <f t="shared" si="1"/>
        <v>B4上转换倍率</v>
      </c>
      <c r="I28" s="61" t="s">
        <v>13403</v>
      </c>
      <c r="J28" t="str">
        <f t="shared" si="2"/>
        <v>B4上补偿值</v>
      </c>
    </row>
    <row r="29" spans="2:10">
      <c r="B29" s="190"/>
      <c r="C29">
        <v>2167</v>
      </c>
      <c r="D29" s="61" t="s">
        <v>13315</v>
      </c>
      <c r="E29" s="61" t="s">
        <v>13340</v>
      </c>
      <c r="F29" s="122" t="str">
        <f t="shared" si="0"/>
        <v>B4左压力</v>
      </c>
      <c r="G29" s="61" t="s">
        <v>13365</v>
      </c>
      <c r="H29" s="61" t="str">
        <f t="shared" si="1"/>
        <v>B4左转换倍率</v>
      </c>
      <c r="I29" s="61" t="s">
        <v>13404</v>
      </c>
      <c r="J29" t="str">
        <f t="shared" si="2"/>
        <v>B4左补偿值</v>
      </c>
    </row>
    <row r="30" spans="2:10">
      <c r="B30" s="190"/>
      <c r="C30">
        <v>2168</v>
      </c>
      <c r="D30" s="61" t="s">
        <v>13316</v>
      </c>
      <c r="E30" s="61" t="s">
        <v>13333</v>
      </c>
      <c r="F30" s="122" t="str">
        <f t="shared" si="0"/>
        <v>B4右压力</v>
      </c>
      <c r="G30" s="61" t="s">
        <v>13366</v>
      </c>
      <c r="H30" s="61" t="str">
        <f t="shared" si="1"/>
        <v>B4右转换倍率</v>
      </c>
      <c r="I30" s="61" t="s">
        <v>13405</v>
      </c>
      <c r="J30" t="str">
        <f t="shared" si="2"/>
        <v>B4右补偿值</v>
      </c>
    </row>
    <row r="31" spans="2:10">
      <c r="B31" s="189" t="s">
        <v>13482</v>
      </c>
      <c r="C31" s="88">
        <v>2215</v>
      </c>
      <c r="D31" s="61" t="s">
        <v>13317</v>
      </c>
      <c r="E31" s="61" t="s">
        <v>13341</v>
      </c>
      <c r="F31" s="122" t="str">
        <f t="shared" si="0"/>
        <v>B5上压力</v>
      </c>
      <c r="G31" s="61" t="s">
        <v>13367</v>
      </c>
      <c r="H31" s="61" t="str">
        <f t="shared" si="1"/>
        <v>B5上转换倍率</v>
      </c>
      <c r="I31" s="61" t="s">
        <v>13406</v>
      </c>
      <c r="J31" t="str">
        <f t="shared" si="2"/>
        <v>B5上补偿值</v>
      </c>
    </row>
    <row r="32" spans="2:10">
      <c r="B32" s="190"/>
      <c r="C32" s="88">
        <v>2216</v>
      </c>
      <c r="D32" s="61" t="s">
        <v>13318</v>
      </c>
      <c r="E32" s="61" t="s">
        <v>13334</v>
      </c>
      <c r="F32" s="122" t="str">
        <f t="shared" si="0"/>
        <v>B5左压力</v>
      </c>
      <c r="G32" s="61" t="s">
        <v>13368</v>
      </c>
      <c r="H32" s="61" t="str">
        <f t="shared" si="1"/>
        <v>B5左转换倍率</v>
      </c>
      <c r="I32" s="61" t="s">
        <v>13407</v>
      </c>
      <c r="J32" t="str">
        <f t="shared" si="2"/>
        <v>B5左补偿值</v>
      </c>
    </row>
    <row r="33" spans="2:10">
      <c r="B33" s="190"/>
      <c r="C33" s="88">
        <v>2217</v>
      </c>
      <c r="D33" s="61" t="s">
        <v>13319</v>
      </c>
      <c r="E33" s="61" t="s">
        <v>13342</v>
      </c>
      <c r="F33" s="122" t="str">
        <f t="shared" si="0"/>
        <v>B5右压力</v>
      </c>
      <c r="G33" s="61" t="s">
        <v>13369</v>
      </c>
      <c r="H33" s="61" t="str">
        <f t="shared" si="1"/>
        <v>B5右转换倍率</v>
      </c>
      <c r="I33" s="61" t="s">
        <v>13408</v>
      </c>
      <c r="J33" t="str">
        <f t="shared" si="2"/>
        <v>B5右补偿值</v>
      </c>
    </row>
    <row r="37" spans="2:10">
      <c r="E37" s="133" t="s">
        <v>13597</v>
      </c>
      <c r="F37" s="134" t="s">
        <v>13984</v>
      </c>
      <c r="G37" s="72" t="s">
        <v>13601</v>
      </c>
      <c r="H37" s="121" t="s">
        <v>13989</v>
      </c>
      <c r="I37" s="72" t="s">
        <v>13609</v>
      </c>
      <c r="J37" s="121" t="s">
        <v>13994</v>
      </c>
    </row>
    <row r="38" spans="2:10">
      <c r="E38" s="135"/>
      <c r="F38" s="136"/>
      <c r="G38" s="18"/>
      <c r="H38" s="120"/>
      <c r="I38" s="120"/>
      <c r="J38" s="120"/>
    </row>
    <row r="39" spans="2:10">
      <c r="E39" s="133" t="s">
        <v>13599</v>
      </c>
      <c r="F39" s="134" t="s">
        <v>13985</v>
      </c>
      <c r="G39" s="72" t="s">
        <v>13602</v>
      </c>
      <c r="H39" s="72" t="s">
        <v>13990</v>
      </c>
      <c r="I39" s="72" t="s">
        <v>13610</v>
      </c>
      <c r="J39" s="121" t="s">
        <v>13995</v>
      </c>
    </row>
    <row r="40" spans="2:10">
      <c r="E40" s="135"/>
      <c r="F40" s="136"/>
      <c r="G40" s="18"/>
      <c r="H40" s="120"/>
      <c r="I40" s="120"/>
      <c r="J40" s="120"/>
    </row>
    <row r="41" spans="2:10">
      <c r="E41" s="133" t="s">
        <v>13600</v>
      </c>
      <c r="F41" s="134" t="s">
        <v>13986</v>
      </c>
      <c r="G41" s="72" t="s">
        <v>13603</v>
      </c>
      <c r="H41" s="121" t="s">
        <v>13991</v>
      </c>
      <c r="I41" s="72" t="s">
        <v>13611</v>
      </c>
      <c r="J41" s="121" t="s">
        <v>13996</v>
      </c>
    </row>
    <row r="42" spans="2:10">
      <c r="E42" s="135"/>
      <c r="F42" s="136"/>
      <c r="G42" s="18"/>
      <c r="H42" s="120"/>
      <c r="I42" s="120"/>
      <c r="J42" s="120"/>
    </row>
    <row r="43" spans="2:10">
      <c r="E43" s="133" t="s">
        <v>13604</v>
      </c>
      <c r="F43" s="134" t="s">
        <v>13987</v>
      </c>
      <c r="G43" s="72" t="s">
        <v>13605</v>
      </c>
      <c r="H43" s="72" t="s">
        <v>13992</v>
      </c>
      <c r="I43" s="72" t="s">
        <v>13612</v>
      </c>
      <c r="J43" s="121" t="s">
        <v>13997</v>
      </c>
    </row>
    <row r="44" spans="2:10">
      <c r="E44" s="135"/>
      <c r="F44" s="136"/>
      <c r="G44" s="18"/>
      <c r="H44" s="120"/>
      <c r="I44" s="72" t="s">
        <v>14001</v>
      </c>
      <c r="J44" s="120"/>
    </row>
    <row r="45" spans="2:10" s="119" customFormat="1" ht="29.25" customHeight="1">
      <c r="E45" s="131" t="s">
        <v>13620</v>
      </c>
      <c r="F45" s="131" t="s">
        <v>13988</v>
      </c>
      <c r="G45" s="131" t="s">
        <v>13621</v>
      </c>
      <c r="H45" s="131" t="s">
        <v>13993</v>
      </c>
      <c r="I45" s="72" t="s">
        <v>14002</v>
      </c>
      <c r="J45" s="123" t="s">
        <v>13998</v>
      </c>
    </row>
    <row r="46" spans="2:10">
      <c r="H46" s="120"/>
      <c r="I46" s="72" t="s">
        <v>14003</v>
      </c>
      <c r="J46" s="120"/>
    </row>
    <row r="47" spans="2:10">
      <c r="I47" s="72" t="s">
        <v>14004</v>
      </c>
    </row>
    <row r="48" spans="2:10" ht="28.5">
      <c r="E48" s="137" t="s">
        <v>13613</v>
      </c>
      <c r="F48" s="138" t="s">
        <v>13614</v>
      </c>
      <c r="G48" s="137" t="s">
        <v>14010</v>
      </c>
      <c r="H48" s="138" t="s">
        <v>14011</v>
      </c>
      <c r="I48" s="72" t="s">
        <v>14005</v>
      </c>
    </row>
    <row r="49" spans="1:11">
      <c r="E49" s="126" t="s">
        <v>13615</v>
      </c>
      <c r="F49" s="124" t="s">
        <v>14009</v>
      </c>
      <c r="G49" s="125"/>
      <c r="I49" s="72" t="s">
        <v>14006</v>
      </c>
      <c r="J49" t="s">
        <v>13999</v>
      </c>
    </row>
    <row r="50" spans="1:11">
      <c r="A50" s="61" t="s">
        <v>13507</v>
      </c>
      <c r="B50" s="122" t="s">
        <v>13607</v>
      </c>
      <c r="I50" s="72" t="s">
        <v>14007</v>
      </c>
    </row>
    <row r="51" spans="1:11">
      <c r="B51" s="122"/>
      <c r="E51" s="139" t="s">
        <v>13618</v>
      </c>
      <c r="F51" s="140" t="s">
        <v>13622</v>
      </c>
      <c r="I51" s="72" t="s">
        <v>14008</v>
      </c>
      <c r="J51" t="s">
        <v>14000</v>
      </c>
    </row>
    <row r="52" spans="1:11">
      <c r="A52" s="61" t="s">
        <v>13606</v>
      </c>
      <c r="B52" s="122" t="s">
        <v>13608</v>
      </c>
      <c r="E52" s="129"/>
      <c r="F52" s="130"/>
    </row>
    <row r="53" spans="1:11">
      <c r="B53" s="118"/>
      <c r="E53" s="127" t="s">
        <v>13616</v>
      </c>
      <c r="F53" s="128" t="s">
        <v>13625</v>
      </c>
    </row>
    <row r="55" spans="1:11">
      <c r="E55" s="141" t="s">
        <v>13617</v>
      </c>
      <c r="F55" s="142" t="s">
        <v>14012</v>
      </c>
    </row>
    <row r="56" spans="1:11">
      <c r="E56" s="129"/>
    </row>
    <row r="57" spans="1:11">
      <c r="E57" s="141" t="s">
        <v>13619</v>
      </c>
      <c r="F57" s="142" t="s">
        <v>13626</v>
      </c>
    </row>
    <row r="58" spans="1:11">
      <c r="E58" s="129"/>
      <c r="F58" s="130"/>
    </row>
    <row r="59" spans="1:11">
      <c r="E59" s="129" t="s">
        <v>13628</v>
      </c>
      <c r="F59" s="130" t="s">
        <v>13627</v>
      </c>
    </row>
    <row r="60" spans="1:11">
      <c r="F60" s="130"/>
    </row>
    <row r="61" spans="1:11">
      <c r="E61" s="141" t="s">
        <v>13629</v>
      </c>
      <c r="F61" s="142" t="s">
        <v>14013</v>
      </c>
    </row>
    <row r="63" spans="1:11">
      <c r="J63" s="143" t="s">
        <v>13947</v>
      </c>
      <c r="K63" s="143" t="s">
        <v>13959</v>
      </c>
    </row>
    <row r="64" spans="1:11">
      <c r="E64">
        <v>2171</v>
      </c>
      <c r="F64" s="122" t="s">
        <v>13928</v>
      </c>
      <c r="H64" s="61" t="s">
        <v>13927</v>
      </c>
      <c r="I64" s="61" t="s">
        <v>13837</v>
      </c>
      <c r="J64" s="143" t="s">
        <v>13948</v>
      </c>
      <c r="K64" s="143" t="s">
        <v>14014</v>
      </c>
    </row>
    <row r="65" spans="5:11">
      <c r="E65">
        <v>2172</v>
      </c>
      <c r="F65" s="122" t="s">
        <v>13929</v>
      </c>
      <c r="H65" s="61" t="s">
        <v>13899</v>
      </c>
      <c r="I65" s="61" t="s">
        <v>13838</v>
      </c>
      <c r="J65" s="143" t="s">
        <v>13949</v>
      </c>
      <c r="K65" s="143" t="s">
        <v>14015</v>
      </c>
    </row>
    <row r="66" spans="5:11">
      <c r="E66">
        <v>2173</v>
      </c>
      <c r="F66" s="122" t="s">
        <v>13931</v>
      </c>
      <c r="H66" s="61" t="s">
        <v>13930</v>
      </c>
      <c r="I66" s="61" t="s">
        <v>13839</v>
      </c>
      <c r="J66" s="143" t="s">
        <v>13950</v>
      </c>
      <c r="K66" s="143" t="s">
        <v>14016</v>
      </c>
    </row>
    <row r="67" spans="5:11">
      <c r="E67">
        <v>2174</v>
      </c>
      <c r="F67" s="122" t="s">
        <v>13933</v>
      </c>
      <c r="H67" s="61" t="s">
        <v>13932</v>
      </c>
      <c r="I67" s="61" t="s">
        <v>13840</v>
      </c>
      <c r="J67" s="143" t="s">
        <v>13951</v>
      </c>
      <c r="K67" s="143" t="s">
        <v>14017</v>
      </c>
    </row>
    <row r="68" spans="5:11">
      <c r="E68">
        <v>2175</v>
      </c>
      <c r="F68" s="122" t="s">
        <v>13934</v>
      </c>
      <c r="H68" s="61" t="s">
        <v>13956</v>
      </c>
      <c r="I68" s="61" t="s">
        <v>13841</v>
      </c>
      <c r="J68" s="143" t="s">
        <v>13952</v>
      </c>
      <c r="K68" s="143" t="s">
        <v>14018</v>
      </c>
    </row>
    <row r="69" spans="5:11">
      <c r="E69">
        <v>2176</v>
      </c>
      <c r="F69" s="122" t="s">
        <v>13935</v>
      </c>
      <c r="H69" s="61" t="s">
        <v>13900</v>
      </c>
      <c r="I69" s="61" t="s">
        <v>13842</v>
      </c>
      <c r="J69" s="143" t="s">
        <v>13953</v>
      </c>
      <c r="K69" s="143" t="s">
        <v>14019</v>
      </c>
    </row>
    <row r="70" spans="5:11">
      <c r="E70">
        <v>2177</v>
      </c>
      <c r="F70" s="122" t="s">
        <v>13936</v>
      </c>
      <c r="H70" s="61" t="s">
        <v>13901</v>
      </c>
      <c r="I70" s="61" t="s">
        <v>13843</v>
      </c>
      <c r="J70" s="143" t="s">
        <v>13954</v>
      </c>
      <c r="K70" s="143" t="s">
        <v>14020</v>
      </c>
    </row>
    <row r="71" spans="5:11">
      <c r="E71">
        <v>2178</v>
      </c>
      <c r="F71" s="122" t="s">
        <v>13937</v>
      </c>
      <c r="H71" s="61" t="s">
        <v>13902</v>
      </c>
      <c r="I71" s="61" t="s">
        <v>13844</v>
      </c>
      <c r="J71" s="143" t="s">
        <v>13955</v>
      </c>
      <c r="K71" s="143" t="s">
        <v>14021</v>
      </c>
    </row>
    <row r="72" spans="5:11">
      <c r="E72">
        <v>2179</v>
      </c>
      <c r="I72" s="61" t="s">
        <v>13845</v>
      </c>
    </row>
    <row r="73" spans="5:11">
      <c r="E73">
        <v>2180</v>
      </c>
      <c r="I73" s="61" t="s">
        <v>13846</v>
      </c>
    </row>
    <row r="74" spans="5:11">
      <c r="E74">
        <v>2181</v>
      </c>
      <c r="F74" s="122" t="s">
        <v>13874</v>
      </c>
      <c r="H74" s="61" t="s">
        <v>13903</v>
      </c>
      <c r="I74" s="61" t="s">
        <v>13847</v>
      </c>
      <c r="J74" s="143" t="s">
        <v>13957</v>
      </c>
      <c r="K74" s="143" t="s">
        <v>14022</v>
      </c>
    </row>
    <row r="75" spans="5:11">
      <c r="E75">
        <v>2182</v>
      </c>
      <c r="F75" s="122" t="s">
        <v>13875</v>
      </c>
      <c r="H75" s="61" t="s">
        <v>13904</v>
      </c>
      <c r="I75" s="61" t="s">
        <v>13848</v>
      </c>
      <c r="J75" s="143" t="s">
        <v>13958</v>
      </c>
      <c r="K75" s="143" t="s">
        <v>14023</v>
      </c>
    </row>
    <row r="76" spans="5:11">
      <c r="E76">
        <v>2183</v>
      </c>
      <c r="F76" s="122" t="s">
        <v>13876</v>
      </c>
      <c r="H76" s="61" t="s">
        <v>13905</v>
      </c>
      <c r="I76" s="61" t="s">
        <v>13849</v>
      </c>
    </row>
    <row r="77" spans="5:11">
      <c r="E77">
        <v>2184</v>
      </c>
      <c r="F77" s="122" t="s">
        <v>13877</v>
      </c>
      <c r="H77" s="61" t="s">
        <v>13906</v>
      </c>
      <c r="I77" s="61" t="s">
        <v>13850</v>
      </c>
    </row>
    <row r="78" spans="5:11">
      <c r="E78">
        <v>2185</v>
      </c>
      <c r="F78" s="122" t="s">
        <v>13878</v>
      </c>
      <c r="H78" s="61" t="s">
        <v>13908</v>
      </c>
      <c r="I78" s="61" t="s">
        <v>13851</v>
      </c>
    </row>
    <row r="79" spans="5:11">
      <c r="E79">
        <v>2186</v>
      </c>
      <c r="F79" s="122" t="s">
        <v>13879</v>
      </c>
      <c r="H79" s="61" t="s">
        <v>13907</v>
      </c>
      <c r="I79" s="61" t="s">
        <v>13852</v>
      </c>
    </row>
    <row r="80" spans="5:11">
      <c r="E80">
        <v>2187</v>
      </c>
      <c r="F80" s="122" t="s">
        <v>13880</v>
      </c>
      <c r="H80" s="61" t="s">
        <v>13909</v>
      </c>
      <c r="I80" s="61" t="s">
        <v>13853</v>
      </c>
    </row>
    <row r="81" spans="5:9">
      <c r="E81">
        <v>2188</v>
      </c>
      <c r="F81" s="122" t="s">
        <v>13881</v>
      </c>
      <c r="H81" s="61" t="s">
        <v>13910</v>
      </c>
      <c r="I81" s="61" t="s">
        <v>13854</v>
      </c>
    </row>
    <row r="82" spans="5:9">
      <c r="E82">
        <v>2189</v>
      </c>
      <c r="I82" s="61" t="s">
        <v>13855</v>
      </c>
    </row>
    <row r="83" spans="5:9">
      <c r="E83">
        <v>2190</v>
      </c>
      <c r="H83" s="61"/>
      <c r="I83" s="61" t="s">
        <v>13856</v>
      </c>
    </row>
    <row r="84" spans="5:9">
      <c r="E84">
        <v>2191</v>
      </c>
      <c r="F84" s="122" t="s">
        <v>13882</v>
      </c>
      <c r="H84" s="61" t="s">
        <v>13911</v>
      </c>
      <c r="I84" s="61" t="s">
        <v>13857</v>
      </c>
    </row>
    <row r="85" spans="5:9">
      <c r="E85">
        <v>2192</v>
      </c>
      <c r="F85" s="122" t="s">
        <v>13883</v>
      </c>
      <c r="H85" s="61" t="s">
        <v>13912</v>
      </c>
      <c r="I85" s="61" t="s">
        <v>13858</v>
      </c>
    </row>
    <row r="86" spans="5:9">
      <c r="E86">
        <v>2193</v>
      </c>
      <c r="F86" s="122" t="s">
        <v>13884</v>
      </c>
      <c r="H86" s="61" t="s">
        <v>13913</v>
      </c>
      <c r="I86" s="61" t="s">
        <v>13859</v>
      </c>
    </row>
    <row r="87" spans="5:9">
      <c r="E87">
        <v>2194</v>
      </c>
      <c r="F87" s="122" t="s">
        <v>13885</v>
      </c>
      <c r="H87" s="61" t="s">
        <v>13914</v>
      </c>
      <c r="I87" s="61" t="s">
        <v>13860</v>
      </c>
    </row>
    <row r="88" spans="5:9">
      <c r="E88">
        <v>2195</v>
      </c>
      <c r="F88" s="122" t="s">
        <v>13886</v>
      </c>
      <c r="H88" s="61" t="s">
        <v>13915</v>
      </c>
      <c r="I88" s="61" t="s">
        <v>13861</v>
      </c>
    </row>
    <row r="89" spans="5:9">
      <c r="E89">
        <v>2196</v>
      </c>
      <c r="F89" s="122" t="s">
        <v>13887</v>
      </c>
      <c r="H89" s="61" t="s">
        <v>13916</v>
      </c>
      <c r="I89" s="61" t="s">
        <v>13862</v>
      </c>
    </row>
    <row r="90" spans="5:9">
      <c r="E90">
        <v>2197</v>
      </c>
      <c r="F90" s="122" t="s">
        <v>13888</v>
      </c>
      <c r="H90" s="61" t="s">
        <v>13917</v>
      </c>
      <c r="I90" s="61" t="s">
        <v>13863</v>
      </c>
    </row>
    <row r="91" spans="5:9">
      <c r="E91">
        <v>2198</v>
      </c>
      <c r="F91" s="122" t="s">
        <v>13889</v>
      </c>
      <c r="H91" s="61" t="s">
        <v>13918</v>
      </c>
      <c r="I91" s="61" t="s">
        <v>13864</v>
      </c>
    </row>
    <row r="92" spans="5:9">
      <c r="E92">
        <v>2199</v>
      </c>
      <c r="I92" s="61" t="s">
        <v>13865</v>
      </c>
    </row>
    <row r="93" spans="5:9">
      <c r="E93">
        <v>2200</v>
      </c>
      <c r="I93" s="61" t="s">
        <v>13866</v>
      </c>
    </row>
    <row r="94" spans="5:9">
      <c r="E94">
        <v>2201</v>
      </c>
      <c r="F94" s="122" t="s">
        <v>13890</v>
      </c>
      <c r="H94" s="61" t="s">
        <v>13919</v>
      </c>
      <c r="I94" s="61" t="s">
        <v>13867</v>
      </c>
    </row>
    <row r="95" spans="5:9">
      <c r="E95">
        <v>2202</v>
      </c>
      <c r="F95" s="122" t="s">
        <v>13892</v>
      </c>
      <c r="H95" s="61" t="s">
        <v>13920</v>
      </c>
      <c r="I95" s="61" t="s">
        <v>13868</v>
      </c>
    </row>
    <row r="96" spans="5:9">
      <c r="E96">
        <v>2203</v>
      </c>
      <c r="F96" s="122" t="s">
        <v>13893</v>
      </c>
      <c r="H96" s="61" t="s">
        <v>13921</v>
      </c>
      <c r="I96" s="61" t="s">
        <v>13869</v>
      </c>
    </row>
    <row r="97" spans="5:9">
      <c r="E97">
        <v>2204</v>
      </c>
      <c r="F97" s="122" t="s">
        <v>13894</v>
      </c>
      <c r="H97" s="61" t="s">
        <v>13922</v>
      </c>
      <c r="I97" s="61" t="s">
        <v>13870</v>
      </c>
    </row>
    <row r="98" spans="5:9">
      <c r="E98">
        <v>2205</v>
      </c>
      <c r="F98" s="122" t="s">
        <v>13895</v>
      </c>
      <c r="H98" s="61" t="s">
        <v>13923</v>
      </c>
      <c r="I98" s="61" t="s">
        <v>13871</v>
      </c>
    </row>
    <row r="99" spans="5:9">
      <c r="E99">
        <v>2206</v>
      </c>
      <c r="F99" s="122" t="s">
        <v>13896</v>
      </c>
      <c r="H99" s="61" t="s">
        <v>13924</v>
      </c>
      <c r="I99" s="61" t="s">
        <v>13872</v>
      </c>
    </row>
    <row r="100" spans="5:9">
      <c r="E100">
        <v>2207</v>
      </c>
      <c r="F100" s="122" t="s">
        <v>13897</v>
      </c>
      <c r="H100" s="61" t="s">
        <v>13925</v>
      </c>
      <c r="I100" s="61" t="s">
        <v>13873</v>
      </c>
    </row>
    <row r="101" spans="5:9">
      <c r="E101">
        <v>2208</v>
      </c>
      <c r="F101" s="122" t="s">
        <v>13898</v>
      </c>
      <c r="H101" s="61" t="s">
        <v>13926</v>
      </c>
      <c r="I101" s="61" t="s">
        <v>13891</v>
      </c>
    </row>
  </sheetData>
  <mergeCells count="6">
    <mergeCell ref="B31:B33"/>
    <mergeCell ref="B4:B11"/>
    <mergeCell ref="B12:B15"/>
    <mergeCell ref="B19:B21"/>
    <mergeCell ref="B23:B30"/>
    <mergeCell ref="B16:B18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1"/>
  <sheetViews>
    <sheetView topLeftCell="A4" workbookViewId="0">
      <selection activeCell="E20" sqref="E20"/>
    </sheetView>
  </sheetViews>
  <sheetFormatPr defaultRowHeight="14.25"/>
  <cols>
    <col min="1" max="1" width="12.75" style="108" bestFit="1" customWidth="1"/>
    <col min="2" max="2" width="15" style="111" bestFit="1" customWidth="1"/>
    <col min="3" max="3" width="12.75" style="108" bestFit="1" customWidth="1"/>
    <col min="4" max="4" width="12.625" style="108" customWidth="1"/>
    <col min="5" max="5" width="7.5" style="108" bestFit="1" customWidth="1"/>
    <col min="6" max="6" width="6.5" style="108" bestFit="1" customWidth="1"/>
    <col min="7" max="12" width="10.5" style="108" bestFit="1" customWidth="1"/>
    <col min="13" max="16384" width="9" style="108"/>
  </cols>
  <sheetData>
    <row r="2" spans="1:14">
      <c r="B2" s="109" t="s">
        <v>13630</v>
      </c>
      <c r="C2" s="110" t="s">
        <v>13631</v>
      </c>
    </row>
    <row r="3" spans="1:14">
      <c r="C3" s="110"/>
      <c r="E3" s="117" t="s">
        <v>13632</v>
      </c>
      <c r="F3" s="117"/>
      <c r="G3" s="117"/>
      <c r="H3" s="117"/>
      <c r="I3" s="117"/>
      <c r="J3" s="117"/>
    </row>
    <row r="4" spans="1:14">
      <c r="D4" s="110" t="s">
        <v>13633</v>
      </c>
      <c r="E4" s="110" t="s">
        <v>13634</v>
      </c>
      <c r="F4" s="110" t="s">
        <v>13635</v>
      </c>
      <c r="G4" s="110" t="s">
        <v>13636</v>
      </c>
      <c r="H4" s="110" t="s">
        <v>13637</v>
      </c>
      <c r="I4" s="110" t="s">
        <v>13638</v>
      </c>
      <c r="J4" s="110" t="s">
        <v>13639</v>
      </c>
      <c r="K4" s="110" t="s">
        <v>13640</v>
      </c>
      <c r="L4" s="110" t="s">
        <v>13641</v>
      </c>
      <c r="M4" s="110" t="s">
        <v>13642</v>
      </c>
      <c r="N4" s="110" t="s">
        <v>13643</v>
      </c>
    </row>
    <row r="5" spans="1:14">
      <c r="A5" s="110" t="s">
        <v>13644</v>
      </c>
      <c r="B5" s="109"/>
      <c r="C5" s="110" t="s">
        <v>13645</v>
      </c>
      <c r="D5" s="110" t="s">
        <v>13646</v>
      </c>
      <c r="E5" s="110" t="s">
        <v>13646</v>
      </c>
      <c r="F5" s="110" t="s">
        <v>13646</v>
      </c>
      <c r="G5" s="110" t="s">
        <v>13488</v>
      </c>
      <c r="H5" s="110" t="s">
        <v>13488</v>
      </c>
      <c r="I5" s="110" t="s">
        <v>13488</v>
      </c>
      <c r="J5" s="110" t="s">
        <v>13489</v>
      </c>
      <c r="K5" s="110" t="s">
        <v>13489</v>
      </c>
      <c r="L5" s="110" t="s">
        <v>13489</v>
      </c>
      <c r="M5" s="110" t="s">
        <v>13490</v>
      </c>
      <c r="N5" s="110" t="s">
        <v>13490</v>
      </c>
    </row>
    <row r="6" spans="1:14">
      <c r="B6" s="109" t="s">
        <v>13647</v>
      </c>
      <c r="C6" s="110" t="s">
        <v>13648</v>
      </c>
      <c r="D6" s="110" t="s">
        <v>13649</v>
      </c>
      <c r="E6" s="110" t="s">
        <v>12774</v>
      </c>
      <c r="F6" s="110" t="s">
        <v>12775</v>
      </c>
      <c r="G6" s="110" t="s">
        <v>12776</v>
      </c>
      <c r="H6" s="110" t="s">
        <v>12777</v>
      </c>
      <c r="I6" s="110" t="s">
        <v>12778</v>
      </c>
      <c r="J6" s="110" t="s">
        <v>12779</v>
      </c>
      <c r="K6" s="110" t="s">
        <v>12780</v>
      </c>
      <c r="L6" s="110" t="s">
        <v>12781</v>
      </c>
      <c r="M6" s="110" t="s">
        <v>12782</v>
      </c>
      <c r="N6" s="110" t="s">
        <v>12783</v>
      </c>
    </row>
    <row r="7" spans="1:14">
      <c r="B7" s="112" t="s">
        <v>13650</v>
      </c>
      <c r="C7" s="113"/>
      <c r="D7" s="113" t="s">
        <v>13651</v>
      </c>
      <c r="E7" s="113" t="s">
        <v>13188</v>
      </c>
      <c r="F7" s="113" t="s">
        <v>13189</v>
      </c>
      <c r="G7" s="113" t="s">
        <v>13190</v>
      </c>
      <c r="H7" s="113" t="s">
        <v>13191</v>
      </c>
      <c r="I7" s="113" t="s">
        <v>13192</v>
      </c>
      <c r="J7" s="113" t="s">
        <v>13193</v>
      </c>
      <c r="K7" s="113" t="s">
        <v>13194</v>
      </c>
      <c r="L7" s="113" t="s">
        <v>13195</v>
      </c>
      <c r="M7" s="113" t="s">
        <v>13196</v>
      </c>
      <c r="N7" s="113" t="s">
        <v>13197</v>
      </c>
    </row>
    <row r="8" spans="1:14">
      <c r="C8" s="110" t="s">
        <v>12804</v>
      </c>
      <c r="D8" s="110" t="s">
        <v>13652</v>
      </c>
      <c r="E8" s="110" t="s">
        <v>12784</v>
      </c>
      <c r="F8" s="110" t="s">
        <v>12785</v>
      </c>
      <c r="G8" s="110" t="s">
        <v>12786</v>
      </c>
      <c r="H8" s="110" t="s">
        <v>12787</v>
      </c>
      <c r="I8" s="110" t="s">
        <v>12788</v>
      </c>
      <c r="J8" s="110" t="s">
        <v>12789</v>
      </c>
      <c r="K8" s="110" t="s">
        <v>12790</v>
      </c>
      <c r="L8" s="110" t="s">
        <v>12791</v>
      </c>
      <c r="M8" s="110" t="s">
        <v>12792</v>
      </c>
      <c r="N8" s="110" t="s">
        <v>12793</v>
      </c>
    </row>
    <row r="9" spans="1:14">
      <c r="B9" s="112" t="s">
        <v>13650</v>
      </c>
      <c r="C9" s="113"/>
      <c r="D9" s="113" t="s">
        <v>13653</v>
      </c>
      <c r="E9" s="113" t="s">
        <v>13208</v>
      </c>
      <c r="F9" s="113" t="s">
        <v>13209</v>
      </c>
      <c r="G9" s="113" t="s">
        <v>13210</v>
      </c>
      <c r="H9" s="113" t="s">
        <v>13211</v>
      </c>
      <c r="I9" s="113" t="s">
        <v>13212</v>
      </c>
      <c r="J9" s="113" t="s">
        <v>13213</v>
      </c>
      <c r="K9" s="113" t="s">
        <v>13214</v>
      </c>
      <c r="L9" s="113" t="s">
        <v>13215</v>
      </c>
      <c r="M9" s="113" t="s">
        <v>13216</v>
      </c>
      <c r="N9" s="113" t="s">
        <v>13217</v>
      </c>
    </row>
    <row r="10" spans="1:14">
      <c r="C10" s="110" t="s">
        <v>12805</v>
      </c>
      <c r="D10" s="110" t="s">
        <v>13654</v>
      </c>
      <c r="E10" s="110" t="s">
        <v>12794</v>
      </c>
      <c r="F10" s="110" t="s">
        <v>12795</v>
      </c>
      <c r="G10" s="110" t="s">
        <v>12796</v>
      </c>
      <c r="H10" s="110" t="s">
        <v>12797</v>
      </c>
      <c r="I10" s="110" t="s">
        <v>12798</v>
      </c>
      <c r="J10" s="110" t="s">
        <v>12799</v>
      </c>
      <c r="K10" s="110" t="s">
        <v>12800</v>
      </c>
      <c r="L10" s="110" t="s">
        <v>12801</v>
      </c>
      <c r="M10" s="110" t="s">
        <v>12802</v>
      </c>
      <c r="N10" s="110" t="s">
        <v>12803</v>
      </c>
    </row>
    <row r="11" spans="1:14">
      <c r="B11" s="112" t="s">
        <v>13650</v>
      </c>
      <c r="C11" s="113"/>
      <c r="D11" s="113" t="s">
        <v>13655</v>
      </c>
      <c r="E11" s="113" t="s">
        <v>13218</v>
      </c>
      <c r="F11" s="113" t="s">
        <v>13219</v>
      </c>
      <c r="G11" s="113" t="s">
        <v>13220</v>
      </c>
      <c r="H11" s="113" t="s">
        <v>13221</v>
      </c>
      <c r="I11" s="113" t="s">
        <v>13222</v>
      </c>
      <c r="J11" s="113" t="s">
        <v>13223</v>
      </c>
      <c r="K11" s="113" t="s">
        <v>13224</v>
      </c>
      <c r="L11" s="113" t="s">
        <v>13225</v>
      </c>
      <c r="M11" s="113" t="s">
        <v>13226</v>
      </c>
      <c r="N11" s="113" t="s">
        <v>13227</v>
      </c>
    </row>
    <row r="12" spans="1:14">
      <c r="C12" s="110" t="s">
        <v>12806</v>
      </c>
      <c r="D12" s="110" t="s">
        <v>13656</v>
      </c>
      <c r="E12" s="110" t="s">
        <v>12807</v>
      </c>
      <c r="F12" s="110" t="s">
        <v>12808</v>
      </c>
      <c r="G12" s="110" t="s">
        <v>12809</v>
      </c>
      <c r="H12" s="110" t="s">
        <v>12810</v>
      </c>
      <c r="I12" s="110" t="s">
        <v>12811</v>
      </c>
      <c r="J12" s="110" t="s">
        <v>12812</v>
      </c>
      <c r="K12" s="110" t="s">
        <v>12813</v>
      </c>
      <c r="L12" s="110" t="s">
        <v>12814</v>
      </c>
      <c r="M12" s="110" t="s">
        <v>12815</v>
      </c>
      <c r="N12" s="110" t="s">
        <v>12816</v>
      </c>
    </row>
    <row r="13" spans="1:14" ht="12.75" customHeight="1">
      <c r="B13" s="112" t="s">
        <v>13650</v>
      </c>
      <c r="C13" s="113"/>
      <c r="D13" s="113" t="s">
        <v>13657</v>
      </c>
      <c r="E13" s="113" t="s">
        <v>13228</v>
      </c>
      <c r="F13" s="113" t="s">
        <v>13229</v>
      </c>
      <c r="G13" s="113" t="s">
        <v>13230</v>
      </c>
      <c r="H13" s="113" t="s">
        <v>13231</v>
      </c>
      <c r="I13" s="113" t="s">
        <v>13232</v>
      </c>
      <c r="J13" s="113" t="s">
        <v>13233</v>
      </c>
      <c r="K13" s="113" t="s">
        <v>13234</v>
      </c>
      <c r="L13" s="113" t="s">
        <v>13235</v>
      </c>
      <c r="M13" s="113" t="s">
        <v>13236</v>
      </c>
      <c r="N13" s="113" t="s">
        <v>13237</v>
      </c>
    </row>
    <row r="14" spans="1:14">
      <c r="C14" s="110" t="s">
        <v>13658</v>
      </c>
      <c r="D14" s="110" t="s">
        <v>13659</v>
      </c>
      <c r="E14" s="110" t="s">
        <v>12817</v>
      </c>
      <c r="F14" s="110" t="s">
        <v>12818</v>
      </c>
      <c r="G14" s="110" t="s">
        <v>12819</v>
      </c>
      <c r="H14" s="110" t="s">
        <v>12820</v>
      </c>
      <c r="I14" s="110" t="s">
        <v>12821</v>
      </c>
      <c r="J14" s="110" t="s">
        <v>12822</v>
      </c>
      <c r="K14" s="110" t="s">
        <v>12823</v>
      </c>
      <c r="L14" s="110" t="s">
        <v>12824</v>
      </c>
      <c r="M14" s="110" t="s">
        <v>12825</v>
      </c>
      <c r="N14" s="110" t="s">
        <v>12826</v>
      </c>
    </row>
    <row r="15" spans="1:14">
      <c r="B15" s="112" t="s">
        <v>13650</v>
      </c>
      <c r="C15" s="113"/>
      <c r="D15" s="113" t="s">
        <v>13660</v>
      </c>
      <c r="E15" s="113" t="s">
        <v>13198</v>
      </c>
      <c r="F15" s="113" t="s">
        <v>13199</v>
      </c>
      <c r="G15" s="113" t="s">
        <v>13200</v>
      </c>
      <c r="H15" s="113" t="s">
        <v>13201</v>
      </c>
      <c r="I15" s="113" t="s">
        <v>13202</v>
      </c>
      <c r="J15" s="113" t="s">
        <v>13203</v>
      </c>
      <c r="K15" s="113" t="s">
        <v>13204</v>
      </c>
      <c r="L15" s="113" t="s">
        <v>13205</v>
      </c>
      <c r="M15" s="113" t="s">
        <v>13206</v>
      </c>
      <c r="N15" s="113" t="s">
        <v>13207</v>
      </c>
    </row>
    <row r="16" spans="1:14">
      <c r="C16" s="110"/>
      <c r="E16" s="110" t="s">
        <v>13661</v>
      </c>
    </row>
    <row r="17" spans="2:14">
      <c r="D17" s="110" t="s">
        <v>13633</v>
      </c>
      <c r="E17" s="110" t="s">
        <v>13634</v>
      </c>
      <c r="F17" s="110" t="s">
        <v>13635</v>
      </c>
      <c r="G17" s="110" t="s">
        <v>13636</v>
      </c>
      <c r="H17" s="110" t="s">
        <v>13637</v>
      </c>
      <c r="I17" s="110" t="s">
        <v>13638</v>
      </c>
      <c r="J17" s="110" t="s">
        <v>13639</v>
      </c>
      <c r="K17" s="110" t="s">
        <v>13640</v>
      </c>
      <c r="L17" s="110" t="s">
        <v>13641</v>
      </c>
      <c r="M17" s="110" t="s">
        <v>13642</v>
      </c>
      <c r="N17" s="110" t="s">
        <v>13643</v>
      </c>
    </row>
    <row r="18" spans="2:14">
      <c r="C18" s="110" t="s">
        <v>13645</v>
      </c>
      <c r="D18" s="110" t="s">
        <v>13662</v>
      </c>
      <c r="E18" s="110" t="s">
        <v>13662</v>
      </c>
      <c r="F18" s="110" t="s">
        <v>13662</v>
      </c>
      <c r="G18" s="110" t="s">
        <v>13663</v>
      </c>
      <c r="H18" s="110" t="s">
        <v>13663</v>
      </c>
      <c r="I18" s="110" t="s">
        <v>13663</v>
      </c>
      <c r="J18" s="110" t="s">
        <v>13664</v>
      </c>
      <c r="K18" s="110" t="s">
        <v>13664</v>
      </c>
      <c r="L18" s="110" t="s">
        <v>13664</v>
      </c>
      <c r="M18" s="110" t="s">
        <v>13665</v>
      </c>
      <c r="N18" s="110" t="s">
        <v>13665</v>
      </c>
    </row>
    <row r="19" spans="2:14">
      <c r="B19" s="109" t="s">
        <v>13647</v>
      </c>
      <c r="C19" s="110" t="s">
        <v>13648</v>
      </c>
      <c r="D19" s="110" t="s">
        <v>13666</v>
      </c>
      <c r="E19" s="110" t="s">
        <v>12827</v>
      </c>
      <c r="F19" s="110" t="s">
        <v>12828</v>
      </c>
      <c r="G19" s="110" t="s">
        <v>12829</v>
      </c>
      <c r="H19" s="110" t="s">
        <v>12830</v>
      </c>
      <c r="I19" s="110" t="s">
        <v>12831</v>
      </c>
      <c r="J19" s="110" t="s">
        <v>12832</v>
      </c>
      <c r="K19" s="110" t="s">
        <v>12833</v>
      </c>
      <c r="L19" s="110" t="s">
        <v>12834</v>
      </c>
      <c r="M19" s="110" t="s">
        <v>12835</v>
      </c>
      <c r="N19" s="110" t="s">
        <v>12836</v>
      </c>
    </row>
    <row r="20" spans="2:14">
      <c r="B20" s="112" t="s">
        <v>13650</v>
      </c>
      <c r="C20" s="113"/>
      <c r="D20" s="113" t="s">
        <v>13667</v>
      </c>
      <c r="E20" s="113" t="s">
        <v>13238</v>
      </c>
      <c r="F20" s="113" t="s">
        <v>13239</v>
      </c>
      <c r="G20" s="113" t="s">
        <v>13240</v>
      </c>
      <c r="H20" s="113" t="s">
        <v>13241</v>
      </c>
      <c r="I20" s="113" t="s">
        <v>13242</v>
      </c>
      <c r="J20" s="113" t="s">
        <v>13243</v>
      </c>
      <c r="K20" s="113" t="s">
        <v>13244</v>
      </c>
      <c r="L20" s="113" t="s">
        <v>13245</v>
      </c>
      <c r="M20" s="113" t="s">
        <v>13246</v>
      </c>
      <c r="N20" s="113" t="s">
        <v>13247</v>
      </c>
    </row>
    <row r="21" spans="2:14">
      <c r="C21" s="110" t="s">
        <v>12804</v>
      </c>
      <c r="D21" s="110" t="s">
        <v>13668</v>
      </c>
      <c r="E21" s="110" t="s">
        <v>12837</v>
      </c>
      <c r="F21" s="110" t="s">
        <v>12838</v>
      </c>
      <c r="G21" s="110" t="s">
        <v>12839</v>
      </c>
      <c r="H21" s="110" t="s">
        <v>12840</v>
      </c>
      <c r="I21" s="110" t="s">
        <v>12841</v>
      </c>
      <c r="J21" s="110" t="s">
        <v>12842</v>
      </c>
      <c r="K21" s="110" t="s">
        <v>12843</v>
      </c>
      <c r="L21" s="110" t="s">
        <v>12844</v>
      </c>
      <c r="M21" s="110" t="s">
        <v>12845</v>
      </c>
      <c r="N21" s="110" t="s">
        <v>12846</v>
      </c>
    </row>
    <row r="22" spans="2:14">
      <c r="B22" s="112" t="s">
        <v>13650</v>
      </c>
      <c r="C22" s="113"/>
      <c r="D22" s="113" t="s">
        <v>13669</v>
      </c>
      <c r="E22" s="113" t="s">
        <v>13257</v>
      </c>
      <c r="F22" s="113" t="s">
        <v>13258</v>
      </c>
      <c r="G22" s="113" t="s">
        <v>13259</v>
      </c>
      <c r="H22" s="113" t="s">
        <v>13260</v>
      </c>
      <c r="I22" s="113" t="s">
        <v>13261</v>
      </c>
      <c r="J22" s="113" t="s">
        <v>13262</v>
      </c>
      <c r="K22" s="113" t="s">
        <v>13263</v>
      </c>
      <c r="L22" s="113" t="s">
        <v>13264</v>
      </c>
      <c r="M22" s="113" t="s">
        <v>13265</v>
      </c>
      <c r="N22" s="113" t="s">
        <v>13266</v>
      </c>
    </row>
    <row r="23" spans="2:14">
      <c r="C23" s="110" t="s">
        <v>12805</v>
      </c>
      <c r="D23" s="110" t="s">
        <v>13670</v>
      </c>
      <c r="E23" s="110" t="s">
        <v>12847</v>
      </c>
      <c r="F23" s="110" t="s">
        <v>12848</v>
      </c>
      <c r="G23" s="110" t="s">
        <v>12849</v>
      </c>
      <c r="H23" s="110" t="s">
        <v>12850</v>
      </c>
      <c r="I23" s="110" t="s">
        <v>12851</v>
      </c>
      <c r="J23" s="110" t="s">
        <v>12852</v>
      </c>
      <c r="K23" s="110" t="s">
        <v>12853</v>
      </c>
      <c r="L23" s="110" t="s">
        <v>12854</v>
      </c>
      <c r="M23" s="110" t="s">
        <v>12855</v>
      </c>
      <c r="N23" s="110" t="s">
        <v>12856</v>
      </c>
    </row>
    <row r="24" spans="2:14">
      <c r="B24" s="112" t="s">
        <v>13650</v>
      </c>
      <c r="C24" s="113"/>
      <c r="D24" s="113" t="s">
        <v>13671</v>
      </c>
      <c r="E24" s="113" t="s">
        <v>13267</v>
      </c>
      <c r="F24" s="113" t="s">
        <v>13268</v>
      </c>
      <c r="G24" s="113" t="s">
        <v>13269</v>
      </c>
      <c r="H24" s="113" t="s">
        <v>13270</v>
      </c>
      <c r="I24" s="113" t="s">
        <v>13271</v>
      </c>
      <c r="J24" s="113" t="s">
        <v>13272</v>
      </c>
      <c r="K24" s="113" t="s">
        <v>13273</v>
      </c>
      <c r="L24" s="113" t="s">
        <v>13274</v>
      </c>
      <c r="M24" s="113" t="s">
        <v>13275</v>
      </c>
      <c r="N24" s="113" t="s">
        <v>13276</v>
      </c>
    </row>
    <row r="25" spans="2:14">
      <c r="C25" s="110" t="s">
        <v>12806</v>
      </c>
      <c r="D25" s="110" t="s">
        <v>13672</v>
      </c>
      <c r="E25" s="110" t="s">
        <v>12857</v>
      </c>
      <c r="F25" s="110" t="s">
        <v>12858</v>
      </c>
      <c r="G25" s="110" t="s">
        <v>12859</v>
      </c>
      <c r="H25" s="110" t="s">
        <v>12860</v>
      </c>
      <c r="I25" s="110" t="s">
        <v>12861</v>
      </c>
      <c r="J25" s="110" t="s">
        <v>12862</v>
      </c>
      <c r="K25" s="110" t="s">
        <v>12863</v>
      </c>
      <c r="L25" s="110" t="s">
        <v>12864</v>
      </c>
      <c r="M25" s="110" t="s">
        <v>12865</v>
      </c>
      <c r="N25" s="110" t="s">
        <v>12866</v>
      </c>
    </row>
    <row r="26" spans="2:14">
      <c r="B26" s="112" t="s">
        <v>13650</v>
      </c>
      <c r="C26" s="113"/>
      <c r="D26" s="113" t="s">
        <v>13673</v>
      </c>
      <c r="E26" s="113" t="s">
        <v>13277</v>
      </c>
      <c r="F26" s="113" t="s">
        <v>13278</v>
      </c>
      <c r="G26" s="113" t="s">
        <v>13279</v>
      </c>
      <c r="H26" s="113" t="s">
        <v>13280</v>
      </c>
      <c r="I26" s="113" t="s">
        <v>13281</v>
      </c>
      <c r="J26" s="113" t="s">
        <v>13282</v>
      </c>
      <c r="K26" s="113" t="s">
        <v>13283</v>
      </c>
      <c r="L26" s="113" t="s">
        <v>13284</v>
      </c>
      <c r="M26" s="113" t="s">
        <v>13285</v>
      </c>
      <c r="N26" s="113" t="s">
        <v>13286</v>
      </c>
    </row>
    <row r="27" spans="2:14">
      <c r="C27" s="110" t="s">
        <v>13658</v>
      </c>
      <c r="D27" s="110" t="s">
        <v>13674</v>
      </c>
      <c r="E27" s="110" t="s">
        <v>12867</v>
      </c>
      <c r="F27" s="110" t="s">
        <v>12868</v>
      </c>
      <c r="G27" s="110" t="s">
        <v>12869</v>
      </c>
      <c r="H27" s="110" t="s">
        <v>12870</v>
      </c>
      <c r="I27" s="110" t="s">
        <v>12871</v>
      </c>
      <c r="J27" s="110" t="s">
        <v>12872</v>
      </c>
      <c r="K27" s="110" t="s">
        <v>12873</v>
      </c>
      <c r="L27" s="110" t="s">
        <v>12874</v>
      </c>
      <c r="M27" s="110" t="s">
        <v>12875</v>
      </c>
      <c r="N27" s="110" t="s">
        <v>12876</v>
      </c>
    </row>
    <row r="28" spans="2:14">
      <c r="B28" s="112" t="s">
        <v>13650</v>
      </c>
      <c r="C28" s="113"/>
      <c r="D28" s="113" t="s">
        <v>13675</v>
      </c>
      <c r="E28" s="113" t="s">
        <v>13248</v>
      </c>
      <c r="F28" s="113" t="s">
        <v>13249</v>
      </c>
      <c r="G28" s="113" t="s">
        <v>13250</v>
      </c>
      <c r="H28" s="113" t="s">
        <v>13251</v>
      </c>
      <c r="I28" s="113" t="s">
        <v>13252</v>
      </c>
      <c r="J28" s="113" t="s">
        <v>13253</v>
      </c>
      <c r="K28" s="113" t="s">
        <v>13254</v>
      </c>
      <c r="L28" s="113" t="s">
        <v>13255</v>
      </c>
      <c r="M28" s="113" t="s">
        <v>13256</v>
      </c>
      <c r="N28" s="114" t="s">
        <v>13836</v>
      </c>
    </row>
    <row r="29" spans="2:14">
      <c r="B29" s="109"/>
    </row>
    <row r="30" spans="2:14">
      <c r="B30" s="109" t="s">
        <v>13676</v>
      </c>
      <c r="C30" s="110" t="s">
        <v>13677</v>
      </c>
    </row>
    <row r="31" spans="2:14">
      <c r="B31" s="109" t="s">
        <v>13678</v>
      </c>
      <c r="C31" s="110" t="s">
        <v>13679</v>
      </c>
    </row>
    <row r="32" spans="2:14">
      <c r="B32" s="109" t="s">
        <v>13680</v>
      </c>
      <c r="C32" s="110" t="s">
        <v>13681</v>
      </c>
    </row>
    <row r="38" spans="1:13">
      <c r="A38" s="110" t="s">
        <v>13682</v>
      </c>
      <c r="B38" s="109" t="s">
        <v>13683</v>
      </c>
      <c r="C38" s="110" t="s">
        <v>13684</v>
      </c>
      <c r="D38" s="110" t="s">
        <v>13685</v>
      </c>
    </row>
    <row r="39" spans="1:13">
      <c r="C39" s="110" t="s">
        <v>13686</v>
      </c>
      <c r="D39" s="110" t="s">
        <v>13687</v>
      </c>
    </row>
    <row r="40" spans="1:13">
      <c r="B40" s="109" t="s">
        <v>13688</v>
      </c>
      <c r="C40" s="110" t="s">
        <v>13689</v>
      </c>
      <c r="D40" s="110" t="s">
        <v>13685</v>
      </c>
    </row>
    <row r="41" spans="1:13">
      <c r="C41" s="110" t="s">
        <v>13690</v>
      </c>
      <c r="D41" s="110" t="s">
        <v>13687</v>
      </c>
    </row>
    <row r="42" spans="1:13">
      <c r="B42" s="109" t="s">
        <v>13691</v>
      </c>
      <c r="C42" s="110" t="s">
        <v>12997</v>
      </c>
      <c r="D42" s="110" t="s">
        <v>13692</v>
      </c>
    </row>
    <row r="43" spans="1:13">
      <c r="C43" s="110" t="s">
        <v>12998</v>
      </c>
      <c r="D43" s="110" t="s">
        <v>13693</v>
      </c>
    </row>
    <row r="44" spans="1:13">
      <c r="B44" s="109" t="s">
        <v>13694</v>
      </c>
      <c r="C44" s="110" t="s">
        <v>12999</v>
      </c>
      <c r="D44" s="110" t="s">
        <v>13692</v>
      </c>
    </row>
    <row r="45" spans="1:13">
      <c r="C45" s="110" t="s">
        <v>13000</v>
      </c>
      <c r="D45" s="110" t="s">
        <v>13693</v>
      </c>
    </row>
    <row r="46" spans="1:13">
      <c r="C46" s="110" t="s">
        <v>13633</v>
      </c>
      <c r="D46" s="110" t="s">
        <v>13634</v>
      </c>
      <c r="E46" s="110" t="s">
        <v>13635</v>
      </c>
      <c r="F46" s="110" t="s">
        <v>13636</v>
      </c>
      <c r="G46" s="110" t="s">
        <v>13637</v>
      </c>
      <c r="H46" s="110" t="s">
        <v>13638</v>
      </c>
      <c r="I46" s="110" t="s">
        <v>13639</v>
      </c>
      <c r="J46" s="110" t="s">
        <v>13640</v>
      </c>
      <c r="K46" s="110" t="s">
        <v>13641</v>
      </c>
      <c r="L46" s="110" t="s">
        <v>13642</v>
      </c>
      <c r="M46" s="110" t="s">
        <v>13643</v>
      </c>
    </row>
    <row r="47" spans="1:13">
      <c r="B47" s="109" t="s">
        <v>13695</v>
      </c>
    </row>
    <row r="48" spans="1:13">
      <c r="B48" s="109" t="s">
        <v>13696</v>
      </c>
      <c r="C48" s="110" t="s">
        <v>13697</v>
      </c>
      <c r="D48" s="110" t="s">
        <v>12877</v>
      </c>
      <c r="E48" s="110" t="s">
        <v>12878</v>
      </c>
      <c r="F48" s="110" t="s">
        <v>12879</v>
      </c>
      <c r="G48" s="110" t="s">
        <v>12880</v>
      </c>
      <c r="H48" s="110" t="s">
        <v>12881</v>
      </c>
      <c r="I48" s="110" t="s">
        <v>12882</v>
      </c>
      <c r="J48" s="110" t="s">
        <v>12883</v>
      </c>
      <c r="K48" s="110" t="s">
        <v>12884</v>
      </c>
      <c r="L48" s="110" t="s">
        <v>12885</v>
      </c>
      <c r="M48" s="110" t="s">
        <v>12886</v>
      </c>
    </row>
    <row r="49" spans="2:13">
      <c r="B49" s="109" t="s">
        <v>13698</v>
      </c>
      <c r="C49" s="110" t="s">
        <v>13699</v>
      </c>
      <c r="D49" s="110" t="s">
        <v>12887</v>
      </c>
      <c r="E49" s="110" t="s">
        <v>12888</v>
      </c>
      <c r="F49" s="110" t="s">
        <v>12889</v>
      </c>
      <c r="G49" s="110" t="s">
        <v>12890</v>
      </c>
      <c r="H49" s="110" t="s">
        <v>12891</v>
      </c>
      <c r="I49" s="110" t="s">
        <v>12892</v>
      </c>
      <c r="J49" s="110" t="s">
        <v>12893</v>
      </c>
      <c r="K49" s="110" t="s">
        <v>12894</v>
      </c>
      <c r="L49" s="110" t="s">
        <v>12895</v>
      </c>
      <c r="M49" s="110" t="s">
        <v>12896</v>
      </c>
    </row>
    <row r="50" spans="2:13">
      <c r="B50" s="109" t="s">
        <v>13700</v>
      </c>
      <c r="C50" s="110" t="s">
        <v>13701</v>
      </c>
      <c r="D50" s="110" t="s">
        <v>12897</v>
      </c>
      <c r="E50" s="110" t="s">
        <v>12898</v>
      </c>
      <c r="F50" s="110" t="s">
        <v>12899</v>
      </c>
      <c r="G50" s="110" t="s">
        <v>12900</v>
      </c>
      <c r="H50" s="110" t="s">
        <v>12901</v>
      </c>
      <c r="I50" s="110" t="s">
        <v>12902</v>
      </c>
      <c r="J50" s="110" t="s">
        <v>12903</v>
      </c>
      <c r="K50" s="110" t="s">
        <v>12904</v>
      </c>
      <c r="L50" s="110" t="s">
        <v>12905</v>
      </c>
      <c r="M50" s="110" t="s">
        <v>12906</v>
      </c>
    </row>
    <row r="51" spans="2:13">
      <c r="B51" s="109" t="s">
        <v>13702</v>
      </c>
      <c r="C51" s="110" t="s">
        <v>13703</v>
      </c>
      <c r="D51" s="110" t="s">
        <v>12907</v>
      </c>
      <c r="E51" s="110" t="s">
        <v>12908</v>
      </c>
      <c r="F51" s="110" t="s">
        <v>12909</v>
      </c>
      <c r="G51" s="110" t="s">
        <v>12910</v>
      </c>
      <c r="H51" s="110" t="s">
        <v>12911</v>
      </c>
      <c r="I51" s="110" t="s">
        <v>12912</v>
      </c>
      <c r="J51" s="110" t="s">
        <v>12913</v>
      </c>
      <c r="K51" s="110" t="s">
        <v>12914</v>
      </c>
      <c r="L51" s="110" t="s">
        <v>12915</v>
      </c>
      <c r="M51" s="110" t="s">
        <v>12916</v>
      </c>
    </row>
    <row r="52" spans="2:13">
      <c r="B52" s="109" t="s">
        <v>13704</v>
      </c>
      <c r="C52" s="110" t="s">
        <v>13705</v>
      </c>
      <c r="D52" s="110" t="s">
        <v>12917</v>
      </c>
      <c r="E52" s="110" t="s">
        <v>12918</v>
      </c>
      <c r="F52" s="110" t="s">
        <v>12919</v>
      </c>
      <c r="G52" s="110" t="s">
        <v>12920</v>
      </c>
      <c r="H52" s="110" t="s">
        <v>12921</v>
      </c>
      <c r="I52" s="110" t="s">
        <v>12922</v>
      </c>
      <c r="J52" s="110" t="s">
        <v>12923</v>
      </c>
      <c r="K52" s="110" t="s">
        <v>12924</v>
      </c>
      <c r="L52" s="110" t="s">
        <v>12925</v>
      </c>
      <c r="M52" s="110" t="s">
        <v>12926</v>
      </c>
    </row>
    <row r="53" spans="2:13">
      <c r="B53" s="109" t="s">
        <v>13706</v>
      </c>
      <c r="C53" s="110" t="s">
        <v>13707</v>
      </c>
      <c r="D53" s="110" t="s">
        <v>12927</v>
      </c>
      <c r="E53" s="110" t="s">
        <v>12928</v>
      </c>
      <c r="F53" s="110" t="s">
        <v>12929</v>
      </c>
      <c r="G53" s="110" t="s">
        <v>12930</v>
      </c>
      <c r="H53" s="110" t="s">
        <v>12931</v>
      </c>
      <c r="I53" s="110" t="s">
        <v>12932</v>
      </c>
      <c r="J53" s="110" t="s">
        <v>12933</v>
      </c>
      <c r="K53" s="110" t="s">
        <v>12934</v>
      </c>
      <c r="L53" s="110" t="s">
        <v>12935</v>
      </c>
      <c r="M53" s="110" t="s">
        <v>12936</v>
      </c>
    </row>
    <row r="54" spans="2:13">
      <c r="B54" s="109" t="s">
        <v>13708</v>
      </c>
      <c r="C54" s="110" t="s">
        <v>13709</v>
      </c>
      <c r="D54" s="110" t="s">
        <v>13710</v>
      </c>
      <c r="E54" s="110" t="s">
        <v>13711</v>
      </c>
      <c r="F54" s="110" t="s">
        <v>13712</v>
      </c>
      <c r="G54" s="110" t="s">
        <v>13713</v>
      </c>
      <c r="H54" s="110" t="s">
        <v>13714</v>
      </c>
      <c r="I54" s="110" t="s">
        <v>13715</v>
      </c>
      <c r="J54" s="110" t="s">
        <v>13716</v>
      </c>
      <c r="K54" s="110" t="s">
        <v>13717</v>
      </c>
      <c r="L54" s="110" t="s">
        <v>13718</v>
      </c>
      <c r="M54" s="110" t="s">
        <v>13719</v>
      </c>
    </row>
    <row r="55" spans="2:13">
      <c r="B55" s="109" t="s">
        <v>13720</v>
      </c>
      <c r="C55" s="110" t="s">
        <v>13721</v>
      </c>
      <c r="D55" s="110" t="s">
        <v>13722</v>
      </c>
      <c r="E55" s="110" t="s">
        <v>13723</v>
      </c>
      <c r="F55" s="110" t="s">
        <v>13724</v>
      </c>
      <c r="G55" s="110" t="s">
        <v>13725</v>
      </c>
      <c r="H55" s="110" t="s">
        <v>13726</v>
      </c>
      <c r="I55" s="110" t="s">
        <v>13727</v>
      </c>
      <c r="J55" s="110" t="s">
        <v>13728</v>
      </c>
      <c r="K55" s="110" t="s">
        <v>13729</v>
      </c>
      <c r="L55" s="110" t="s">
        <v>13730</v>
      </c>
      <c r="M55" s="110" t="s">
        <v>13731</v>
      </c>
    </row>
    <row r="56" spans="2:13">
      <c r="B56" s="109" t="s">
        <v>13732</v>
      </c>
      <c r="C56" s="110" t="s">
        <v>13733</v>
      </c>
      <c r="D56" s="110" t="s">
        <v>13734</v>
      </c>
      <c r="E56" s="110" t="s">
        <v>13735</v>
      </c>
      <c r="F56" s="110" t="s">
        <v>13736</v>
      </c>
      <c r="G56" s="110" t="s">
        <v>13737</v>
      </c>
      <c r="H56" s="110" t="s">
        <v>13738</v>
      </c>
      <c r="I56" s="110" t="s">
        <v>13739</v>
      </c>
      <c r="J56" s="110" t="s">
        <v>13740</v>
      </c>
      <c r="K56" s="110" t="s">
        <v>13741</v>
      </c>
      <c r="L56" s="110" t="s">
        <v>13742</v>
      </c>
      <c r="M56" s="110" t="s">
        <v>13743</v>
      </c>
    </row>
    <row r="57" spans="2:13">
      <c r="B57" s="109" t="s">
        <v>13744</v>
      </c>
      <c r="C57" s="110" t="s">
        <v>13745</v>
      </c>
      <c r="D57" s="110" t="s">
        <v>13746</v>
      </c>
      <c r="E57" s="110" t="s">
        <v>13747</v>
      </c>
      <c r="F57" s="110" t="s">
        <v>13748</v>
      </c>
      <c r="G57" s="110" t="s">
        <v>13749</v>
      </c>
      <c r="H57" s="110" t="s">
        <v>13750</v>
      </c>
      <c r="I57" s="110" t="s">
        <v>13751</v>
      </c>
      <c r="J57" s="110" t="s">
        <v>13752</v>
      </c>
      <c r="K57" s="110" t="s">
        <v>13753</v>
      </c>
      <c r="L57" s="110" t="s">
        <v>13754</v>
      </c>
      <c r="M57" s="110" t="s">
        <v>13755</v>
      </c>
    </row>
    <row r="59" spans="2:13">
      <c r="C59" s="110" t="s">
        <v>13633</v>
      </c>
      <c r="D59" s="110" t="s">
        <v>13634</v>
      </c>
      <c r="E59" s="110" t="s">
        <v>13635</v>
      </c>
      <c r="F59" s="110" t="s">
        <v>13636</v>
      </c>
      <c r="G59" s="110" t="s">
        <v>13637</v>
      </c>
      <c r="H59" s="110" t="s">
        <v>13638</v>
      </c>
      <c r="I59" s="110" t="s">
        <v>13639</v>
      </c>
      <c r="J59" s="110" t="s">
        <v>13640</v>
      </c>
      <c r="K59" s="110" t="s">
        <v>13641</v>
      </c>
      <c r="L59" s="110" t="s">
        <v>13642</v>
      </c>
      <c r="M59" s="110" t="s">
        <v>13643</v>
      </c>
    </row>
    <row r="60" spans="2:13">
      <c r="B60" s="109" t="s">
        <v>13756</v>
      </c>
    </row>
    <row r="61" spans="2:13">
      <c r="B61" s="109" t="s">
        <v>13696</v>
      </c>
      <c r="C61" s="110" t="s">
        <v>13757</v>
      </c>
      <c r="D61" s="110" t="s">
        <v>12877</v>
      </c>
      <c r="E61" s="110" t="s">
        <v>12878</v>
      </c>
      <c r="F61" s="110" t="s">
        <v>12879</v>
      </c>
      <c r="G61" s="110" t="s">
        <v>12880</v>
      </c>
      <c r="H61" s="110" t="s">
        <v>12881</v>
      </c>
      <c r="I61" s="110" t="s">
        <v>12882</v>
      </c>
      <c r="J61" s="110" t="s">
        <v>12883</v>
      </c>
      <c r="K61" s="110" t="s">
        <v>12884</v>
      </c>
      <c r="L61" s="110" t="s">
        <v>12885</v>
      </c>
      <c r="M61" s="110" t="s">
        <v>12886</v>
      </c>
    </row>
    <row r="62" spans="2:13">
      <c r="B62" s="109" t="s">
        <v>13698</v>
      </c>
      <c r="C62" s="110" t="s">
        <v>13758</v>
      </c>
      <c r="D62" s="110" t="s">
        <v>12887</v>
      </c>
      <c r="E62" s="110" t="s">
        <v>12888</v>
      </c>
      <c r="F62" s="110" t="s">
        <v>12889</v>
      </c>
      <c r="G62" s="110" t="s">
        <v>12890</v>
      </c>
      <c r="H62" s="110" t="s">
        <v>12891</v>
      </c>
      <c r="I62" s="110" t="s">
        <v>12892</v>
      </c>
      <c r="J62" s="110" t="s">
        <v>12893</v>
      </c>
      <c r="K62" s="110" t="s">
        <v>12894</v>
      </c>
      <c r="L62" s="110" t="s">
        <v>12895</v>
      </c>
      <c r="M62" s="110" t="s">
        <v>12896</v>
      </c>
    </row>
    <row r="63" spans="2:13">
      <c r="B63" s="109" t="s">
        <v>13700</v>
      </c>
      <c r="C63" s="110" t="s">
        <v>13759</v>
      </c>
      <c r="D63" s="110" t="s">
        <v>12897</v>
      </c>
      <c r="E63" s="110" t="s">
        <v>12898</v>
      </c>
      <c r="F63" s="110" t="s">
        <v>12899</v>
      </c>
      <c r="G63" s="110" t="s">
        <v>12900</v>
      </c>
      <c r="H63" s="110" t="s">
        <v>12901</v>
      </c>
      <c r="I63" s="110" t="s">
        <v>12902</v>
      </c>
      <c r="J63" s="110" t="s">
        <v>12903</v>
      </c>
      <c r="K63" s="110" t="s">
        <v>12904</v>
      </c>
      <c r="L63" s="110" t="s">
        <v>12905</v>
      </c>
      <c r="M63" s="110" t="s">
        <v>12906</v>
      </c>
    </row>
    <row r="64" spans="2:13">
      <c r="B64" s="109" t="s">
        <v>13702</v>
      </c>
      <c r="C64" s="110" t="s">
        <v>13760</v>
      </c>
      <c r="D64" s="110" t="s">
        <v>12907</v>
      </c>
      <c r="E64" s="110" t="s">
        <v>12908</v>
      </c>
      <c r="F64" s="110" t="s">
        <v>12909</v>
      </c>
      <c r="G64" s="110" t="s">
        <v>12910</v>
      </c>
      <c r="H64" s="110" t="s">
        <v>12911</v>
      </c>
      <c r="I64" s="110" t="s">
        <v>12912</v>
      </c>
      <c r="J64" s="110" t="s">
        <v>12913</v>
      </c>
      <c r="K64" s="110" t="s">
        <v>12914</v>
      </c>
      <c r="L64" s="110" t="s">
        <v>12915</v>
      </c>
      <c r="M64" s="110" t="s">
        <v>12916</v>
      </c>
    </row>
    <row r="65" spans="1:13">
      <c r="B65" s="109" t="s">
        <v>13704</v>
      </c>
      <c r="C65" s="110" t="s">
        <v>13761</v>
      </c>
      <c r="D65" s="110" t="s">
        <v>12917</v>
      </c>
      <c r="E65" s="110" t="s">
        <v>12918</v>
      </c>
      <c r="F65" s="110" t="s">
        <v>12919</v>
      </c>
      <c r="G65" s="110" t="s">
        <v>12920</v>
      </c>
      <c r="H65" s="110" t="s">
        <v>12921</v>
      </c>
      <c r="I65" s="110" t="s">
        <v>12922</v>
      </c>
      <c r="J65" s="110" t="s">
        <v>12923</v>
      </c>
      <c r="K65" s="110" t="s">
        <v>12924</v>
      </c>
      <c r="L65" s="110" t="s">
        <v>12925</v>
      </c>
      <c r="M65" s="110" t="s">
        <v>12926</v>
      </c>
    </row>
    <row r="66" spans="1:13">
      <c r="B66" s="109" t="s">
        <v>13706</v>
      </c>
      <c r="C66" s="110" t="s">
        <v>13762</v>
      </c>
      <c r="D66" s="110" t="s">
        <v>12927</v>
      </c>
      <c r="E66" s="110" t="s">
        <v>12928</v>
      </c>
      <c r="F66" s="110" t="s">
        <v>12929</v>
      </c>
      <c r="G66" s="110" t="s">
        <v>12930</v>
      </c>
      <c r="H66" s="110" t="s">
        <v>12931</v>
      </c>
      <c r="I66" s="110" t="s">
        <v>12932</v>
      </c>
      <c r="J66" s="110" t="s">
        <v>12933</v>
      </c>
      <c r="K66" s="110" t="s">
        <v>12934</v>
      </c>
      <c r="L66" s="110" t="s">
        <v>12935</v>
      </c>
      <c r="M66" s="110" t="s">
        <v>12936</v>
      </c>
    </row>
    <row r="67" spans="1:13">
      <c r="B67" s="109" t="s">
        <v>13708</v>
      </c>
      <c r="C67" s="110" t="s">
        <v>13763</v>
      </c>
      <c r="D67" s="110" t="s">
        <v>13710</v>
      </c>
      <c r="E67" s="110" t="s">
        <v>13711</v>
      </c>
      <c r="F67" s="110" t="s">
        <v>13712</v>
      </c>
      <c r="G67" s="110" t="s">
        <v>13713</v>
      </c>
      <c r="H67" s="110" t="s">
        <v>13714</v>
      </c>
      <c r="I67" s="110" t="s">
        <v>13715</v>
      </c>
      <c r="J67" s="110" t="s">
        <v>13716</v>
      </c>
      <c r="K67" s="110" t="s">
        <v>13717</v>
      </c>
      <c r="L67" s="110" t="s">
        <v>13718</v>
      </c>
      <c r="M67" s="110" t="s">
        <v>13719</v>
      </c>
    </row>
    <row r="68" spans="1:13">
      <c r="B68" s="109" t="s">
        <v>13720</v>
      </c>
      <c r="C68" s="110" t="s">
        <v>13764</v>
      </c>
      <c r="D68" s="110" t="s">
        <v>13722</v>
      </c>
      <c r="E68" s="110" t="s">
        <v>13723</v>
      </c>
      <c r="F68" s="110" t="s">
        <v>13724</v>
      </c>
      <c r="G68" s="110" t="s">
        <v>13725</v>
      </c>
      <c r="H68" s="110" t="s">
        <v>13726</v>
      </c>
      <c r="I68" s="110" t="s">
        <v>13727</v>
      </c>
      <c r="J68" s="110" t="s">
        <v>13728</v>
      </c>
      <c r="K68" s="110" t="s">
        <v>13729</v>
      </c>
      <c r="L68" s="110" t="s">
        <v>13730</v>
      </c>
      <c r="M68" s="110" t="s">
        <v>13731</v>
      </c>
    </row>
    <row r="69" spans="1:13">
      <c r="B69" s="109" t="s">
        <v>13732</v>
      </c>
      <c r="C69" s="110" t="s">
        <v>13765</v>
      </c>
      <c r="D69" s="110" t="s">
        <v>13734</v>
      </c>
      <c r="E69" s="110" t="s">
        <v>13735</v>
      </c>
      <c r="F69" s="110" t="s">
        <v>13736</v>
      </c>
      <c r="G69" s="110" t="s">
        <v>13737</v>
      </c>
      <c r="H69" s="110" t="s">
        <v>13738</v>
      </c>
      <c r="I69" s="110" t="s">
        <v>13739</v>
      </c>
      <c r="J69" s="110" t="s">
        <v>13740</v>
      </c>
      <c r="K69" s="110" t="s">
        <v>13741</v>
      </c>
      <c r="L69" s="110" t="s">
        <v>13742</v>
      </c>
      <c r="M69" s="110" t="s">
        <v>13743</v>
      </c>
    </row>
    <row r="70" spans="1:13">
      <c r="B70" s="109" t="s">
        <v>13744</v>
      </c>
      <c r="C70" s="110" t="s">
        <v>13766</v>
      </c>
      <c r="D70" s="110" t="s">
        <v>13746</v>
      </c>
      <c r="E70" s="110" t="s">
        <v>13747</v>
      </c>
      <c r="F70" s="110" t="s">
        <v>13748</v>
      </c>
      <c r="G70" s="110" t="s">
        <v>13749</v>
      </c>
      <c r="H70" s="110" t="s">
        <v>13750</v>
      </c>
      <c r="I70" s="110" t="s">
        <v>13751</v>
      </c>
      <c r="J70" s="110" t="s">
        <v>13752</v>
      </c>
      <c r="K70" s="110" t="s">
        <v>13753</v>
      </c>
      <c r="L70" s="110" t="s">
        <v>13754</v>
      </c>
      <c r="M70" s="110" t="s">
        <v>13755</v>
      </c>
    </row>
    <row r="71" spans="1:13">
      <c r="B71" s="109" t="s">
        <v>13767</v>
      </c>
    </row>
    <row r="72" spans="1:13">
      <c r="A72" s="110" t="s">
        <v>13768</v>
      </c>
      <c r="B72" s="109" t="s">
        <v>13696</v>
      </c>
      <c r="C72" s="110" t="s">
        <v>13769</v>
      </c>
      <c r="D72" s="110" t="s">
        <v>12937</v>
      </c>
      <c r="E72" s="110" t="s">
        <v>12938</v>
      </c>
      <c r="F72" s="110" t="s">
        <v>12939</v>
      </c>
      <c r="G72" s="110" t="s">
        <v>12940</v>
      </c>
      <c r="H72" s="110" t="s">
        <v>12941</v>
      </c>
      <c r="I72" s="110" t="s">
        <v>12942</v>
      </c>
      <c r="J72" s="110" t="s">
        <v>12943</v>
      </c>
      <c r="K72" s="110" t="s">
        <v>12944</v>
      </c>
      <c r="L72" s="110" t="s">
        <v>12945</v>
      </c>
      <c r="M72" s="110" t="s">
        <v>12946</v>
      </c>
    </row>
    <row r="73" spans="1:13">
      <c r="B73" s="109" t="s">
        <v>13698</v>
      </c>
      <c r="C73" s="110" t="s">
        <v>13770</v>
      </c>
      <c r="D73" s="110" t="s">
        <v>12947</v>
      </c>
      <c r="E73" s="110" t="s">
        <v>12948</v>
      </c>
      <c r="F73" s="110" t="s">
        <v>12949</v>
      </c>
      <c r="G73" s="110" t="s">
        <v>12950</v>
      </c>
      <c r="H73" s="110" t="s">
        <v>12951</v>
      </c>
      <c r="I73" s="110" t="s">
        <v>12952</v>
      </c>
      <c r="J73" s="110" t="s">
        <v>12953</v>
      </c>
      <c r="K73" s="110" t="s">
        <v>12954</v>
      </c>
      <c r="L73" s="110" t="s">
        <v>12955</v>
      </c>
      <c r="M73" s="110" t="s">
        <v>12956</v>
      </c>
    </row>
    <row r="74" spans="1:13">
      <c r="B74" s="109" t="s">
        <v>13700</v>
      </c>
      <c r="C74" s="110" t="s">
        <v>13771</v>
      </c>
      <c r="D74" s="110" t="s">
        <v>12957</v>
      </c>
      <c r="E74" s="110" t="s">
        <v>12958</v>
      </c>
      <c r="F74" s="110" t="s">
        <v>12959</v>
      </c>
      <c r="G74" s="110" t="s">
        <v>12960</v>
      </c>
      <c r="H74" s="110" t="s">
        <v>12961</v>
      </c>
      <c r="I74" s="110" t="s">
        <v>12962</v>
      </c>
      <c r="J74" s="110" t="s">
        <v>12963</v>
      </c>
      <c r="K74" s="110" t="s">
        <v>12964</v>
      </c>
      <c r="L74" s="110" t="s">
        <v>12965</v>
      </c>
      <c r="M74" s="110" t="s">
        <v>12966</v>
      </c>
    </row>
    <row r="75" spans="1:13">
      <c r="B75" s="109" t="s">
        <v>13702</v>
      </c>
      <c r="C75" s="110" t="s">
        <v>13772</v>
      </c>
      <c r="D75" s="110" t="s">
        <v>12967</v>
      </c>
      <c r="E75" s="110" t="s">
        <v>12968</v>
      </c>
      <c r="F75" s="110" t="s">
        <v>12969</v>
      </c>
      <c r="G75" s="110" t="s">
        <v>12970</v>
      </c>
      <c r="H75" s="110" t="s">
        <v>12971</v>
      </c>
      <c r="I75" s="110" t="s">
        <v>12972</v>
      </c>
      <c r="J75" s="110" t="s">
        <v>12973</v>
      </c>
      <c r="K75" s="110" t="s">
        <v>12974</v>
      </c>
      <c r="L75" s="110" t="s">
        <v>12975</v>
      </c>
      <c r="M75" s="110" t="s">
        <v>12976</v>
      </c>
    </row>
    <row r="76" spans="1:13">
      <c r="B76" s="109" t="s">
        <v>13704</v>
      </c>
      <c r="C76" s="110" t="s">
        <v>13773</v>
      </c>
      <c r="D76" s="110" t="s">
        <v>12977</v>
      </c>
      <c r="E76" s="110" t="s">
        <v>12978</v>
      </c>
      <c r="F76" s="110" t="s">
        <v>12979</v>
      </c>
      <c r="G76" s="110" t="s">
        <v>12980</v>
      </c>
      <c r="H76" s="110" t="s">
        <v>12981</v>
      </c>
      <c r="I76" s="110" t="s">
        <v>12982</v>
      </c>
      <c r="J76" s="110" t="s">
        <v>12983</v>
      </c>
      <c r="K76" s="110" t="s">
        <v>12984</v>
      </c>
      <c r="L76" s="110" t="s">
        <v>12985</v>
      </c>
      <c r="M76" s="110" t="s">
        <v>12986</v>
      </c>
    </row>
    <row r="77" spans="1:13">
      <c r="B77" s="109" t="s">
        <v>13706</v>
      </c>
      <c r="C77" s="110" t="s">
        <v>13774</v>
      </c>
      <c r="D77" s="110" t="s">
        <v>12987</v>
      </c>
      <c r="E77" s="110" t="s">
        <v>12988</v>
      </c>
      <c r="F77" s="110" t="s">
        <v>12989</v>
      </c>
      <c r="G77" s="110" t="s">
        <v>12990</v>
      </c>
      <c r="H77" s="110" t="s">
        <v>12991</v>
      </c>
      <c r="I77" s="110" t="s">
        <v>12992</v>
      </c>
      <c r="J77" s="110" t="s">
        <v>12993</v>
      </c>
      <c r="K77" s="110" t="s">
        <v>12994</v>
      </c>
      <c r="L77" s="110" t="s">
        <v>12995</v>
      </c>
      <c r="M77" s="110" t="s">
        <v>12996</v>
      </c>
    </row>
    <row r="78" spans="1:13">
      <c r="B78" s="109" t="s">
        <v>13708</v>
      </c>
      <c r="C78" s="110" t="s">
        <v>13775</v>
      </c>
      <c r="D78" s="110" t="s">
        <v>13776</v>
      </c>
      <c r="E78" s="110" t="s">
        <v>13777</v>
      </c>
      <c r="F78" s="110" t="s">
        <v>13778</v>
      </c>
      <c r="G78" s="110" t="s">
        <v>13779</v>
      </c>
      <c r="H78" s="110" t="s">
        <v>13780</v>
      </c>
      <c r="I78" s="110" t="s">
        <v>13781</v>
      </c>
      <c r="J78" s="110" t="s">
        <v>13782</v>
      </c>
      <c r="K78" s="110" t="s">
        <v>13783</v>
      </c>
      <c r="L78" s="110" t="s">
        <v>13784</v>
      </c>
      <c r="M78" s="110" t="s">
        <v>13785</v>
      </c>
    </row>
    <row r="79" spans="1:13">
      <c r="B79" s="109" t="s">
        <v>13720</v>
      </c>
      <c r="C79" s="110" t="s">
        <v>13786</v>
      </c>
      <c r="D79" s="110" t="s">
        <v>13787</v>
      </c>
      <c r="E79" s="110" t="s">
        <v>13788</v>
      </c>
      <c r="F79" s="110" t="s">
        <v>13789</v>
      </c>
      <c r="G79" s="110" t="s">
        <v>13790</v>
      </c>
      <c r="H79" s="110" t="s">
        <v>13791</v>
      </c>
      <c r="I79" s="110" t="s">
        <v>13792</v>
      </c>
      <c r="J79" s="110" t="s">
        <v>13793</v>
      </c>
      <c r="K79" s="110" t="s">
        <v>13794</v>
      </c>
      <c r="L79" s="110" t="s">
        <v>13795</v>
      </c>
      <c r="M79" s="110" t="s">
        <v>13796</v>
      </c>
    </row>
    <row r="80" spans="1:13">
      <c r="B80" s="109" t="s">
        <v>13732</v>
      </c>
      <c r="C80" s="110" t="s">
        <v>13797</v>
      </c>
      <c r="D80" s="110" t="s">
        <v>13798</v>
      </c>
      <c r="E80" s="110" t="s">
        <v>13799</v>
      </c>
      <c r="F80" s="110" t="s">
        <v>13800</v>
      </c>
      <c r="G80" s="110" t="s">
        <v>13801</v>
      </c>
      <c r="H80" s="110" t="s">
        <v>13802</v>
      </c>
      <c r="I80" s="110" t="s">
        <v>13803</v>
      </c>
      <c r="J80" s="110" t="s">
        <v>13804</v>
      </c>
      <c r="K80" s="110" t="s">
        <v>13805</v>
      </c>
      <c r="L80" s="110" t="s">
        <v>13806</v>
      </c>
      <c r="M80" s="110" t="s">
        <v>13807</v>
      </c>
    </row>
    <row r="81" spans="2:13">
      <c r="B81" s="109" t="s">
        <v>13744</v>
      </c>
      <c r="C81" s="110" t="s">
        <v>13808</v>
      </c>
      <c r="D81" s="110" t="s">
        <v>13809</v>
      </c>
      <c r="E81" s="110" t="s">
        <v>13810</v>
      </c>
      <c r="F81" s="110" t="s">
        <v>13811</v>
      </c>
      <c r="G81" s="110" t="s">
        <v>13812</v>
      </c>
      <c r="H81" s="110" t="s">
        <v>13813</v>
      </c>
      <c r="I81" s="110" t="s">
        <v>13814</v>
      </c>
      <c r="J81" s="110" t="s">
        <v>13815</v>
      </c>
      <c r="K81" s="110" t="s">
        <v>13816</v>
      </c>
      <c r="L81" s="110" t="s">
        <v>13817</v>
      </c>
      <c r="M81" s="110" t="s">
        <v>13818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833"/>
  <sheetViews>
    <sheetView topLeftCell="F88" workbookViewId="0">
      <selection activeCell="I106" sqref="I106"/>
    </sheetView>
  </sheetViews>
  <sheetFormatPr defaultRowHeight="14.25"/>
  <cols>
    <col min="1" max="1" width="4.5" bestFit="1" customWidth="1"/>
    <col min="2" max="2" width="9.5" bestFit="1" customWidth="1"/>
    <col min="3" max="3" width="7.5" bestFit="1" customWidth="1"/>
    <col min="4" max="4" width="8.5" style="176" bestFit="1" customWidth="1"/>
    <col min="5" max="5" width="28.75" style="176" bestFit="1" customWidth="1"/>
    <col min="6" max="6" width="5.5" customWidth="1"/>
    <col min="7" max="7" width="32.875" bestFit="1" customWidth="1"/>
    <col min="8" max="8" width="5.75" customWidth="1"/>
    <col min="9" max="9" width="37" bestFit="1" customWidth="1"/>
    <col min="10" max="10" width="36.125" style="181" bestFit="1" customWidth="1"/>
    <col min="11" max="11" width="7.5" bestFit="1" customWidth="1"/>
    <col min="12" max="12" width="16.75" bestFit="1" customWidth="1"/>
    <col min="13" max="13" width="28.25" bestFit="1" customWidth="1"/>
    <col min="14" max="14" width="10.25" style="64" customWidth="1"/>
    <col min="15" max="15" width="32.75" style="63" bestFit="1" customWidth="1"/>
    <col min="16" max="16" width="8.5" bestFit="1" customWidth="1"/>
    <col min="17" max="17" width="32.75" bestFit="1" customWidth="1"/>
    <col min="18" max="18" width="9.5" bestFit="1" customWidth="1"/>
    <col min="19" max="19" width="31.625" bestFit="1" customWidth="1"/>
    <col min="21" max="21" width="31.625" bestFit="1" customWidth="1"/>
    <col min="22" max="22" width="38.75" bestFit="1" customWidth="1"/>
    <col min="23" max="23" width="8.5" style="129" bestFit="1" customWidth="1"/>
    <col min="24" max="24" width="38.75" style="129" bestFit="1" customWidth="1"/>
    <col min="25" max="25" width="6.5" bestFit="1" customWidth="1"/>
    <col min="26" max="26" width="37.125" bestFit="1" customWidth="1"/>
  </cols>
  <sheetData>
    <row r="2" spans="1:24">
      <c r="A2" s="7"/>
      <c r="B2" s="7"/>
      <c r="C2" s="157"/>
      <c r="D2" s="166"/>
      <c r="E2" s="166"/>
      <c r="F2" s="191" t="s">
        <v>314</v>
      </c>
      <c r="G2" s="191"/>
      <c r="H2" s="157" t="s">
        <v>10320</v>
      </c>
      <c r="I2" s="157"/>
      <c r="J2" s="177"/>
      <c r="K2" s="157"/>
      <c r="L2" s="157"/>
      <c r="M2" s="157"/>
      <c r="N2" s="158" t="s">
        <v>315</v>
      </c>
      <c r="O2" s="159"/>
      <c r="P2" s="191" t="s">
        <v>316</v>
      </c>
      <c r="Q2" s="191"/>
      <c r="R2" s="157" t="s">
        <v>317</v>
      </c>
      <c r="S2" s="157"/>
      <c r="T2" s="157" t="s">
        <v>318</v>
      </c>
      <c r="U2" s="157"/>
      <c r="V2" s="157"/>
      <c r="W2" s="182" t="s">
        <v>5745</v>
      </c>
    </row>
    <row r="3" spans="1:24">
      <c r="A3" s="7">
        <v>1</v>
      </c>
      <c r="B3" s="160" t="s">
        <v>15536</v>
      </c>
      <c r="D3" s="167" t="s">
        <v>15287</v>
      </c>
      <c r="E3" s="168" t="s">
        <v>15</v>
      </c>
      <c r="F3" s="153" t="s">
        <v>14508</v>
      </c>
      <c r="G3" s="157" t="str">
        <f>E3&amp;"延时"</f>
        <v>手/自动选择延时</v>
      </c>
      <c r="H3" s="157" t="s">
        <v>14509</v>
      </c>
      <c r="I3" s="157" t="str">
        <f t="shared" ref="I3:I66" si="0">G3&amp;"设置"</f>
        <v>手/自动选择延时设置</v>
      </c>
      <c r="J3" s="178" t="s">
        <v>15454</v>
      </c>
      <c r="K3" s="157" t="s">
        <v>15537</v>
      </c>
      <c r="L3" s="157" t="s">
        <v>15677</v>
      </c>
      <c r="M3" s="152" t="s">
        <v>15454</v>
      </c>
      <c r="N3" s="161" t="s">
        <v>14510</v>
      </c>
      <c r="O3" s="157" t="str">
        <f>M3&amp;"输出"</f>
        <v>进料定位上层前后松开输出</v>
      </c>
      <c r="P3" s="157" t="str">
        <f>"W"&amp;N3</f>
        <v>W100.00</v>
      </c>
      <c r="Q3" s="157" t="str">
        <f>M3&amp;"手动"</f>
        <v>进料定位上层前后松开手动</v>
      </c>
      <c r="R3" s="157" t="s">
        <v>14511</v>
      </c>
      <c r="S3" s="157" t="str">
        <f>M3&amp;"[M]"</f>
        <v>进料定位上层前后松开[M]</v>
      </c>
      <c r="T3" s="157" t="s">
        <v>334</v>
      </c>
      <c r="U3" s="157" t="str">
        <f>M3&amp;"[A]"</f>
        <v>进料定位上层前后松开[A]</v>
      </c>
      <c r="V3" s="157" t="str">
        <f t="shared" ref="V3:V34" si="1">C3&amp;E3&amp;"异常"</f>
        <v>手/自动选择异常</v>
      </c>
      <c r="W3" s="182" t="s">
        <v>14512</v>
      </c>
      <c r="X3" s="182" t="s">
        <v>15892</v>
      </c>
    </row>
    <row r="4" spans="1:24">
      <c r="A4" s="7">
        <v>2</v>
      </c>
      <c r="B4" s="160" t="s">
        <v>15536</v>
      </c>
      <c r="D4" s="167" t="s">
        <v>15288</v>
      </c>
      <c r="E4" s="168" t="s">
        <v>16</v>
      </c>
      <c r="F4" s="153" t="s">
        <v>14513</v>
      </c>
      <c r="G4" s="157" t="str">
        <f t="shared" ref="G4:G67" si="2">E4&amp;"延时"</f>
        <v>启动按钮延时</v>
      </c>
      <c r="H4" s="157" t="s">
        <v>14514</v>
      </c>
      <c r="I4" s="157" t="str">
        <f t="shared" si="0"/>
        <v>启动按钮延时设置</v>
      </c>
      <c r="J4" s="178" t="s">
        <v>15455</v>
      </c>
      <c r="K4" s="157" t="s">
        <v>15538</v>
      </c>
      <c r="L4" s="157" t="s">
        <v>15677</v>
      </c>
      <c r="M4" s="152" t="s">
        <v>15455</v>
      </c>
      <c r="N4" s="161" t="s">
        <v>14515</v>
      </c>
      <c r="O4" s="157" t="str">
        <f t="shared" ref="O4:O35" si="3">M4&amp;"输出"</f>
        <v>进料定位上层前后夹紧输出</v>
      </c>
      <c r="P4" s="157" t="str">
        <f t="shared" ref="P4:P35" si="4">"W"&amp;N4</f>
        <v>W100.01</v>
      </c>
      <c r="Q4" s="157" t="str">
        <f t="shared" ref="Q4:Q35" si="5">M4&amp;"手动"</f>
        <v>进料定位上层前后夹紧手动</v>
      </c>
      <c r="R4" s="157" t="s">
        <v>319</v>
      </c>
      <c r="S4" s="157" t="str">
        <f t="shared" ref="S4:S35" si="6">M4&amp;"[M]"</f>
        <v>进料定位上层前后夹紧[M]</v>
      </c>
      <c r="T4" s="157" t="s">
        <v>520</v>
      </c>
      <c r="U4" s="157" t="str">
        <f t="shared" ref="U4:U35" si="7">M4&amp;"[A]"</f>
        <v>进料定位上层前后夹紧[A]</v>
      </c>
      <c r="V4" s="157" t="str">
        <f t="shared" si="1"/>
        <v>启动按钮异常</v>
      </c>
      <c r="W4" s="182" t="s">
        <v>14516</v>
      </c>
      <c r="X4" s="182" t="s">
        <v>15893</v>
      </c>
    </row>
    <row r="5" spans="1:24">
      <c r="A5" s="7">
        <v>3</v>
      </c>
      <c r="B5" s="160" t="s">
        <v>15536</v>
      </c>
      <c r="D5" s="167" t="s">
        <v>15289</v>
      </c>
      <c r="E5" s="168" t="s">
        <v>312</v>
      </c>
      <c r="F5" s="153" t="s">
        <v>14517</v>
      </c>
      <c r="G5" s="157" t="str">
        <f t="shared" si="2"/>
        <v>停止按钮延时</v>
      </c>
      <c r="H5" s="157" t="s">
        <v>14518</v>
      </c>
      <c r="I5" s="157" t="str">
        <f t="shared" si="0"/>
        <v>停止按钮延时设置</v>
      </c>
      <c r="J5" s="178" t="s">
        <v>15456</v>
      </c>
      <c r="K5" s="157" t="s">
        <v>15539</v>
      </c>
      <c r="L5" s="157" t="s">
        <v>15677</v>
      </c>
      <c r="M5" s="152" t="s">
        <v>15456</v>
      </c>
      <c r="N5" s="161" t="s">
        <v>14519</v>
      </c>
      <c r="O5" s="157" t="str">
        <f t="shared" si="3"/>
        <v>进料定位下层前后松开输出</v>
      </c>
      <c r="P5" s="157" t="str">
        <f t="shared" si="4"/>
        <v>W100.02</v>
      </c>
      <c r="Q5" s="157" t="str">
        <f t="shared" si="5"/>
        <v>进料定位下层前后松开手动</v>
      </c>
      <c r="R5" s="157" t="s">
        <v>320</v>
      </c>
      <c r="S5" s="157" t="str">
        <f t="shared" si="6"/>
        <v>进料定位下层前后松开[M]</v>
      </c>
      <c r="T5" s="157" t="s">
        <v>521</v>
      </c>
      <c r="U5" s="157" t="str">
        <f t="shared" si="7"/>
        <v>进料定位下层前后松开[A]</v>
      </c>
      <c r="V5" s="157" t="str">
        <f t="shared" si="1"/>
        <v>停止按钮异常</v>
      </c>
      <c r="W5" s="182" t="s">
        <v>14520</v>
      </c>
      <c r="X5" s="182" t="s">
        <v>15894</v>
      </c>
    </row>
    <row r="6" spans="1:24">
      <c r="A6" s="7">
        <v>4</v>
      </c>
      <c r="B6" s="160" t="s">
        <v>15536</v>
      </c>
      <c r="D6" s="167" t="s">
        <v>15290</v>
      </c>
      <c r="E6" s="168" t="s">
        <v>313</v>
      </c>
      <c r="F6" s="153" t="s">
        <v>14521</v>
      </c>
      <c r="G6" s="157" t="str">
        <f t="shared" si="2"/>
        <v>复位按钮延时</v>
      </c>
      <c r="H6" s="157" t="s">
        <v>14522</v>
      </c>
      <c r="I6" s="157" t="str">
        <f t="shared" si="0"/>
        <v>复位按钮延时设置</v>
      </c>
      <c r="J6" s="178" t="s">
        <v>15457</v>
      </c>
      <c r="K6" s="157" t="s">
        <v>15540</v>
      </c>
      <c r="L6" s="157" t="s">
        <v>15677</v>
      </c>
      <c r="M6" s="152" t="s">
        <v>15457</v>
      </c>
      <c r="N6" s="161" t="s">
        <v>14523</v>
      </c>
      <c r="O6" s="157" t="str">
        <f t="shared" si="3"/>
        <v>进料定位下层前后夹紧输出</v>
      </c>
      <c r="P6" s="157" t="str">
        <f t="shared" si="4"/>
        <v>W100.03</v>
      </c>
      <c r="Q6" s="157" t="str">
        <f t="shared" si="5"/>
        <v>进料定位下层前后夹紧手动</v>
      </c>
      <c r="R6" s="157" t="s">
        <v>321</v>
      </c>
      <c r="S6" s="157" t="str">
        <f t="shared" si="6"/>
        <v>进料定位下层前后夹紧[M]</v>
      </c>
      <c r="T6" s="157" t="s">
        <v>522</v>
      </c>
      <c r="U6" s="157" t="str">
        <f t="shared" si="7"/>
        <v>进料定位下层前后夹紧[A]</v>
      </c>
      <c r="V6" s="157" t="str">
        <f t="shared" si="1"/>
        <v>复位按钮异常</v>
      </c>
      <c r="W6" s="182" t="s">
        <v>14524</v>
      </c>
      <c r="X6" s="182" t="s">
        <v>15895</v>
      </c>
    </row>
    <row r="7" spans="1:24">
      <c r="A7" s="7">
        <v>5</v>
      </c>
      <c r="B7" s="160" t="s">
        <v>15536</v>
      </c>
      <c r="D7" s="167" t="s">
        <v>15291</v>
      </c>
      <c r="E7" s="168" t="s">
        <v>14457</v>
      </c>
      <c r="F7" s="153" t="s">
        <v>14525</v>
      </c>
      <c r="G7" s="157" t="str">
        <f t="shared" si="2"/>
        <v>前门磁延时</v>
      </c>
      <c r="H7" s="157" t="s">
        <v>14526</v>
      </c>
      <c r="I7" s="157" t="str">
        <f t="shared" si="0"/>
        <v>前门磁延时设置</v>
      </c>
      <c r="J7" s="178" t="s">
        <v>15458</v>
      </c>
      <c r="K7" s="157" t="s">
        <v>15541</v>
      </c>
      <c r="L7" s="157" t="s">
        <v>15677</v>
      </c>
      <c r="M7" s="152" t="s">
        <v>15458</v>
      </c>
      <c r="N7" s="161" t="s">
        <v>14527</v>
      </c>
      <c r="O7" s="157" t="str">
        <f t="shared" si="3"/>
        <v>进料定位上层左右松开输出</v>
      </c>
      <c r="P7" s="157" t="str">
        <f t="shared" si="4"/>
        <v>W100.04</v>
      </c>
      <c r="Q7" s="157" t="str">
        <f t="shared" si="5"/>
        <v>进料定位上层左右松开手动</v>
      </c>
      <c r="R7" s="157" t="s">
        <v>322</v>
      </c>
      <c r="S7" s="157" t="str">
        <f t="shared" si="6"/>
        <v>进料定位上层左右松开[M]</v>
      </c>
      <c r="T7" s="157" t="s">
        <v>523</v>
      </c>
      <c r="U7" s="157" t="str">
        <f t="shared" si="7"/>
        <v>进料定位上层左右松开[A]</v>
      </c>
      <c r="V7" s="157" t="str">
        <f t="shared" si="1"/>
        <v>前门磁异常</v>
      </c>
      <c r="W7" s="182" t="s">
        <v>14528</v>
      </c>
      <c r="X7" s="182" t="s">
        <v>5984</v>
      </c>
    </row>
    <row r="8" spans="1:24">
      <c r="A8" s="7">
        <v>6</v>
      </c>
      <c r="B8" s="160" t="s">
        <v>15536</v>
      </c>
      <c r="D8" s="167" t="s">
        <v>15292</v>
      </c>
      <c r="E8" s="168" t="s">
        <v>14459</v>
      </c>
      <c r="F8" s="153" t="s">
        <v>14529</v>
      </c>
      <c r="G8" s="157" t="str">
        <f t="shared" si="2"/>
        <v>后门磁延时</v>
      </c>
      <c r="H8" s="157" t="s">
        <v>14530</v>
      </c>
      <c r="I8" s="157" t="str">
        <f t="shared" si="0"/>
        <v>后门磁延时设置</v>
      </c>
      <c r="J8" s="178" t="s">
        <v>15459</v>
      </c>
      <c r="K8" s="157" t="s">
        <v>15542</v>
      </c>
      <c r="L8" s="157" t="s">
        <v>15677</v>
      </c>
      <c r="M8" s="152" t="s">
        <v>15459</v>
      </c>
      <c r="N8" s="161" t="s">
        <v>14531</v>
      </c>
      <c r="O8" s="157" t="str">
        <f t="shared" si="3"/>
        <v>进料定位上层左右夹紧输出</v>
      </c>
      <c r="P8" s="157" t="str">
        <f t="shared" si="4"/>
        <v>W100.05</v>
      </c>
      <c r="Q8" s="157" t="str">
        <f t="shared" si="5"/>
        <v>进料定位上层左右夹紧手动</v>
      </c>
      <c r="R8" s="157" t="s">
        <v>323</v>
      </c>
      <c r="S8" s="157" t="str">
        <f t="shared" si="6"/>
        <v>进料定位上层左右夹紧[M]</v>
      </c>
      <c r="T8" s="157" t="s">
        <v>524</v>
      </c>
      <c r="U8" s="157" t="str">
        <f t="shared" si="7"/>
        <v>进料定位上层左右夹紧[A]</v>
      </c>
      <c r="V8" s="157" t="str">
        <f t="shared" si="1"/>
        <v>后门磁异常</v>
      </c>
      <c r="W8" s="182" t="s">
        <v>14532</v>
      </c>
      <c r="X8" s="182" t="s">
        <v>5985</v>
      </c>
    </row>
    <row r="9" spans="1:24">
      <c r="A9" s="7">
        <v>7</v>
      </c>
      <c r="B9" s="160" t="s">
        <v>15536</v>
      </c>
      <c r="D9" s="167" t="s">
        <v>15293</v>
      </c>
      <c r="E9" s="168" t="s">
        <v>14458</v>
      </c>
      <c r="F9" s="153" t="s">
        <v>14533</v>
      </c>
      <c r="G9" s="157" t="str">
        <f t="shared" si="2"/>
        <v>左门磁延时</v>
      </c>
      <c r="H9" s="157" t="s">
        <v>14534</v>
      </c>
      <c r="I9" s="157" t="str">
        <f t="shared" si="0"/>
        <v>左门磁延时设置</v>
      </c>
      <c r="J9" s="178" t="s">
        <v>15460</v>
      </c>
      <c r="K9" s="157" t="s">
        <v>15543</v>
      </c>
      <c r="L9" s="157" t="s">
        <v>15677</v>
      </c>
      <c r="M9" s="152" t="s">
        <v>15460</v>
      </c>
      <c r="N9" s="161" t="s">
        <v>14535</v>
      </c>
      <c r="O9" s="157" t="str">
        <f t="shared" si="3"/>
        <v>进料定位下层左右松开输出</v>
      </c>
      <c r="P9" s="157" t="str">
        <f t="shared" si="4"/>
        <v>W100.06</v>
      </c>
      <c r="Q9" s="157" t="str">
        <f t="shared" si="5"/>
        <v>进料定位下层左右松开手动</v>
      </c>
      <c r="R9" s="157" t="s">
        <v>324</v>
      </c>
      <c r="S9" s="157" t="str">
        <f t="shared" si="6"/>
        <v>进料定位下层左右松开[M]</v>
      </c>
      <c r="T9" s="157" t="s">
        <v>525</v>
      </c>
      <c r="U9" s="157" t="str">
        <f t="shared" si="7"/>
        <v>进料定位下层左右松开[A]</v>
      </c>
      <c r="V9" s="157" t="str">
        <f t="shared" si="1"/>
        <v>左门磁异常</v>
      </c>
      <c r="W9" s="182" t="s">
        <v>14536</v>
      </c>
      <c r="X9" s="182" t="s">
        <v>5987</v>
      </c>
    </row>
    <row r="10" spans="1:24">
      <c r="A10" s="7">
        <v>8</v>
      </c>
      <c r="B10" s="160" t="s">
        <v>15536</v>
      </c>
      <c r="D10" s="167" t="s">
        <v>15294</v>
      </c>
      <c r="E10" s="168" t="s">
        <v>14460</v>
      </c>
      <c r="F10" s="153" t="s">
        <v>14537</v>
      </c>
      <c r="G10" s="157" t="str">
        <f t="shared" si="2"/>
        <v>右门磁延时</v>
      </c>
      <c r="H10" s="157" t="s">
        <v>14538</v>
      </c>
      <c r="I10" s="157" t="str">
        <f t="shared" si="0"/>
        <v>右门磁延时设置</v>
      </c>
      <c r="J10" s="178" t="s">
        <v>15461</v>
      </c>
      <c r="K10" s="157" t="s">
        <v>15544</v>
      </c>
      <c r="L10" s="157" t="s">
        <v>15677</v>
      </c>
      <c r="M10" s="152" t="s">
        <v>15461</v>
      </c>
      <c r="N10" s="161" t="s">
        <v>14539</v>
      </c>
      <c r="O10" s="157" t="str">
        <f t="shared" si="3"/>
        <v>进料定位下层左右夹紧输出</v>
      </c>
      <c r="P10" s="157" t="str">
        <f t="shared" si="4"/>
        <v>W100.07</v>
      </c>
      <c r="Q10" s="157" t="str">
        <f t="shared" si="5"/>
        <v>进料定位下层左右夹紧手动</v>
      </c>
      <c r="R10" s="157" t="s">
        <v>325</v>
      </c>
      <c r="S10" s="157" t="str">
        <f t="shared" si="6"/>
        <v>进料定位下层左右夹紧[M]</v>
      </c>
      <c r="T10" s="157" t="s">
        <v>526</v>
      </c>
      <c r="U10" s="157" t="str">
        <f t="shared" si="7"/>
        <v>进料定位下层左右夹紧[A]</v>
      </c>
      <c r="V10" s="157" t="str">
        <f t="shared" si="1"/>
        <v>右门磁异常</v>
      </c>
      <c r="W10" s="182" t="s">
        <v>14540</v>
      </c>
      <c r="X10" s="182" t="s">
        <v>15964</v>
      </c>
    </row>
    <row r="11" spans="1:24">
      <c r="A11" s="7">
        <v>9</v>
      </c>
      <c r="B11" s="160" t="s">
        <v>15536</v>
      </c>
      <c r="D11" s="167" t="s">
        <v>15295</v>
      </c>
      <c r="E11" s="168" t="s">
        <v>14463</v>
      </c>
      <c r="F11" s="153" t="s">
        <v>14541</v>
      </c>
      <c r="G11" s="157" t="str">
        <f t="shared" si="2"/>
        <v>气源压力开关延时</v>
      </c>
      <c r="H11" s="157" t="s">
        <v>14542</v>
      </c>
      <c r="I11" s="157" t="str">
        <f t="shared" si="0"/>
        <v>气源压力开关延时设置</v>
      </c>
      <c r="J11" s="178" t="s">
        <v>15524</v>
      </c>
      <c r="K11" s="157" t="s">
        <v>15545</v>
      </c>
      <c r="L11" s="157" t="s">
        <v>15677</v>
      </c>
      <c r="M11" s="152" t="s">
        <v>15524</v>
      </c>
      <c r="N11" s="161" t="s">
        <v>14543</v>
      </c>
      <c r="O11" s="157" t="str">
        <f>M11&amp;"输出"</f>
        <v>进料定位上层平台待料输出</v>
      </c>
      <c r="P11" s="157" t="str">
        <f t="shared" si="4"/>
        <v>W100.08</v>
      </c>
      <c r="Q11" s="157" t="str">
        <f t="shared" si="5"/>
        <v>进料定位上层平台待料手动</v>
      </c>
      <c r="R11" s="157" t="s">
        <v>326</v>
      </c>
      <c r="S11" s="157" t="str">
        <f t="shared" si="6"/>
        <v>进料定位上层平台待料[M]</v>
      </c>
      <c r="T11" s="157" t="s">
        <v>527</v>
      </c>
      <c r="U11" s="157" t="str">
        <f t="shared" si="7"/>
        <v>进料定位上层平台待料[A]</v>
      </c>
      <c r="V11" s="157" t="str">
        <f t="shared" si="1"/>
        <v>气源压力开关异常</v>
      </c>
      <c r="W11" s="182" t="s">
        <v>14544</v>
      </c>
      <c r="X11" s="129" t="s">
        <v>15965</v>
      </c>
    </row>
    <row r="12" spans="1:24">
      <c r="A12" s="7">
        <v>10</v>
      </c>
      <c r="B12" s="160" t="s">
        <v>15536</v>
      </c>
      <c r="D12" s="167" t="s">
        <v>15296</v>
      </c>
      <c r="E12" s="168" t="s">
        <v>14464</v>
      </c>
      <c r="F12" s="153" t="s">
        <v>14545</v>
      </c>
      <c r="G12" s="157" t="str">
        <f t="shared" si="2"/>
        <v>主急停按钮延时</v>
      </c>
      <c r="H12" s="157" t="s">
        <v>14546</v>
      </c>
      <c r="I12" s="157" t="str">
        <f t="shared" si="0"/>
        <v>主急停按钮延时设置</v>
      </c>
      <c r="J12" s="178" t="s">
        <v>15525</v>
      </c>
      <c r="K12" s="157" t="s">
        <v>15546</v>
      </c>
      <c r="L12" s="157" t="s">
        <v>15677</v>
      </c>
      <c r="M12" s="152" t="s">
        <v>15525</v>
      </c>
      <c r="N12" s="161" t="s">
        <v>14547</v>
      </c>
      <c r="O12" s="157" t="str">
        <f t="shared" si="3"/>
        <v>进料定位上层平台出料输出</v>
      </c>
      <c r="P12" s="157" t="str">
        <f t="shared" si="4"/>
        <v>W100.09</v>
      </c>
      <c r="Q12" s="157" t="str">
        <f t="shared" si="5"/>
        <v>进料定位上层平台出料手动</v>
      </c>
      <c r="R12" s="157" t="s">
        <v>327</v>
      </c>
      <c r="S12" s="157" t="str">
        <f t="shared" si="6"/>
        <v>进料定位上层平台出料[M]</v>
      </c>
      <c r="T12" s="157" t="s">
        <v>528</v>
      </c>
      <c r="U12" s="157" t="str">
        <f t="shared" si="7"/>
        <v>进料定位上层平台出料[A]</v>
      </c>
      <c r="V12" s="157" t="str">
        <f t="shared" si="1"/>
        <v>主急停按钮异常</v>
      </c>
      <c r="W12" s="182" t="s">
        <v>14548</v>
      </c>
    </row>
    <row r="13" spans="1:24">
      <c r="A13" s="7">
        <v>11</v>
      </c>
      <c r="B13" s="160" t="s">
        <v>15536</v>
      </c>
      <c r="D13" s="167" t="s">
        <v>15297</v>
      </c>
      <c r="E13" s="168" t="s">
        <v>14465</v>
      </c>
      <c r="F13" s="153" t="s">
        <v>14549</v>
      </c>
      <c r="G13" s="157" t="str">
        <f t="shared" si="2"/>
        <v>移动屏急停延时</v>
      </c>
      <c r="H13" s="157" t="s">
        <v>14550</v>
      </c>
      <c r="I13" s="157" t="str">
        <f t="shared" si="0"/>
        <v>移动屏急停延时设置</v>
      </c>
      <c r="J13" s="178" t="s">
        <v>15526</v>
      </c>
      <c r="K13" s="157" t="s">
        <v>15547</v>
      </c>
      <c r="L13" s="157" t="s">
        <v>15677</v>
      </c>
      <c r="M13" s="152" t="s">
        <v>15526</v>
      </c>
      <c r="N13" s="161" t="s">
        <v>14551</v>
      </c>
      <c r="O13" s="157" t="str">
        <f t="shared" si="3"/>
        <v>进料定位下层平台待料输出</v>
      </c>
      <c r="P13" s="157" t="str">
        <f t="shared" si="4"/>
        <v>W100.10</v>
      </c>
      <c r="Q13" s="157" t="str">
        <f t="shared" si="5"/>
        <v>进料定位下层平台待料手动</v>
      </c>
      <c r="R13" s="157" t="s">
        <v>328</v>
      </c>
      <c r="S13" s="157" t="str">
        <f t="shared" si="6"/>
        <v>进料定位下层平台待料[M]</v>
      </c>
      <c r="T13" s="157" t="s">
        <v>529</v>
      </c>
      <c r="U13" s="157" t="str">
        <f t="shared" si="7"/>
        <v>进料定位下层平台待料[A]</v>
      </c>
      <c r="V13" s="157" t="str">
        <f t="shared" si="1"/>
        <v>移动屏急停异常</v>
      </c>
      <c r="W13" s="182" t="s">
        <v>14552</v>
      </c>
    </row>
    <row r="14" spans="1:24">
      <c r="A14" s="7">
        <v>12</v>
      </c>
      <c r="B14" s="160" t="s">
        <v>15536</v>
      </c>
      <c r="D14" s="167" t="s">
        <v>15298</v>
      </c>
      <c r="E14" s="168" t="s">
        <v>206</v>
      </c>
      <c r="F14" s="153" t="s">
        <v>14553</v>
      </c>
      <c r="G14" s="157" t="str">
        <f t="shared" si="2"/>
        <v>移动屏使用中延时</v>
      </c>
      <c r="H14" s="157" t="s">
        <v>14554</v>
      </c>
      <c r="I14" s="157" t="str">
        <f t="shared" si="0"/>
        <v>移动屏使用中延时设置</v>
      </c>
      <c r="J14" s="178" t="s">
        <v>15982</v>
      </c>
      <c r="K14" s="157" t="s">
        <v>15548</v>
      </c>
      <c r="L14" s="157" t="s">
        <v>15677</v>
      </c>
      <c r="M14" s="152" t="s">
        <v>15982</v>
      </c>
      <c r="N14" s="161" t="s">
        <v>14555</v>
      </c>
      <c r="O14" s="157" t="str">
        <f t="shared" si="3"/>
        <v>进料定位下层平台出料输出</v>
      </c>
      <c r="P14" s="157" t="str">
        <f t="shared" si="4"/>
        <v>W100.11</v>
      </c>
      <c r="Q14" s="157" t="str">
        <f t="shared" si="5"/>
        <v>进料定位下层平台出料手动</v>
      </c>
      <c r="R14" s="157" t="s">
        <v>329</v>
      </c>
      <c r="S14" s="157" t="str">
        <f t="shared" si="6"/>
        <v>进料定位下层平台出料[M]</v>
      </c>
      <c r="T14" s="157" t="s">
        <v>530</v>
      </c>
      <c r="U14" s="157" t="str">
        <f t="shared" si="7"/>
        <v>进料定位下层平台出料[A]</v>
      </c>
      <c r="V14" s="157" t="str">
        <f t="shared" si="1"/>
        <v>移动屏使用中异常</v>
      </c>
      <c r="W14" s="182" t="s">
        <v>14556</v>
      </c>
    </row>
    <row r="15" spans="1:24">
      <c r="A15" s="7">
        <v>13</v>
      </c>
      <c r="B15" s="160" t="s">
        <v>15536</v>
      </c>
      <c r="D15" s="167" t="s">
        <v>15299</v>
      </c>
      <c r="E15" s="169" t="s">
        <v>14466</v>
      </c>
      <c r="F15" s="153" t="s">
        <v>14557</v>
      </c>
      <c r="G15" s="157" t="str">
        <f t="shared" si="2"/>
        <v>备用1延时</v>
      </c>
      <c r="H15" s="157" t="s">
        <v>14558</v>
      </c>
      <c r="I15" s="157" t="str">
        <f t="shared" si="0"/>
        <v>备用1延时设置</v>
      </c>
      <c r="J15" s="178" t="s">
        <v>15462</v>
      </c>
      <c r="K15" s="157" t="s">
        <v>15549</v>
      </c>
      <c r="L15" s="157" t="s">
        <v>15677</v>
      </c>
      <c r="M15" s="152"/>
      <c r="N15" s="161" t="s">
        <v>14559</v>
      </c>
      <c r="O15" s="157" t="str">
        <f t="shared" si="3"/>
        <v>输出</v>
      </c>
      <c r="P15" s="157" t="str">
        <f t="shared" si="4"/>
        <v>W100.12</v>
      </c>
      <c r="Q15" s="157" t="str">
        <f t="shared" si="5"/>
        <v>手动</v>
      </c>
      <c r="R15" s="157" t="s">
        <v>330</v>
      </c>
      <c r="S15" s="157" t="str">
        <f t="shared" si="6"/>
        <v>[M]</v>
      </c>
      <c r="T15" s="157" t="s">
        <v>531</v>
      </c>
      <c r="U15" s="157" t="str">
        <f t="shared" si="7"/>
        <v>[A]</v>
      </c>
      <c r="V15" s="157" t="str">
        <f t="shared" si="1"/>
        <v>备用1异常</v>
      </c>
      <c r="W15" s="182" t="s">
        <v>14560</v>
      </c>
    </row>
    <row r="16" spans="1:24">
      <c r="A16" s="7">
        <v>14</v>
      </c>
      <c r="B16" s="160" t="s">
        <v>15536</v>
      </c>
      <c r="D16" s="167" t="s">
        <v>15300</v>
      </c>
      <c r="E16" s="169" t="s">
        <v>14467</v>
      </c>
      <c r="F16" s="153" t="s">
        <v>14561</v>
      </c>
      <c r="G16" s="157" t="str">
        <f t="shared" si="2"/>
        <v>备用2延时</v>
      </c>
      <c r="H16" s="157" t="s">
        <v>14562</v>
      </c>
      <c r="I16" s="157" t="str">
        <f t="shared" si="0"/>
        <v>备用2延时设置</v>
      </c>
      <c r="J16" s="178" t="s">
        <v>15463</v>
      </c>
      <c r="K16" s="157" t="s">
        <v>15550</v>
      </c>
      <c r="L16" s="157" t="s">
        <v>15677</v>
      </c>
      <c r="M16" s="152"/>
      <c r="N16" s="161" t="s">
        <v>14563</v>
      </c>
      <c r="O16" s="157" t="str">
        <f t="shared" si="3"/>
        <v>输出</v>
      </c>
      <c r="P16" s="157" t="str">
        <f t="shared" si="4"/>
        <v>W100.13</v>
      </c>
      <c r="Q16" s="157" t="str">
        <f t="shared" si="5"/>
        <v>手动</v>
      </c>
      <c r="R16" s="157" t="s">
        <v>331</v>
      </c>
      <c r="S16" s="157" t="str">
        <f t="shared" si="6"/>
        <v>[M]</v>
      </c>
      <c r="T16" s="157" t="s">
        <v>532</v>
      </c>
      <c r="U16" s="157" t="str">
        <f t="shared" si="7"/>
        <v>[A]</v>
      </c>
      <c r="V16" s="157" t="str">
        <f t="shared" si="1"/>
        <v>备用2异常</v>
      </c>
      <c r="W16" s="182" t="s">
        <v>14564</v>
      </c>
    </row>
    <row r="17" spans="1:26">
      <c r="A17" s="7">
        <v>15</v>
      </c>
      <c r="B17" s="160" t="s">
        <v>15536</v>
      </c>
      <c r="D17" s="167" t="s">
        <v>15301</v>
      </c>
      <c r="E17" s="169" t="s">
        <v>14477</v>
      </c>
      <c r="F17" s="153" t="s">
        <v>14565</v>
      </c>
      <c r="G17" s="157" t="str">
        <f t="shared" si="2"/>
        <v>备用3延时</v>
      </c>
      <c r="H17" s="157" t="s">
        <v>14566</v>
      </c>
      <c r="I17" s="157" t="str">
        <f t="shared" si="0"/>
        <v>备用3延时设置</v>
      </c>
      <c r="J17" s="178" t="s">
        <v>15464</v>
      </c>
      <c r="K17" s="157" t="s">
        <v>15551</v>
      </c>
      <c r="L17" s="157" t="s">
        <v>15677</v>
      </c>
      <c r="M17" s="152"/>
      <c r="N17" s="161" t="s">
        <v>14567</v>
      </c>
      <c r="O17" s="157" t="str">
        <f t="shared" si="3"/>
        <v>输出</v>
      </c>
      <c r="P17" s="157" t="str">
        <f t="shared" si="4"/>
        <v>W100.14</v>
      </c>
      <c r="Q17" s="157" t="str">
        <f t="shared" si="5"/>
        <v>手动</v>
      </c>
      <c r="R17" s="157" t="s">
        <v>332</v>
      </c>
      <c r="S17" s="157" t="str">
        <f t="shared" si="6"/>
        <v>[M]</v>
      </c>
      <c r="T17" s="157" t="s">
        <v>533</v>
      </c>
      <c r="U17" s="157" t="str">
        <f t="shared" si="7"/>
        <v>[A]</v>
      </c>
      <c r="V17" s="157" t="str">
        <f t="shared" si="1"/>
        <v>备用3异常</v>
      </c>
      <c r="W17" s="182" t="s">
        <v>14568</v>
      </c>
    </row>
    <row r="18" spans="1:26">
      <c r="A18" s="7">
        <v>16</v>
      </c>
      <c r="B18" s="160" t="s">
        <v>15536</v>
      </c>
      <c r="D18" s="167" t="s">
        <v>15302</v>
      </c>
      <c r="E18" s="169" t="s">
        <v>15286</v>
      </c>
      <c r="F18" s="153" t="s">
        <v>14569</v>
      </c>
      <c r="G18" s="157" t="str">
        <f t="shared" si="2"/>
        <v>备用4延时</v>
      </c>
      <c r="H18" s="157" t="s">
        <v>14570</v>
      </c>
      <c r="I18" s="157" t="str">
        <f t="shared" si="0"/>
        <v>备用4延时设置</v>
      </c>
      <c r="J18" s="178" t="s">
        <v>15465</v>
      </c>
      <c r="K18" s="157" t="s">
        <v>15552</v>
      </c>
      <c r="L18" s="157" t="s">
        <v>15677</v>
      </c>
      <c r="M18" s="152"/>
      <c r="N18" s="161" t="s">
        <v>14571</v>
      </c>
      <c r="O18" s="157" t="str">
        <f t="shared" si="3"/>
        <v>输出</v>
      </c>
      <c r="P18" s="157" t="str">
        <f t="shared" si="4"/>
        <v>W100.15</v>
      </c>
      <c r="Q18" s="157" t="str">
        <f t="shared" si="5"/>
        <v>手动</v>
      </c>
      <c r="R18" s="157" t="s">
        <v>333</v>
      </c>
      <c r="S18" s="157" t="str">
        <f t="shared" si="6"/>
        <v>[M]</v>
      </c>
      <c r="T18" s="157" t="s">
        <v>534</v>
      </c>
      <c r="U18" s="157" t="str">
        <f t="shared" si="7"/>
        <v>[A]</v>
      </c>
      <c r="V18" s="157" t="str">
        <f t="shared" si="1"/>
        <v>备用4异常</v>
      </c>
      <c r="W18" s="182" t="s">
        <v>14572</v>
      </c>
    </row>
    <row r="19" spans="1:26">
      <c r="A19" s="7">
        <v>17</v>
      </c>
      <c r="B19" s="57" t="s">
        <v>15852</v>
      </c>
      <c r="C19" s="160" t="s">
        <v>15851</v>
      </c>
      <c r="D19" s="167" t="s">
        <v>15309</v>
      </c>
      <c r="E19" s="168" t="s">
        <v>14461</v>
      </c>
      <c r="F19" s="153" t="s">
        <v>14573</v>
      </c>
      <c r="G19" s="157" t="str">
        <f t="shared" si="2"/>
        <v>启动按钮1延时</v>
      </c>
      <c r="H19" s="157" t="s">
        <v>14574</v>
      </c>
      <c r="I19" s="157" t="str">
        <f t="shared" si="0"/>
        <v>启动按钮1延时设置</v>
      </c>
      <c r="J19" s="178" t="s">
        <v>15466</v>
      </c>
      <c r="K19" s="157" t="s">
        <v>15553</v>
      </c>
      <c r="L19" s="157" t="s">
        <v>15677</v>
      </c>
      <c r="M19" s="152"/>
      <c r="N19" s="161" t="s">
        <v>14575</v>
      </c>
      <c r="O19" s="157" t="str">
        <f t="shared" si="3"/>
        <v>输出</v>
      </c>
      <c r="P19" s="157" t="str">
        <f t="shared" si="4"/>
        <v>W101.00</v>
      </c>
      <c r="Q19" s="157" t="str">
        <f t="shared" si="5"/>
        <v>手动</v>
      </c>
      <c r="R19" s="157" t="s">
        <v>335</v>
      </c>
      <c r="S19" s="157" t="str">
        <f t="shared" si="6"/>
        <v>[M]</v>
      </c>
      <c r="T19" s="157" t="s">
        <v>535</v>
      </c>
      <c r="U19" s="157" t="str">
        <f t="shared" si="7"/>
        <v>[A]</v>
      </c>
      <c r="V19" s="157" t="str">
        <f t="shared" si="1"/>
        <v>1ST启动按钮1异常</v>
      </c>
      <c r="W19" s="182" t="s">
        <v>6517</v>
      </c>
      <c r="X19" s="182" t="s">
        <v>15863</v>
      </c>
    </row>
    <row r="20" spans="1:26">
      <c r="A20" s="7">
        <v>18</v>
      </c>
      <c r="B20" s="7"/>
      <c r="C20" s="160" t="s">
        <v>15851</v>
      </c>
      <c r="D20" s="167" t="s">
        <v>15303</v>
      </c>
      <c r="E20" s="168" t="s">
        <v>14462</v>
      </c>
      <c r="F20" s="153" t="s">
        <v>14576</v>
      </c>
      <c r="G20" s="157" t="str">
        <f t="shared" si="2"/>
        <v>启动按钮2延时</v>
      </c>
      <c r="H20" s="157" t="s">
        <v>14577</v>
      </c>
      <c r="I20" s="157" t="str">
        <f t="shared" si="0"/>
        <v>启动按钮2延时设置</v>
      </c>
      <c r="J20" s="178" t="s">
        <v>15467</v>
      </c>
      <c r="K20" s="157" t="s">
        <v>15554</v>
      </c>
      <c r="L20" s="157" t="s">
        <v>15677</v>
      </c>
      <c r="M20" s="152"/>
      <c r="N20" s="161" t="s">
        <v>14578</v>
      </c>
      <c r="O20" s="157" t="str">
        <f t="shared" si="3"/>
        <v>输出</v>
      </c>
      <c r="P20" s="157" t="str">
        <f t="shared" si="4"/>
        <v>W101.01</v>
      </c>
      <c r="Q20" s="157" t="str">
        <f t="shared" si="5"/>
        <v>手动</v>
      </c>
      <c r="R20" s="157" t="s">
        <v>336</v>
      </c>
      <c r="S20" s="157" t="str">
        <f t="shared" si="6"/>
        <v>[M]</v>
      </c>
      <c r="T20" s="157" t="s">
        <v>536</v>
      </c>
      <c r="U20" s="157" t="str">
        <f t="shared" si="7"/>
        <v>[A]</v>
      </c>
      <c r="V20" s="157" t="str">
        <f t="shared" si="1"/>
        <v>1ST启动按钮2异常</v>
      </c>
      <c r="W20" s="182" t="s">
        <v>5746</v>
      </c>
      <c r="X20" s="182" t="s">
        <v>15864</v>
      </c>
      <c r="Y20" s="157" t="s">
        <v>15983</v>
      </c>
      <c r="Z20" t="str">
        <f>X20&amp;"延时"</f>
        <v>1ST进料定位上层前后松开位异常延时</v>
      </c>
    </row>
    <row r="21" spans="1:26">
      <c r="A21" s="7">
        <v>19</v>
      </c>
      <c r="B21" s="7"/>
      <c r="C21" s="160" t="s">
        <v>15851</v>
      </c>
      <c r="D21" s="167" t="s">
        <v>15304</v>
      </c>
      <c r="E21" s="168" t="s">
        <v>15515</v>
      </c>
      <c r="F21" s="153" t="s">
        <v>14580</v>
      </c>
      <c r="G21" s="157" t="str">
        <f t="shared" si="2"/>
        <v>进出料安全光栅延时</v>
      </c>
      <c r="H21" s="157" t="s">
        <v>14581</v>
      </c>
      <c r="I21" s="157" t="str">
        <f t="shared" si="0"/>
        <v>进出料安全光栅延时设置</v>
      </c>
      <c r="J21" s="178" t="s">
        <v>15468</v>
      </c>
      <c r="K21" s="157" t="s">
        <v>15555</v>
      </c>
      <c r="L21" s="157" t="s">
        <v>15677</v>
      </c>
      <c r="M21" s="152"/>
      <c r="N21" s="161" t="s">
        <v>14582</v>
      </c>
      <c r="O21" s="157" t="str">
        <f t="shared" si="3"/>
        <v>输出</v>
      </c>
      <c r="P21" s="157" t="str">
        <f t="shared" si="4"/>
        <v>W101.02</v>
      </c>
      <c r="Q21" s="157" t="str">
        <f t="shared" si="5"/>
        <v>手动</v>
      </c>
      <c r="R21" s="157" t="s">
        <v>337</v>
      </c>
      <c r="S21" s="157" t="str">
        <f t="shared" si="6"/>
        <v>[M]</v>
      </c>
      <c r="T21" s="157" t="s">
        <v>537</v>
      </c>
      <c r="U21" s="157" t="str">
        <f t="shared" si="7"/>
        <v>[A]</v>
      </c>
      <c r="V21" s="157" t="str">
        <f t="shared" si="1"/>
        <v>1ST进出料安全光栅异常</v>
      </c>
      <c r="W21" s="182" t="s">
        <v>5747</v>
      </c>
      <c r="X21" s="182" t="s">
        <v>15865</v>
      </c>
      <c r="Y21" s="157" t="s">
        <v>15984</v>
      </c>
      <c r="Z21" t="str">
        <f t="shared" ref="Z21:Z84" si="8">X21&amp;"延时"</f>
        <v>1ST进料定位上层前后夹紧位异常延时</v>
      </c>
    </row>
    <row r="22" spans="1:26">
      <c r="A22" s="7">
        <v>20</v>
      </c>
      <c r="B22" s="7"/>
      <c r="C22" s="160" t="s">
        <v>15851</v>
      </c>
      <c r="D22" s="167" t="s">
        <v>15305</v>
      </c>
      <c r="E22" s="168" t="s">
        <v>14579</v>
      </c>
      <c r="F22" s="153" t="s">
        <v>14583</v>
      </c>
      <c r="G22" s="157" t="str">
        <f t="shared" si="2"/>
        <v>进料定位上层前后松开位延时</v>
      </c>
      <c r="H22" s="157" t="s">
        <v>14584</v>
      </c>
      <c r="I22" s="157" t="str">
        <f t="shared" si="0"/>
        <v>进料定位上层前后松开位延时设置</v>
      </c>
      <c r="J22" s="178" t="s">
        <v>15469</v>
      </c>
      <c r="K22" s="157" t="s">
        <v>15556</v>
      </c>
      <c r="L22" s="157" t="s">
        <v>15677</v>
      </c>
      <c r="M22" s="152"/>
      <c r="N22" s="161" t="s">
        <v>14585</v>
      </c>
      <c r="O22" s="157" t="str">
        <f t="shared" si="3"/>
        <v>输出</v>
      </c>
      <c r="P22" s="157" t="str">
        <f t="shared" si="4"/>
        <v>W101.03</v>
      </c>
      <c r="Q22" s="157" t="str">
        <f t="shared" si="5"/>
        <v>手动</v>
      </c>
      <c r="R22" s="157" t="s">
        <v>338</v>
      </c>
      <c r="S22" s="157" t="str">
        <f t="shared" si="6"/>
        <v>[M]</v>
      </c>
      <c r="T22" s="157" t="s">
        <v>538</v>
      </c>
      <c r="U22" s="157" t="str">
        <f t="shared" si="7"/>
        <v>[A]</v>
      </c>
      <c r="V22" s="157" t="str">
        <f t="shared" si="1"/>
        <v>1ST进料定位上层前后松开位异常</v>
      </c>
      <c r="W22" s="182" t="s">
        <v>5748</v>
      </c>
      <c r="X22" s="182" t="s">
        <v>15866</v>
      </c>
      <c r="Y22" s="157" t="s">
        <v>15985</v>
      </c>
      <c r="Z22" t="str">
        <f t="shared" si="8"/>
        <v>1ST进料定位下层前后松开位异常延时</v>
      </c>
    </row>
    <row r="23" spans="1:26">
      <c r="A23" s="7">
        <v>21</v>
      </c>
      <c r="B23" s="7"/>
      <c r="C23" s="160" t="s">
        <v>15851</v>
      </c>
      <c r="D23" s="167" t="s">
        <v>15306</v>
      </c>
      <c r="E23" s="168" t="s">
        <v>14468</v>
      </c>
      <c r="F23" s="153" t="s">
        <v>14586</v>
      </c>
      <c r="G23" s="157" t="str">
        <f t="shared" si="2"/>
        <v>进料定位上层前后夹紧位延时</v>
      </c>
      <c r="H23" s="157" t="s">
        <v>14587</v>
      </c>
      <c r="I23" s="157" t="str">
        <f t="shared" si="0"/>
        <v>进料定位上层前后夹紧位延时设置</v>
      </c>
      <c r="J23" s="178" t="s">
        <v>15527</v>
      </c>
      <c r="K23" s="157" t="s">
        <v>15564</v>
      </c>
      <c r="L23" s="157" t="s">
        <v>15677</v>
      </c>
      <c r="M23" s="162"/>
      <c r="N23" s="161" t="s">
        <v>14588</v>
      </c>
      <c r="O23" s="157" t="str">
        <f t="shared" si="3"/>
        <v>输出</v>
      </c>
      <c r="P23" s="157" t="str">
        <f t="shared" si="4"/>
        <v>W101.04</v>
      </c>
      <c r="Q23" s="157" t="str">
        <f t="shared" si="5"/>
        <v>手动</v>
      </c>
      <c r="R23" s="157" t="s">
        <v>339</v>
      </c>
      <c r="S23" s="157" t="str">
        <f t="shared" si="6"/>
        <v>[M]</v>
      </c>
      <c r="T23" s="157" t="s">
        <v>539</v>
      </c>
      <c r="U23" s="157" t="str">
        <f t="shared" si="7"/>
        <v>[A]</v>
      </c>
      <c r="V23" s="157" t="str">
        <f t="shared" si="1"/>
        <v>1ST进料定位上层前后夹紧位异常</v>
      </c>
      <c r="W23" s="182" t="s">
        <v>5749</v>
      </c>
      <c r="X23" s="182" t="s">
        <v>15867</v>
      </c>
      <c r="Y23" s="157" t="s">
        <v>15986</v>
      </c>
      <c r="Z23" t="str">
        <f t="shared" si="8"/>
        <v>1ST进料定位下层前后夹紧位异常延时</v>
      </c>
    </row>
    <row r="24" spans="1:26">
      <c r="A24" s="7">
        <v>22</v>
      </c>
      <c r="B24" s="7"/>
      <c r="C24" s="160" t="s">
        <v>15851</v>
      </c>
      <c r="D24" s="167" t="s">
        <v>15307</v>
      </c>
      <c r="E24" s="168" t="s">
        <v>14469</v>
      </c>
      <c r="F24" s="153" t="s">
        <v>14589</v>
      </c>
      <c r="G24" s="157" t="str">
        <f t="shared" si="2"/>
        <v>进料定位下层前后松开位延时</v>
      </c>
      <c r="H24" s="157" t="s">
        <v>14590</v>
      </c>
      <c r="I24" s="157" t="str">
        <f t="shared" si="0"/>
        <v>进料定位下层前后松开位延时设置</v>
      </c>
      <c r="J24" s="178" t="s">
        <v>15528</v>
      </c>
      <c r="K24" s="157" t="s">
        <v>15565</v>
      </c>
      <c r="L24" s="157" t="s">
        <v>15677</v>
      </c>
      <c r="M24" s="151"/>
      <c r="N24" s="161" t="s">
        <v>14591</v>
      </c>
      <c r="O24" s="157" t="str">
        <f t="shared" si="3"/>
        <v>输出</v>
      </c>
      <c r="P24" s="157" t="str">
        <f t="shared" si="4"/>
        <v>W101.05</v>
      </c>
      <c r="Q24" s="157" t="str">
        <f t="shared" si="5"/>
        <v>手动</v>
      </c>
      <c r="R24" s="157" t="s">
        <v>340</v>
      </c>
      <c r="S24" s="157" t="str">
        <f t="shared" si="6"/>
        <v>[M]</v>
      </c>
      <c r="T24" s="157" t="s">
        <v>540</v>
      </c>
      <c r="U24" s="157" t="str">
        <f t="shared" si="7"/>
        <v>[A]</v>
      </c>
      <c r="V24" s="157" t="str">
        <f t="shared" si="1"/>
        <v>1ST进料定位下层前后松开位异常</v>
      </c>
      <c r="W24" s="182" t="s">
        <v>5750</v>
      </c>
      <c r="X24" s="182" t="s">
        <v>15868</v>
      </c>
      <c r="Y24" s="157" t="s">
        <v>15987</v>
      </c>
      <c r="Z24" t="str">
        <f t="shared" si="8"/>
        <v>1ST进料定位上层左右松开位异常延时</v>
      </c>
    </row>
    <row r="25" spans="1:26">
      <c r="A25" s="7">
        <v>23</v>
      </c>
      <c r="B25" s="7"/>
      <c r="C25" s="160" t="s">
        <v>15851</v>
      </c>
      <c r="D25" s="167" t="s">
        <v>15308</v>
      </c>
      <c r="E25" s="168" t="s">
        <v>14470</v>
      </c>
      <c r="F25" s="153" t="s">
        <v>14592</v>
      </c>
      <c r="G25" s="157" t="str">
        <f t="shared" si="2"/>
        <v>进料定位下层前后夹紧位延时</v>
      </c>
      <c r="H25" s="157" t="s">
        <v>14593</v>
      </c>
      <c r="I25" s="157" t="str">
        <f t="shared" si="0"/>
        <v>进料定位下层前后夹紧位延时设置</v>
      </c>
      <c r="J25" s="178" t="s">
        <v>15529</v>
      </c>
      <c r="K25" s="157" t="s">
        <v>15566</v>
      </c>
      <c r="L25" s="157" t="s">
        <v>15677</v>
      </c>
      <c r="M25" s="151"/>
      <c r="N25" s="161" t="s">
        <v>14594</v>
      </c>
      <c r="O25" s="157" t="str">
        <f t="shared" si="3"/>
        <v>输出</v>
      </c>
      <c r="P25" s="157" t="str">
        <f t="shared" si="4"/>
        <v>W101.06</v>
      </c>
      <c r="Q25" s="157" t="str">
        <f t="shared" si="5"/>
        <v>手动</v>
      </c>
      <c r="R25" s="157" t="s">
        <v>341</v>
      </c>
      <c r="S25" s="157" t="str">
        <f t="shared" si="6"/>
        <v>[M]</v>
      </c>
      <c r="T25" s="157" t="s">
        <v>541</v>
      </c>
      <c r="U25" s="157" t="str">
        <f t="shared" si="7"/>
        <v>[A]</v>
      </c>
      <c r="V25" s="157" t="str">
        <f t="shared" si="1"/>
        <v>1ST进料定位下层前后夹紧位异常</v>
      </c>
      <c r="W25" s="182" t="s">
        <v>5751</v>
      </c>
      <c r="X25" s="182" t="s">
        <v>15869</v>
      </c>
      <c r="Y25" s="157" t="s">
        <v>15988</v>
      </c>
      <c r="Z25" t="str">
        <f t="shared" si="8"/>
        <v>1ST进料定位上层左右夹紧位异常延时</v>
      </c>
    </row>
    <row r="26" spans="1:26">
      <c r="A26" s="7">
        <v>24</v>
      </c>
      <c r="B26" s="7"/>
      <c r="C26" s="160" t="s">
        <v>15851</v>
      </c>
      <c r="D26" s="167" t="s">
        <v>15310</v>
      </c>
      <c r="E26" s="168" t="s">
        <v>14471</v>
      </c>
      <c r="F26" s="153" t="s">
        <v>14595</v>
      </c>
      <c r="G26" s="157" t="str">
        <f t="shared" si="2"/>
        <v>进料定位上层左右松开位延时</v>
      </c>
      <c r="H26" s="157" t="s">
        <v>14596</v>
      </c>
      <c r="I26" s="157" t="str">
        <f t="shared" si="0"/>
        <v>进料定位上层左右松开位延时设置</v>
      </c>
      <c r="J26" s="178" t="s">
        <v>15530</v>
      </c>
      <c r="K26" s="157" t="s">
        <v>15567</v>
      </c>
      <c r="L26" s="157" t="s">
        <v>15677</v>
      </c>
      <c r="M26" s="151"/>
      <c r="N26" s="161" t="s">
        <v>14597</v>
      </c>
      <c r="O26" s="157" t="str">
        <f t="shared" si="3"/>
        <v>输出</v>
      </c>
      <c r="P26" s="157" t="str">
        <f t="shared" si="4"/>
        <v>W101.07</v>
      </c>
      <c r="Q26" s="157" t="str">
        <f t="shared" si="5"/>
        <v>手动</v>
      </c>
      <c r="R26" s="157" t="s">
        <v>342</v>
      </c>
      <c r="S26" s="157" t="str">
        <f t="shared" si="6"/>
        <v>[M]</v>
      </c>
      <c r="T26" s="157" t="s">
        <v>542</v>
      </c>
      <c r="U26" s="157" t="str">
        <f t="shared" si="7"/>
        <v>[A]</v>
      </c>
      <c r="V26" s="157" t="str">
        <f t="shared" si="1"/>
        <v>1ST进料定位上层左右松开位异常</v>
      </c>
      <c r="W26" s="182" t="s">
        <v>5752</v>
      </c>
      <c r="X26" s="182" t="s">
        <v>15870</v>
      </c>
      <c r="Y26" s="157" t="s">
        <v>15989</v>
      </c>
      <c r="Z26" t="str">
        <f t="shared" si="8"/>
        <v>1ST进料定位下层左右松开位异常延时</v>
      </c>
    </row>
    <row r="27" spans="1:26">
      <c r="A27" s="7">
        <v>25</v>
      </c>
      <c r="B27" s="7"/>
      <c r="C27" s="160" t="s">
        <v>15851</v>
      </c>
      <c r="D27" s="167" t="s">
        <v>15311</v>
      </c>
      <c r="E27" s="168" t="s">
        <v>14472</v>
      </c>
      <c r="F27" s="153" t="s">
        <v>14598</v>
      </c>
      <c r="G27" s="157" t="str">
        <f t="shared" si="2"/>
        <v>进料定位上层左右夹紧位延时</v>
      </c>
      <c r="H27" s="157" t="s">
        <v>14599</v>
      </c>
      <c r="I27" s="157" t="str">
        <f t="shared" si="0"/>
        <v>进料定位上层左右夹紧位延时设置</v>
      </c>
      <c r="J27" s="178" t="s">
        <v>15531</v>
      </c>
      <c r="K27" s="157" t="s">
        <v>15568</v>
      </c>
      <c r="L27" s="157" t="s">
        <v>15677</v>
      </c>
      <c r="M27" s="151"/>
      <c r="N27" s="161" t="s">
        <v>14600</v>
      </c>
      <c r="O27" s="157" t="str">
        <f t="shared" si="3"/>
        <v>输出</v>
      </c>
      <c r="P27" s="157" t="str">
        <f t="shared" si="4"/>
        <v>W101.08</v>
      </c>
      <c r="Q27" s="157" t="str">
        <f t="shared" si="5"/>
        <v>手动</v>
      </c>
      <c r="R27" s="157" t="s">
        <v>343</v>
      </c>
      <c r="S27" s="157" t="str">
        <f t="shared" si="6"/>
        <v>[M]</v>
      </c>
      <c r="T27" s="157" t="s">
        <v>543</v>
      </c>
      <c r="U27" s="157" t="str">
        <f t="shared" si="7"/>
        <v>[A]</v>
      </c>
      <c r="V27" s="157" t="str">
        <f t="shared" si="1"/>
        <v>1ST进料定位上层左右夹紧位异常</v>
      </c>
      <c r="W27" s="182" t="s">
        <v>5753</v>
      </c>
      <c r="X27" s="182" t="s">
        <v>15871</v>
      </c>
      <c r="Y27" s="157" t="s">
        <v>15990</v>
      </c>
      <c r="Z27" t="str">
        <f t="shared" si="8"/>
        <v>1ST进料定位下层左右夹紧位异常延时</v>
      </c>
    </row>
    <row r="28" spans="1:26">
      <c r="A28" s="7">
        <v>26</v>
      </c>
      <c r="B28" s="7"/>
      <c r="C28" s="160" t="s">
        <v>15851</v>
      </c>
      <c r="D28" s="167" t="s">
        <v>15312</v>
      </c>
      <c r="E28" s="168" t="s">
        <v>14473</v>
      </c>
      <c r="F28" s="153" t="s">
        <v>14601</v>
      </c>
      <c r="G28" s="157" t="str">
        <f t="shared" si="2"/>
        <v>进料定位下层左右松开位延时</v>
      </c>
      <c r="H28" s="157" t="s">
        <v>14602</v>
      </c>
      <c r="I28" s="157" t="str">
        <f t="shared" si="0"/>
        <v>进料定位下层左右松开位延时设置</v>
      </c>
      <c r="J28" s="178" t="s">
        <v>15474</v>
      </c>
      <c r="K28" s="157" t="s">
        <v>15569</v>
      </c>
      <c r="L28" s="157" t="s">
        <v>15677</v>
      </c>
      <c r="M28" s="151"/>
      <c r="N28" s="161" t="s">
        <v>14603</v>
      </c>
      <c r="O28" s="157" t="str">
        <f t="shared" si="3"/>
        <v>输出</v>
      </c>
      <c r="P28" s="157" t="str">
        <f t="shared" si="4"/>
        <v>W101.09</v>
      </c>
      <c r="Q28" s="157" t="str">
        <f t="shared" si="5"/>
        <v>手动</v>
      </c>
      <c r="R28" s="157" t="s">
        <v>344</v>
      </c>
      <c r="S28" s="157" t="str">
        <f t="shared" si="6"/>
        <v>[M]</v>
      </c>
      <c r="T28" s="157" t="s">
        <v>544</v>
      </c>
      <c r="U28" s="157" t="str">
        <f t="shared" si="7"/>
        <v>[A]</v>
      </c>
      <c r="V28" s="157" t="str">
        <f t="shared" si="1"/>
        <v>1ST进料定位下层左右松开位异常</v>
      </c>
      <c r="W28" s="182" t="s">
        <v>5754</v>
      </c>
      <c r="X28" s="182" t="s">
        <v>15872</v>
      </c>
      <c r="Y28" s="157" t="s">
        <v>15991</v>
      </c>
      <c r="Z28" t="str">
        <f t="shared" si="8"/>
        <v>1ST进料定位平台上层待料位异常延时</v>
      </c>
    </row>
    <row r="29" spans="1:26">
      <c r="A29" s="7">
        <v>27</v>
      </c>
      <c r="B29" s="7"/>
      <c r="C29" s="160" t="s">
        <v>15851</v>
      </c>
      <c r="D29" s="167" t="s">
        <v>15313</v>
      </c>
      <c r="E29" s="168" t="s">
        <v>14474</v>
      </c>
      <c r="F29" s="153" t="s">
        <v>14604</v>
      </c>
      <c r="G29" s="157" t="str">
        <f t="shared" si="2"/>
        <v>进料定位下层左右夹紧位延时</v>
      </c>
      <c r="H29" s="157" t="s">
        <v>14605</v>
      </c>
      <c r="I29" s="157" t="str">
        <f t="shared" si="0"/>
        <v>进料定位下层左右夹紧位延时设置</v>
      </c>
      <c r="J29" s="178" t="s">
        <v>15475</v>
      </c>
      <c r="K29" s="157" t="s">
        <v>15570</v>
      </c>
      <c r="L29" s="157" t="s">
        <v>15677</v>
      </c>
      <c r="M29" s="151"/>
      <c r="N29" s="161" t="s">
        <v>14606</v>
      </c>
      <c r="O29" s="157" t="str">
        <f t="shared" si="3"/>
        <v>输出</v>
      </c>
      <c r="P29" s="157" t="str">
        <f t="shared" si="4"/>
        <v>W101.10</v>
      </c>
      <c r="Q29" s="157" t="str">
        <f t="shared" si="5"/>
        <v>手动</v>
      </c>
      <c r="R29" s="157" t="s">
        <v>345</v>
      </c>
      <c r="S29" s="157" t="str">
        <f t="shared" si="6"/>
        <v>[M]</v>
      </c>
      <c r="T29" s="157" t="s">
        <v>545</v>
      </c>
      <c r="U29" s="157" t="str">
        <f t="shared" si="7"/>
        <v>[A]</v>
      </c>
      <c r="V29" s="157" t="str">
        <f t="shared" si="1"/>
        <v>1ST进料定位下层左右夹紧位异常</v>
      </c>
      <c r="W29" s="182" t="s">
        <v>5755</v>
      </c>
      <c r="X29" s="182" t="s">
        <v>15873</v>
      </c>
      <c r="Y29" s="157" t="s">
        <v>15992</v>
      </c>
      <c r="Z29" t="str">
        <f t="shared" si="8"/>
        <v>1ST进料定位平台上层出料位异常延时</v>
      </c>
    </row>
    <row r="30" spans="1:26">
      <c r="A30" s="7">
        <v>28</v>
      </c>
      <c r="B30" s="7"/>
      <c r="C30" s="160" t="s">
        <v>15851</v>
      </c>
      <c r="D30" s="167" t="s">
        <v>15314</v>
      </c>
      <c r="E30" s="168" t="s">
        <v>15516</v>
      </c>
      <c r="F30" s="153" t="s">
        <v>14607</v>
      </c>
      <c r="G30" s="157" t="str">
        <f t="shared" si="2"/>
        <v>进料定位平台上层待料位延时</v>
      </c>
      <c r="H30" s="157" t="s">
        <v>14608</v>
      </c>
      <c r="I30" s="157" t="str">
        <f t="shared" si="0"/>
        <v>进料定位平台上层待料位延时设置</v>
      </c>
      <c r="J30" s="178" t="s">
        <v>15532</v>
      </c>
      <c r="K30" s="157" t="s">
        <v>15571</v>
      </c>
      <c r="L30" s="157" t="s">
        <v>15677</v>
      </c>
      <c r="M30" s="146"/>
      <c r="N30" s="161" t="s">
        <v>14609</v>
      </c>
      <c r="O30" s="157" t="str">
        <f t="shared" si="3"/>
        <v>输出</v>
      </c>
      <c r="P30" s="157" t="str">
        <f t="shared" si="4"/>
        <v>W101.11</v>
      </c>
      <c r="Q30" s="157" t="str">
        <f t="shared" si="5"/>
        <v>手动</v>
      </c>
      <c r="R30" s="157" t="s">
        <v>346</v>
      </c>
      <c r="S30" s="157" t="str">
        <f t="shared" si="6"/>
        <v>[M]</v>
      </c>
      <c r="T30" s="157" t="s">
        <v>546</v>
      </c>
      <c r="U30" s="157" t="str">
        <f t="shared" si="7"/>
        <v>[A]</v>
      </c>
      <c r="V30" s="157" t="str">
        <f t="shared" si="1"/>
        <v>1ST进料定位平台上层待料位异常</v>
      </c>
      <c r="W30" s="182" t="s">
        <v>5756</v>
      </c>
      <c r="X30" s="182" t="s">
        <v>15874</v>
      </c>
      <c r="Y30" s="157" t="s">
        <v>15993</v>
      </c>
      <c r="Z30" t="str">
        <f t="shared" si="8"/>
        <v>1ST进料定位平台下层待料位异常延时</v>
      </c>
    </row>
    <row r="31" spans="1:26">
      <c r="A31" s="7">
        <v>29</v>
      </c>
      <c r="B31" s="7"/>
      <c r="C31" s="160" t="s">
        <v>15851</v>
      </c>
      <c r="D31" s="167" t="s">
        <v>15315</v>
      </c>
      <c r="E31" s="168" t="s">
        <v>15517</v>
      </c>
      <c r="F31" s="153" t="s">
        <v>14610</v>
      </c>
      <c r="G31" s="157" t="str">
        <f t="shared" si="2"/>
        <v>进料定位平台上层出料位延时</v>
      </c>
      <c r="H31" s="157" t="s">
        <v>14611</v>
      </c>
      <c r="I31" s="157" t="str">
        <f t="shared" si="0"/>
        <v>进料定位平台上层出料位延时设置</v>
      </c>
      <c r="J31" s="178" t="s">
        <v>15533</v>
      </c>
      <c r="K31" s="157" t="s">
        <v>15572</v>
      </c>
      <c r="L31" s="157" t="s">
        <v>15677</v>
      </c>
      <c r="M31" s="146"/>
      <c r="N31" s="161" t="s">
        <v>14612</v>
      </c>
      <c r="O31" s="157" t="str">
        <f t="shared" si="3"/>
        <v>输出</v>
      </c>
      <c r="P31" s="157" t="str">
        <f t="shared" si="4"/>
        <v>W101.12</v>
      </c>
      <c r="Q31" s="157" t="str">
        <f t="shared" si="5"/>
        <v>手动</v>
      </c>
      <c r="R31" s="157" t="s">
        <v>347</v>
      </c>
      <c r="S31" s="157" t="str">
        <f t="shared" si="6"/>
        <v>[M]</v>
      </c>
      <c r="T31" s="157" t="s">
        <v>547</v>
      </c>
      <c r="U31" s="157" t="str">
        <f t="shared" si="7"/>
        <v>[A]</v>
      </c>
      <c r="V31" s="157" t="str">
        <f t="shared" si="1"/>
        <v>1ST进料定位平台上层出料位异常</v>
      </c>
      <c r="W31" s="182" t="s">
        <v>5757</v>
      </c>
      <c r="X31" s="182" t="s">
        <v>15875</v>
      </c>
      <c r="Y31" s="157" t="s">
        <v>15994</v>
      </c>
      <c r="Z31" t="str">
        <f t="shared" si="8"/>
        <v>1ST进料定位平台下层出料位异常延时</v>
      </c>
    </row>
    <row r="32" spans="1:26">
      <c r="A32" s="7">
        <v>30</v>
      </c>
      <c r="B32" s="7"/>
      <c r="C32" s="160" t="s">
        <v>15851</v>
      </c>
      <c r="D32" s="167" t="s">
        <v>15316</v>
      </c>
      <c r="E32" s="168" t="s">
        <v>15518</v>
      </c>
      <c r="F32" s="153" t="s">
        <v>14613</v>
      </c>
      <c r="G32" s="157" t="str">
        <f t="shared" si="2"/>
        <v>进料定位平台下层待料位延时</v>
      </c>
      <c r="H32" s="157" t="s">
        <v>14614</v>
      </c>
      <c r="I32" s="157" t="str">
        <f t="shared" si="0"/>
        <v>进料定位平台下层待料位延时设置</v>
      </c>
      <c r="J32" s="178" t="s">
        <v>15534</v>
      </c>
      <c r="K32" s="157" t="s">
        <v>15573</v>
      </c>
      <c r="L32" s="157" t="s">
        <v>15677</v>
      </c>
      <c r="M32" s="162"/>
      <c r="N32" s="161" t="s">
        <v>14615</v>
      </c>
      <c r="O32" s="157" t="str">
        <f t="shared" si="3"/>
        <v>输出</v>
      </c>
      <c r="P32" s="157" t="str">
        <f t="shared" si="4"/>
        <v>W101.13</v>
      </c>
      <c r="Q32" s="157" t="str">
        <f t="shared" si="5"/>
        <v>手动</v>
      </c>
      <c r="R32" s="157" t="s">
        <v>348</v>
      </c>
      <c r="S32" s="157" t="str">
        <f t="shared" si="6"/>
        <v>[M]</v>
      </c>
      <c r="T32" s="157" t="s">
        <v>548</v>
      </c>
      <c r="U32" s="157" t="str">
        <f t="shared" si="7"/>
        <v>[A]</v>
      </c>
      <c r="V32" s="157" t="str">
        <f t="shared" si="1"/>
        <v>1ST进料定位平台下层待料位异常</v>
      </c>
      <c r="W32" s="182" t="s">
        <v>5758</v>
      </c>
      <c r="X32" s="182" t="s">
        <v>15876</v>
      </c>
      <c r="Y32" s="157" t="s">
        <v>15995</v>
      </c>
      <c r="Z32" t="str">
        <f t="shared" si="8"/>
        <v>1ST进料定位上层有料感应异常延时</v>
      </c>
    </row>
    <row r="33" spans="1:26">
      <c r="A33" s="7">
        <v>31</v>
      </c>
      <c r="B33" s="7"/>
      <c r="C33" s="160" t="s">
        <v>15851</v>
      </c>
      <c r="D33" s="167" t="s">
        <v>15317</v>
      </c>
      <c r="E33" s="168" t="s">
        <v>15519</v>
      </c>
      <c r="F33" s="153" t="s">
        <v>14616</v>
      </c>
      <c r="G33" s="157" t="str">
        <f t="shared" si="2"/>
        <v>进料定位平台下层出料位延时</v>
      </c>
      <c r="H33" s="157" t="s">
        <v>14617</v>
      </c>
      <c r="I33" s="157" t="str">
        <f t="shared" si="0"/>
        <v>进料定位平台下层出料位延时设置</v>
      </c>
      <c r="J33" s="178" t="s">
        <v>15535</v>
      </c>
      <c r="K33" s="157" t="s">
        <v>15574</v>
      </c>
      <c r="L33" s="157" t="s">
        <v>15677</v>
      </c>
      <c r="M33" s="162"/>
      <c r="N33" s="161" t="s">
        <v>14618</v>
      </c>
      <c r="O33" s="157" t="str">
        <f t="shared" si="3"/>
        <v>输出</v>
      </c>
      <c r="P33" s="157" t="str">
        <f t="shared" si="4"/>
        <v>W101.14</v>
      </c>
      <c r="Q33" s="157" t="str">
        <f t="shared" si="5"/>
        <v>手动</v>
      </c>
      <c r="R33" s="157" t="s">
        <v>349</v>
      </c>
      <c r="S33" s="157" t="str">
        <f t="shared" si="6"/>
        <v>[M]</v>
      </c>
      <c r="T33" s="157" t="s">
        <v>549</v>
      </c>
      <c r="U33" s="157" t="str">
        <f t="shared" si="7"/>
        <v>[A]</v>
      </c>
      <c r="V33" s="157" t="str">
        <f t="shared" si="1"/>
        <v>1ST进料定位平台下层出料位异常</v>
      </c>
      <c r="W33" s="182" t="s">
        <v>5759</v>
      </c>
      <c r="X33" s="182" t="s">
        <v>15877</v>
      </c>
      <c r="Y33" s="157" t="s">
        <v>15996</v>
      </c>
      <c r="Z33" t="str">
        <f t="shared" si="8"/>
        <v>1ST进料定位下层有料感应异常延时</v>
      </c>
    </row>
    <row r="34" spans="1:26">
      <c r="A34" s="7">
        <v>32</v>
      </c>
      <c r="B34" s="7"/>
      <c r="C34" s="160" t="s">
        <v>15851</v>
      </c>
      <c r="D34" s="167" t="s">
        <v>15318</v>
      </c>
      <c r="E34" s="168" t="s">
        <v>14475</v>
      </c>
      <c r="F34" s="153" t="s">
        <v>14619</v>
      </c>
      <c r="G34" s="157" t="str">
        <f t="shared" si="2"/>
        <v>进料定位上层有料感应延时</v>
      </c>
      <c r="H34" s="157" t="s">
        <v>14620</v>
      </c>
      <c r="I34" s="157" t="str">
        <f t="shared" si="0"/>
        <v>进料定位上层有料感应延时设置</v>
      </c>
      <c r="J34" s="178" t="s">
        <v>15470</v>
      </c>
      <c r="K34" s="157" t="s">
        <v>15575</v>
      </c>
      <c r="L34" s="157" t="s">
        <v>15677</v>
      </c>
      <c r="M34" s="162"/>
      <c r="N34" s="161" t="s">
        <v>14621</v>
      </c>
      <c r="O34" s="157" t="str">
        <f t="shared" si="3"/>
        <v>输出</v>
      </c>
      <c r="P34" s="157" t="str">
        <f t="shared" si="4"/>
        <v>W101.15</v>
      </c>
      <c r="Q34" s="157" t="str">
        <f t="shared" si="5"/>
        <v>手动</v>
      </c>
      <c r="R34" s="157" t="s">
        <v>350</v>
      </c>
      <c r="S34" s="157" t="str">
        <f t="shared" si="6"/>
        <v>[M]</v>
      </c>
      <c r="T34" s="157" t="s">
        <v>550</v>
      </c>
      <c r="U34" s="157" t="str">
        <f t="shared" si="7"/>
        <v>[A]</v>
      </c>
      <c r="V34" s="157" t="str">
        <f t="shared" si="1"/>
        <v>1ST进料定位上层有料感应异常</v>
      </c>
      <c r="W34" s="182" t="s">
        <v>5760</v>
      </c>
      <c r="X34" s="182"/>
      <c r="Z34" t="str">
        <f t="shared" si="8"/>
        <v>延时</v>
      </c>
    </row>
    <row r="35" spans="1:26">
      <c r="A35" s="7">
        <v>33</v>
      </c>
      <c r="B35" s="7" t="s">
        <v>15853</v>
      </c>
      <c r="C35" s="160" t="s">
        <v>15851</v>
      </c>
      <c r="D35" s="167" t="s">
        <v>15319</v>
      </c>
      <c r="E35" s="168" t="s">
        <v>14476</v>
      </c>
      <c r="F35" s="153" t="s">
        <v>14622</v>
      </c>
      <c r="G35" s="157" t="str">
        <f t="shared" si="2"/>
        <v>进料定位下层有料感应延时</v>
      </c>
      <c r="H35" s="157" t="s">
        <v>14623</v>
      </c>
      <c r="I35" s="157" t="str">
        <f t="shared" si="0"/>
        <v>进料定位下层有料感应延时设置</v>
      </c>
      <c r="J35" s="178" t="s">
        <v>15471</v>
      </c>
      <c r="K35" s="157" t="s">
        <v>15576</v>
      </c>
      <c r="L35" s="157" t="s">
        <v>15677</v>
      </c>
      <c r="M35" s="162"/>
      <c r="N35" s="158" t="s">
        <v>14624</v>
      </c>
      <c r="O35" s="157" t="str">
        <f t="shared" si="3"/>
        <v>输出</v>
      </c>
      <c r="P35" s="157" t="str">
        <f t="shared" si="4"/>
        <v>W102.00</v>
      </c>
      <c r="Q35" s="157" t="str">
        <f t="shared" si="5"/>
        <v>手动</v>
      </c>
      <c r="R35" s="157" t="s">
        <v>12149</v>
      </c>
      <c r="S35" s="157" t="str">
        <f t="shared" si="6"/>
        <v>[M]</v>
      </c>
      <c r="T35" s="157" t="s">
        <v>12150</v>
      </c>
      <c r="U35" s="157" t="str">
        <f t="shared" si="7"/>
        <v>[A]</v>
      </c>
      <c r="V35" s="157" t="str">
        <f t="shared" ref="V35:V66" si="9">C35&amp;E35&amp;"异常"</f>
        <v>1ST进料定位下层有料感应异常</v>
      </c>
      <c r="W35" s="182" t="s">
        <v>6518</v>
      </c>
      <c r="X35" s="182" t="s">
        <v>15878</v>
      </c>
      <c r="Y35" s="157" t="s">
        <v>15997</v>
      </c>
      <c r="Z35" t="str">
        <f t="shared" si="8"/>
        <v>2ST出料定位上层前后松开位异常延时</v>
      </c>
    </row>
    <row r="36" spans="1:26">
      <c r="A36" s="7">
        <v>34</v>
      </c>
      <c r="B36" s="7"/>
      <c r="C36" s="160" t="s">
        <v>15854</v>
      </c>
      <c r="D36" s="167" t="s">
        <v>249</v>
      </c>
      <c r="E36" s="168" t="s">
        <v>14478</v>
      </c>
      <c r="F36" s="153" t="s">
        <v>14625</v>
      </c>
      <c r="G36" s="157" t="str">
        <f t="shared" si="2"/>
        <v>出料定位上层前后松开位延时</v>
      </c>
      <c r="H36" s="157" t="s">
        <v>14626</v>
      </c>
      <c r="I36" s="157" t="str">
        <f t="shared" si="0"/>
        <v>出料定位上层前后松开位延时设置</v>
      </c>
      <c r="J36" s="178" t="s">
        <v>15476</v>
      </c>
      <c r="K36" s="157" t="s">
        <v>15577</v>
      </c>
      <c r="L36" s="157" t="s">
        <v>15677</v>
      </c>
      <c r="M36" s="152" t="s">
        <v>15462</v>
      </c>
      <c r="N36" s="161" t="s">
        <v>726</v>
      </c>
      <c r="O36" s="157" t="str">
        <f t="shared" ref="O36:O99" si="10">M36&amp;"输出"</f>
        <v>出料定位上层前后松开输出</v>
      </c>
      <c r="P36" s="157" t="str">
        <f t="shared" ref="P36:P68" si="11">"W"&amp;N36</f>
        <v>W103.00</v>
      </c>
      <c r="Q36" s="157" t="str">
        <f t="shared" ref="Q36:Q68" si="12">M36&amp;"手动"</f>
        <v>出料定位上层前后松开手动</v>
      </c>
      <c r="R36" s="157" t="s">
        <v>351</v>
      </c>
      <c r="S36" s="157" t="str">
        <f t="shared" ref="S36:S68" si="13">M36&amp;"[M]"</f>
        <v>出料定位上层前后松开[M]</v>
      </c>
      <c r="T36" s="157" t="s">
        <v>551</v>
      </c>
      <c r="U36" s="157" t="str">
        <f t="shared" ref="U36:U68" si="14">M36&amp;"[A]"</f>
        <v>出料定位上层前后松开[A]</v>
      </c>
      <c r="V36" s="157" t="str">
        <f t="shared" si="9"/>
        <v>2ST出料定位上层前后松开位异常</v>
      </c>
      <c r="W36" s="182" t="s">
        <v>6519</v>
      </c>
      <c r="X36" s="182" t="s">
        <v>15879</v>
      </c>
      <c r="Y36" s="157" t="s">
        <v>15998</v>
      </c>
      <c r="Z36" t="str">
        <f t="shared" si="8"/>
        <v>2ST出料定位上层前后夹紧位异常延时</v>
      </c>
    </row>
    <row r="37" spans="1:26">
      <c r="A37" s="7">
        <v>35</v>
      </c>
      <c r="B37" s="7"/>
      <c r="C37" s="160" t="s">
        <v>15854</v>
      </c>
      <c r="D37" s="167" t="s">
        <v>250</v>
      </c>
      <c r="E37" s="168" t="s">
        <v>14479</v>
      </c>
      <c r="F37" s="153" t="s">
        <v>14627</v>
      </c>
      <c r="G37" s="157" t="str">
        <f t="shared" si="2"/>
        <v>出料定位上层前后夹紧位延时</v>
      </c>
      <c r="H37" s="157" t="s">
        <v>14628</v>
      </c>
      <c r="I37" s="157" t="str">
        <f t="shared" si="0"/>
        <v>出料定位上层前后夹紧位延时设置</v>
      </c>
      <c r="J37" s="178" t="s">
        <v>15477</v>
      </c>
      <c r="K37" s="157" t="s">
        <v>15578</v>
      </c>
      <c r="L37" s="157" t="s">
        <v>15677</v>
      </c>
      <c r="M37" s="152" t="s">
        <v>15463</v>
      </c>
      <c r="N37" s="161" t="s">
        <v>727</v>
      </c>
      <c r="O37" s="157" t="str">
        <f t="shared" si="10"/>
        <v>出料定位上层前后夹紧输出</v>
      </c>
      <c r="P37" s="157" t="str">
        <f t="shared" si="11"/>
        <v>W103.01</v>
      </c>
      <c r="Q37" s="157" t="str">
        <f t="shared" si="12"/>
        <v>出料定位上层前后夹紧手动</v>
      </c>
      <c r="R37" s="157" t="s">
        <v>352</v>
      </c>
      <c r="S37" s="157" t="str">
        <f t="shared" si="13"/>
        <v>出料定位上层前后夹紧[M]</v>
      </c>
      <c r="T37" s="157" t="s">
        <v>552</v>
      </c>
      <c r="U37" s="157" t="str">
        <f t="shared" si="14"/>
        <v>出料定位上层前后夹紧[A]</v>
      </c>
      <c r="V37" s="157" t="str">
        <f t="shared" si="9"/>
        <v>2ST出料定位上层前后夹紧位异常</v>
      </c>
      <c r="W37" s="182" t="s">
        <v>6520</v>
      </c>
      <c r="X37" s="182" t="s">
        <v>15880</v>
      </c>
      <c r="Y37" s="157" t="s">
        <v>15999</v>
      </c>
      <c r="Z37" t="str">
        <f t="shared" si="8"/>
        <v>2ST出料定位下层前后松开位异常延时</v>
      </c>
    </row>
    <row r="38" spans="1:26">
      <c r="A38" s="7">
        <v>36</v>
      </c>
      <c r="B38" s="7"/>
      <c r="C38" s="160" t="s">
        <v>15854</v>
      </c>
      <c r="D38" s="167" t="s">
        <v>251</v>
      </c>
      <c r="E38" s="168" t="s">
        <v>14480</v>
      </c>
      <c r="F38" s="153" t="s">
        <v>14629</v>
      </c>
      <c r="G38" s="157" t="str">
        <f t="shared" si="2"/>
        <v>出料定位下层前后松开位延时</v>
      </c>
      <c r="H38" s="157" t="s">
        <v>14630</v>
      </c>
      <c r="I38" s="157" t="str">
        <f t="shared" si="0"/>
        <v>出料定位下层前后松开位延时设置</v>
      </c>
      <c r="J38" s="178" t="s">
        <v>15532</v>
      </c>
      <c r="K38" s="157" t="s">
        <v>15579</v>
      </c>
      <c r="L38" s="157" t="s">
        <v>15677</v>
      </c>
      <c r="M38" s="152" t="s">
        <v>15464</v>
      </c>
      <c r="N38" s="161" t="s">
        <v>728</v>
      </c>
      <c r="O38" s="157" t="str">
        <f t="shared" si="10"/>
        <v>出料定位下层前后松开输出</v>
      </c>
      <c r="P38" s="157" t="str">
        <f t="shared" si="11"/>
        <v>W103.02</v>
      </c>
      <c r="Q38" s="157" t="str">
        <f t="shared" si="12"/>
        <v>出料定位下层前后松开手动</v>
      </c>
      <c r="R38" s="157" t="s">
        <v>353</v>
      </c>
      <c r="S38" s="157" t="str">
        <f t="shared" si="13"/>
        <v>出料定位下层前后松开[M]</v>
      </c>
      <c r="T38" s="157" t="s">
        <v>553</v>
      </c>
      <c r="U38" s="157" t="str">
        <f t="shared" si="14"/>
        <v>出料定位下层前后松开[A]</v>
      </c>
      <c r="V38" s="157" t="str">
        <f t="shared" si="9"/>
        <v>2ST出料定位下层前后松开位异常</v>
      </c>
      <c r="W38" s="182" t="s">
        <v>6521</v>
      </c>
      <c r="X38" s="182" t="s">
        <v>15881</v>
      </c>
      <c r="Y38" s="157" t="s">
        <v>16000</v>
      </c>
      <c r="Z38" t="str">
        <f t="shared" si="8"/>
        <v>2ST出料定位下层前后夹紧位异常延时</v>
      </c>
    </row>
    <row r="39" spans="1:26">
      <c r="A39" s="7">
        <v>37</v>
      </c>
      <c r="B39" s="7"/>
      <c r="C39" s="160" t="s">
        <v>15854</v>
      </c>
      <c r="D39" s="167" t="s">
        <v>252</v>
      </c>
      <c r="E39" s="168" t="s">
        <v>14481</v>
      </c>
      <c r="F39" s="153" t="s">
        <v>14631</v>
      </c>
      <c r="G39" s="157" t="str">
        <f t="shared" si="2"/>
        <v>出料定位下层前后夹紧位延时</v>
      </c>
      <c r="H39" s="157" t="s">
        <v>14632</v>
      </c>
      <c r="I39" s="157" t="str">
        <f t="shared" si="0"/>
        <v>出料定位下层前后夹紧位延时设置</v>
      </c>
      <c r="J39" s="178" t="s">
        <v>15533</v>
      </c>
      <c r="K39" s="157" t="s">
        <v>15557</v>
      </c>
      <c r="L39" s="157" t="s">
        <v>15677</v>
      </c>
      <c r="M39" s="152" t="s">
        <v>15465</v>
      </c>
      <c r="N39" s="161" t="s">
        <v>729</v>
      </c>
      <c r="O39" s="157" t="str">
        <f t="shared" si="10"/>
        <v>出料定位下层前后夹紧输出</v>
      </c>
      <c r="P39" s="157" t="str">
        <f t="shared" si="11"/>
        <v>W103.03</v>
      </c>
      <c r="Q39" s="157" t="str">
        <f t="shared" si="12"/>
        <v>出料定位下层前后夹紧手动</v>
      </c>
      <c r="R39" s="157" t="s">
        <v>354</v>
      </c>
      <c r="S39" s="157" t="str">
        <f t="shared" si="13"/>
        <v>出料定位下层前后夹紧[M]</v>
      </c>
      <c r="T39" s="157" t="s">
        <v>554</v>
      </c>
      <c r="U39" s="157" t="str">
        <f t="shared" si="14"/>
        <v>出料定位下层前后夹紧[A]</v>
      </c>
      <c r="V39" s="157" t="str">
        <f t="shared" si="9"/>
        <v>2ST出料定位下层前后夹紧位异常</v>
      </c>
      <c r="W39" s="182" t="s">
        <v>6522</v>
      </c>
      <c r="X39" s="182" t="s">
        <v>15882</v>
      </c>
      <c r="Y39" s="157" t="s">
        <v>16001</v>
      </c>
      <c r="Z39" t="str">
        <f t="shared" si="8"/>
        <v>2ST出料定位上层左右松开位异常延时</v>
      </c>
    </row>
    <row r="40" spans="1:26">
      <c r="A40" s="7">
        <v>38</v>
      </c>
      <c r="B40" s="7"/>
      <c r="C40" s="160" t="s">
        <v>15854</v>
      </c>
      <c r="D40" s="167" t="s">
        <v>253</v>
      </c>
      <c r="E40" s="168" t="s">
        <v>14482</v>
      </c>
      <c r="F40" s="153" t="s">
        <v>14633</v>
      </c>
      <c r="G40" s="157" t="str">
        <f t="shared" si="2"/>
        <v>出料定位上层左右松开位延时</v>
      </c>
      <c r="H40" s="157" t="s">
        <v>14634</v>
      </c>
      <c r="I40" s="157" t="str">
        <f t="shared" si="0"/>
        <v>出料定位上层左右松开位延时设置</v>
      </c>
      <c r="J40" s="178" t="s">
        <v>15534</v>
      </c>
      <c r="K40" s="157" t="s">
        <v>15558</v>
      </c>
      <c r="L40" s="157" t="s">
        <v>15677</v>
      </c>
      <c r="M40" s="152" t="s">
        <v>15466</v>
      </c>
      <c r="N40" s="161" t="s">
        <v>730</v>
      </c>
      <c r="O40" s="157" t="str">
        <f t="shared" si="10"/>
        <v>出料定位上层左右松开输出</v>
      </c>
      <c r="P40" s="157" t="str">
        <f t="shared" si="11"/>
        <v>W103.04</v>
      </c>
      <c r="Q40" s="157" t="str">
        <f t="shared" si="12"/>
        <v>出料定位上层左右松开手动</v>
      </c>
      <c r="R40" s="157" t="s">
        <v>355</v>
      </c>
      <c r="S40" s="157" t="str">
        <f t="shared" si="13"/>
        <v>出料定位上层左右松开[M]</v>
      </c>
      <c r="T40" s="157" t="s">
        <v>555</v>
      </c>
      <c r="U40" s="157" t="str">
        <f t="shared" si="14"/>
        <v>出料定位上层左右松开[A]</v>
      </c>
      <c r="V40" s="157" t="str">
        <f t="shared" si="9"/>
        <v>2ST出料定位上层左右松开位异常</v>
      </c>
      <c r="W40" s="182" t="s">
        <v>6523</v>
      </c>
      <c r="X40" s="182" t="s">
        <v>15883</v>
      </c>
      <c r="Y40" s="157" t="s">
        <v>16002</v>
      </c>
      <c r="Z40" t="str">
        <f t="shared" si="8"/>
        <v>2ST出料定位上层左右夹紧位异常延时</v>
      </c>
    </row>
    <row r="41" spans="1:26">
      <c r="A41" s="7">
        <v>39</v>
      </c>
      <c r="B41" s="7"/>
      <c r="C41" s="160" t="s">
        <v>15854</v>
      </c>
      <c r="D41" s="167" t="s">
        <v>254</v>
      </c>
      <c r="E41" s="168" t="s">
        <v>14483</v>
      </c>
      <c r="F41" s="153" t="s">
        <v>14635</v>
      </c>
      <c r="G41" s="157" t="str">
        <f t="shared" si="2"/>
        <v>出料定位上层左右夹紧位延时</v>
      </c>
      <c r="H41" s="157" t="s">
        <v>14636</v>
      </c>
      <c r="I41" s="157" t="str">
        <f t="shared" si="0"/>
        <v>出料定位上层左右夹紧位延时设置</v>
      </c>
      <c r="J41" s="178" t="s">
        <v>15535</v>
      </c>
      <c r="K41" s="157" t="s">
        <v>15559</v>
      </c>
      <c r="L41" s="157" t="s">
        <v>15677</v>
      </c>
      <c r="M41" s="152" t="s">
        <v>15467</v>
      </c>
      <c r="N41" s="161" t="s">
        <v>731</v>
      </c>
      <c r="O41" s="157" t="str">
        <f t="shared" si="10"/>
        <v>出料定位上层左右夹紧输出</v>
      </c>
      <c r="P41" s="157" t="str">
        <f t="shared" si="11"/>
        <v>W103.05</v>
      </c>
      <c r="Q41" s="157" t="str">
        <f t="shared" si="12"/>
        <v>出料定位上层左右夹紧手动</v>
      </c>
      <c r="R41" s="157" t="s">
        <v>356</v>
      </c>
      <c r="S41" s="157" t="str">
        <f t="shared" si="13"/>
        <v>出料定位上层左右夹紧[M]</v>
      </c>
      <c r="T41" s="157" t="s">
        <v>556</v>
      </c>
      <c r="U41" s="157" t="str">
        <f t="shared" si="14"/>
        <v>出料定位上层左右夹紧[A]</v>
      </c>
      <c r="V41" s="157" t="str">
        <f t="shared" si="9"/>
        <v>2ST出料定位上层左右夹紧位异常</v>
      </c>
      <c r="W41" s="182" t="s">
        <v>6524</v>
      </c>
      <c r="X41" s="182" t="s">
        <v>15884</v>
      </c>
      <c r="Y41" s="157" t="s">
        <v>16003</v>
      </c>
      <c r="Z41" t="str">
        <f t="shared" si="8"/>
        <v>2ST出料定位下层左右松开位异常延时</v>
      </c>
    </row>
    <row r="42" spans="1:26">
      <c r="A42" s="7">
        <v>40</v>
      </c>
      <c r="B42" s="7"/>
      <c r="C42" s="160" t="s">
        <v>15854</v>
      </c>
      <c r="D42" s="167" t="s">
        <v>255</v>
      </c>
      <c r="E42" s="168" t="s">
        <v>14484</v>
      </c>
      <c r="F42" s="153" t="s">
        <v>14637</v>
      </c>
      <c r="G42" s="157" t="str">
        <f t="shared" si="2"/>
        <v>出料定位下层左右松开位延时</v>
      </c>
      <c r="H42" s="157" t="s">
        <v>14638</v>
      </c>
      <c r="I42" s="157" t="str">
        <f t="shared" si="0"/>
        <v>出料定位下层左右松开位延时设置</v>
      </c>
      <c r="J42" s="178" t="s">
        <v>15470</v>
      </c>
      <c r="K42" s="157" t="s">
        <v>15560</v>
      </c>
      <c r="L42" s="157" t="s">
        <v>15677</v>
      </c>
      <c r="M42" s="152" t="s">
        <v>15468</v>
      </c>
      <c r="N42" s="161" t="s">
        <v>732</v>
      </c>
      <c r="O42" s="157" t="str">
        <f t="shared" si="10"/>
        <v>出料定位下层左右松开输出</v>
      </c>
      <c r="P42" s="157" t="str">
        <f t="shared" si="11"/>
        <v>W103.06</v>
      </c>
      <c r="Q42" s="157" t="str">
        <f t="shared" si="12"/>
        <v>出料定位下层左右松开手动</v>
      </c>
      <c r="R42" s="157" t="s">
        <v>357</v>
      </c>
      <c r="S42" s="157" t="str">
        <f t="shared" si="13"/>
        <v>出料定位下层左右松开[M]</v>
      </c>
      <c r="T42" s="157" t="s">
        <v>557</v>
      </c>
      <c r="U42" s="157" t="str">
        <f t="shared" si="14"/>
        <v>出料定位下层左右松开[A]</v>
      </c>
      <c r="V42" s="157" t="str">
        <f t="shared" si="9"/>
        <v>2ST出料定位下层左右松开位异常</v>
      </c>
      <c r="W42" s="182" t="s">
        <v>6525</v>
      </c>
      <c r="X42" s="182" t="s">
        <v>15885</v>
      </c>
      <c r="Y42" s="157" t="s">
        <v>16004</v>
      </c>
      <c r="Z42" t="str">
        <f t="shared" si="8"/>
        <v>2ST出料定位下层左右夹紧位异常延时</v>
      </c>
    </row>
    <row r="43" spans="1:26">
      <c r="A43" s="7">
        <v>41</v>
      </c>
      <c r="B43" s="7"/>
      <c r="C43" s="160" t="s">
        <v>15854</v>
      </c>
      <c r="D43" s="167" t="s">
        <v>256</v>
      </c>
      <c r="E43" s="168" t="s">
        <v>14485</v>
      </c>
      <c r="F43" s="153" t="s">
        <v>14639</v>
      </c>
      <c r="G43" s="157" t="str">
        <f t="shared" si="2"/>
        <v>出料定位下层左右夹紧位延时</v>
      </c>
      <c r="H43" s="157" t="s">
        <v>14640</v>
      </c>
      <c r="I43" s="157" t="str">
        <f t="shared" si="0"/>
        <v>出料定位下层左右夹紧位延时设置</v>
      </c>
      <c r="J43" s="178" t="s">
        <v>15471</v>
      </c>
      <c r="K43" s="157" t="s">
        <v>15561</v>
      </c>
      <c r="L43" s="157" t="s">
        <v>15677</v>
      </c>
      <c r="M43" s="152" t="s">
        <v>15469</v>
      </c>
      <c r="N43" s="161" t="s">
        <v>733</v>
      </c>
      <c r="O43" s="157" t="str">
        <f t="shared" si="10"/>
        <v>出料定位下层左右夹紧输出</v>
      </c>
      <c r="P43" s="157" t="str">
        <f t="shared" si="11"/>
        <v>W103.07</v>
      </c>
      <c r="Q43" s="157" t="str">
        <f t="shared" si="12"/>
        <v>出料定位下层左右夹紧手动</v>
      </c>
      <c r="R43" s="157" t="s">
        <v>358</v>
      </c>
      <c r="S43" s="157" t="str">
        <f t="shared" si="13"/>
        <v>出料定位下层左右夹紧[M]</v>
      </c>
      <c r="T43" s="157" t="s">
        <v>558</v>
      </c>
      <c r="U43" s="157" t="str">
        <f t="shared" si="14"/>
        <v>出料定位下层左右夹紧[A]</v>
      </c>
      <c r="V43" s="157" t="str">
        <f t="shared" si="9"/>
        <v>2ST出料定位下层左右夹紧位异常</v>
      </c>
      <c r="W43" s="182" t="s">
        <v>6526</v>
      </c>
      <c r="X43" s="182" t="s">
        <v>15886</v>
      </c>
      <c r="Y43" s="157" t="s">
        <v>16005</v>
      </c>
      <c r="Z43" t="str">
        <f t="shared" si="8"/>
        <v>2ST出料定位平台上层接料位异常延时</v>
      </c>
    </row>
    <row r="44" spans="1:26">
      <c r="A44" s="7">
        <v>42</v>
      </c>
      <c r="B44" s="7"/>
      <c r="C44" s="160" t="s">
        <v>15854</v>
      </c>
      <c r="D44" s="167" t="s">
        <v>257</v>
      </c>
      <c r="E44" s="168" t="s">
        <v>15520</v>
      </c>
      <c r="F44" s="153" t="s">
        <v>14641</v>
      </c>
      <c r="G44" s="157" t="str">
        <f t="shared" si="2"/>
        <v>出料定位平台上层接料位延时</v>
      </c>
      <c r="H44" s="157" t="s">
        <v>14642</v>
      </c>
      <c r="I44" s="157" t="str">
        <f t="shared" si="0"/>
        <v>出料定位平台上层接料位延时设置</v>
      </c>
      <c r="J44" s="179" t="s">
        <v>15478</v>
      </c>
      <c r="K44" s="157" t="s">
        <v>15562</v>
      </c>
      <c r="L44" s="157" t="s">
        <v>15677</v>
      </c>
      <c r="M44" s="152" t="s">
        <v>15527</v>
      </c>
      <c r="N44" s="161" t="s">
        <v>734</v>
      </c>
      <c r="O44" s="157" t="str">
        <f t="shared" si="10"/>
        <v>出料定位上层平台接料输出</v>
      </c>
      <c r="P44" s="157" t="str">
        <f t="shared" si="11"/>
        <v>W103.08</v>
      </c>
      <c r="Q44" s="157" t="str">
        <f t="shared" si="12"/>
        <v>出料定位上层平台接料手动</v>
      </c>
      <c r="R44" s="157" t="s">
        <v>359</v>
      </c>
      <c r="S44" s="157" t="str">
        <f t="shared" si="13"/>
        <v>出料定位上层平台接料[M]</v>
      </c>
      <c r="T44" s="157" t="s">
        <v>559</v>
      </c>
      <c r="U44" s="157" t="str">
        <f t="shared" si="14"/>
        <v>出料定位上层平台接料[A]</v>
      </c>
      <c r="V44" s="157" t="str">
        <f t="shared" si="9"/>
        <v>2ST出料定位平台上层接料位异常</v>
      </c>
      <c r="W44" s="182" t="s">
        <v>6527</v>
      </c>
      <c r="X44" s="182" t="s">
        <v>15887</v>
      </c>
      <c r="Y44" s="157" t="s">
        <v>16006</v>
      </c>
      <c r="Z44" t="str">
        <f t="shared" si="8"/>
        <v>2ST出料定位平台上层出料位异常延时</v>
      </c>
    </row>
    <row r="45" spans="1:26">
      <c r="A45" s="7">
        <v>43</v>
      </c>
      <c r="B45" s="7"/>
      <c r="C45" s="160" t="s">
        <v>15854</v>
      </c>
      <c r="D45" s="167" t="s">
        <v>258</v>
      </c>
      <c r="E45" s="168" t="s">
        <v>15521</v>
      </c>
      <c r="F45" s="153" t="s">
        <v>14643</v>
      </c>
      <c r="G45" s="157" t="str">
        <f t="shared" si="2"/>
        <v>出料定位平台上层出料位延时</v>
      </c>
      <c r="H45" s="157" t="s">
        <v>14644</v>
      </c>
      <c r="I45" s="157" t="str">
        <f t="shared" si="0"/>
        <v>出料定位平台上层出料位延时设置</v>
      </c>
      <c r="J45" s="179" t="s">
        <v>15479</v>
      </c>
      <c r="K45" s="157" t="s">
        <v>15563</v>
      </c>
      <c r="L45" s="157" t="s">
        <v>15677</v>
      </c>
      <c r="M45" s="152" t="s">
        <v>15528</v>
      </c>
      <c r="N45" s="161" t="s">
        <v>735</v>
      </c>
      <c r="O45" s="157" t="str">
        <f t="shared" si="10"/>
        <v>出料定位上层平台出料输出</v>
      </c>
      <c r="P45" s="157" t="str">
        <f t="shared" si="11"/>
        <v>W103.09</v>
      </c>
      <c r="Q45" s="157" t="str">
        <f t="shared" si="12"/>
        <v>出料定位上层平台出料手动</v>
      </c>
      <c r="R45" s="157" t="s">
        <v>360</v>
      </c>
      <c r="S45" s="157" t="str">
        <f t="shared" si="13"/>
        <v>出料定位上层平台出料[M]</v>
      </c>
      <c r="T45" s="157" t="s">
        <v>560</v>
      </c>
      <c r="U45" s="157" t="str">
        <f t="shared" si="14"/>
        <v>出料定位上层平台出料[A]</v>
      </c>
      <c r="V45" s="157" t="str">
        <f t="shared" si="9"/>
        <v>2ST出料定位平台上层出料位异常</v>
      </c>
      <c r="W45" s="182" t="s">
        <v>6528</v>
      </c>
      <c r="X45" s="182" t="s">
        <v>15888</v>
      </c>
      <c r="Y45" s="157" t="s">
        <v>16007</v>
      </c>
      <c r="Z45" t="str">
        <f t="shared" si="8"/>
        <v>2ST出料定位平台下层接料位异常延时</v>
      </c>
    </row>
    <row r="46" spans="1:26">
      <c r="A46" s="7">
        <v>44</v>
      </c>
      <c r="B46" s="7"/>
      <c r="C46" s="160" t="s">
        <v>15854</v>
      </c>
      <c r="D46" s="167" t="s">
        <v>259</v>
      </c>
      <c r="E46" s="168" t="s">
        <v>15522</v>
      </c>
      <c r="F46" s="153" t="s">
        <v>14645</v>
      </c>
      <c r="G46" s="157" t="str">
        <f t="shared" si="2"/>
        <v>出料定位平台下层接料位延时</v>
      </c>
      <c r="H46" s="157" t="s">
        <v>14646</v>
      </c>
      <c r="I46" s="157" t="str">
        <f t="shared" si="0"/>
        <v>出料定位平台下层接料位延时设置</v>
      </c>
      <c r="J46" s="179" t="s">
        <v>15480</v>
      </c>
      <c r="K46" s="157" t="s">
        <v>15580</v>
      </c>
      <c r="L46" s="157" t="s">
        <v>15677</v>
      </c>
      <c r="M46" s="152" t="s">
        <v>15529</v>
      </c>
      <c r="N46" s="161" t="s">
        <v>736</v>
      </c>
      <c r="O46" s="157" t="str">
        <f t="shared" si="10"/>
        <v>出料定位下层平台接料输出</v>
      </c>
      <c r="P46" s="157" t="str">
        <f t="shared" si="11"/>
        <v>W103.10</v>
      </c>
      <c r="Q46" s="157" t="str">
        <f t="shared" si="12"/>
        <v>出料定位下层平台接料手动</v>
      </c>
      <c r="R46" s="157" t="s">
        <v>361</v>
      </c>
      <c r="S46" s="157" t="str">
        <f t="shared" si="13"/>
        <v>出料定位下层平台接料[M]</v>
      </c>
      <c r="T46" s="157" t="s">
        <v>561</v>
      </c>
      <c r="U46" s="157" t="str">
        <f t="shared" si="14"/>
        <v>出料定位下层平台接料[A]</v>
      </c>
      <c r="V46" s="157" t="str">
        <f t="shared" si="9"/>
        <v>2ST出料定位平台下层接料位异常</v>
      </c>
      <c r="W46" s="182" t="s">
        <v>6529</v>
      </c>
      <c r="X46" s="182" t="s">
        <v>15889</v>
      </c>
      <c r="Y46" s="157" t="s">
        <v>16008</v>
      </c>
      <c r="Z46" t="str">
        <f t="shared" si="8"/>
        <v>2ST出料定位平台下层出料位异常延时</v>
      </c>
    </row>
    <row r="47" spans="1:26">
      <c r="A47" s="7">
        <v>45</v>
      </c>
      <c r="B47" s="7"/>
      <c r="C47" s="160" t="s">
        <v>15854</v>
      </c>
      <c r="D47" s="167" t="s">
        <v>260</v>
      </c>
      <c r="E47" s="168" t="s">
        <v>15523</v>
      </c>
      <c r="F47" s="153" t="s">
        <v>14647</v>
      </c>
      <c r="G47" s="157" t="str">
        <f t="shared" si="2"/>
        <v>出料定位平台下层出料位延时</v>
      </c>
      <c r="H47" s="157" t="s">
        <v>14648</v>
      </c>
      <c r="I47" s="157" t="str">
        <f t="shared" si="0"/>
        <v>出料定位平台下层出料位延时设置</v>
      </c>
      <c r="J47" s="179" t="s">
        <v>15481</v>
      </c>
      <c r="K47" s="157" t="s">
        <v>15581</v>
      </c>
      <c r="L47" s="157" t="s">
        <v>15677</v>
      </c>
      <c r="M47" s="152" t="s">
        <v>15530</v>
      </c>
      <c r="N47" s="161" t="s">
        <v>737</v>
      </c>
      <c r="O47" s="157" t="str">
        <f t="shared" si="10"/>
        <v>出料定位下层平台出料输出</v>
      </c>
      <c r="P47" s="157" t="str">
        <f t="shared" si="11"/>
        <v>W103.11</v>
      </c>
      <c r="Q47" s="157" t="str">
        <f t="shared" si="12"/>
        <v>出料定位下层平台出料手动</v>
      </c>
      <c r="R47" s="157" t="s">
        <v>362</v>
      </c>
      <c r="S47" s="157" t="str">
        <f t="shared" si="13"/>
        <v>出料定位下层平台出料[M]</v>
      </c>
      <c r="T47" s="157" t="s">
        <v>562</v>
      </c>
      <c r="U47" s="157" t="str">
        <f t="shared" si="14"/>
        <v>出料定位下层平台出料[A]</v>
      </c>
      <c r="V47" s="157" t="str">
        <f t="shared" si="9"/>
        <v>2ST出料定位平台下层出料位异常</v>
      </c>
      <c r="W47" s="182" t="s">
        <v>6530</v>
      </c>
      <c r="X47" s="182" t="s">
        <v>15890</v>
      </c>
      <c r="Y47" s="157" t="s">
        <v>16009</v>
      </c>
      <c r="Z47" t="str">
        <f t="shared" si="8"/>
        <v>2ST出料定位上层有料感应异常延时</v>
      </c>
    </row>
    <row r="48" spans="1:26">
      <c r="A48" s="7">
        <v>46</v>
      </c>
      <c r="B48" s="7"/>
      <c r="C48" s="160" t="s">
        <v>15854</v>
      </c>
      <c r="D48" s="167" t="s">
        <v>261</v>
      </c>
      <c r="E48" s="168" t="s">
        <v>14486</v>
      </c>
      <c r="F48" s="153" t="s">
        <v>14649</v>
      </c>
      <c r="G48" s="157" t="str">
        <f t="shared" si="2"/>
        <v>出料定位上层有料感应延时</v>
      </c>
      <c r="H48" s="157" t="s">
        <v>14650</v>
      </c>
      <c r="I48" s="157" t="str">
        <f t="shared" si="0"/>
        <v>出料定位上层有料感应延时设置</v>
      </c>
      <c r="J48" s="179" t="s">
        <v>15482</v>
      </c>
      <c r="K48" s="157" t="s">
        <v>15582</v>
      </c>
      <c r="L48" s="157" t="s">
        <v>15677</v>
      </c>
      <c r="M48" s="152" t="s">
        <v>15531</v>
      </c>
      <c r="N48" s="161" t="s">
        <v>738</v>
      </c>
      <c r="O48" s="157" t="str">
        <f t="shared" si="10"/>
        <v>上下层吹气输出</v>
      </c>
      <c r="P48" s="157" t="str">
        <f t="shared" si="11"/>
        <v>W103.12</v>
      </c>
      <c r="Q48" s="157" t="str">
        <f t="shared" si="12"/>
        <v>上下层吹气手动</v>
      </c>
      <c r="R48" s="157" t="s">
        <v>363</v>
      </c>
      <c r="S48" s="157" t="str">
        <f t="shared" si="13"/>
        <v>上下层吹气[M]</v>
      </c>
      <c r="T48" s="157" t="s">
        <v>563</v>
      </c>
      <c r="U48" s="157" t="str">
        <f t="shared" si="14"/>
        <v>上下层吹气[A]</v>
      </c>
      <c r="V48" s="157" t="str">
        <f t="shared" si="9"/>
        <v>2ST出料定位上层有料感应异常</v>
      </c>
      <c r="W48" s="182" t="s">
        <v>6531</v>
      </c>
      <c r="X48" s="182" t="s">
        <v>15891</v>
      </c>
      <c r="Y48" s="157" t="s">
        <v>16010</v>
      </c>
      <c r="Z48" t="str">
        <f t="shared" si="8"/>
        <v>2ST出料定位下层有料感应异常延时</v>
      </c>
    </row>
    <row r="49" spans="1:26">
      <c r="A49" s="7">
        <v>47</v>
      </c>
      <c r="B49" s="7"/>
      <c r="C49" s="160" t="s">
        <v>15854</v>
      </c>
      <c r="D49" s="167" t="s">
        <v>262</v>
      </c>
      <c r="E49" s="168" t="s">
        <v>14487</v>
      </c>
      <c r="F49" s="153" t="s">
        <v>14651</v>
      </c>
      <c r="G49" s="157" t="str">
        <f t="shared" si="2"/>
        <v>出料定位下层有料感应延时</v>
      </c>
      <c r="H49" s="157" t="s">
        <v>14652</v>
      </c>
      <c r="I49" s="157" t="str">
        <f t="shared" si="0"/>
        <v>出料定位下层有料感应延时设置</v>
      </c>
      <c r="J49" s="179" t="s">
        <v>15483</v>
      </c>
      <c r="K49" s="157" t="s">
        <v>15583</v>
      </c>
      <c r="L49" s="157" t="s">
        <v>15677</v>
      </c>
      <c r="M49" s="152"/>
      <c r="N49" s="161" t="s">
        <v>739</v>
      </c>
      <c r="O49" s="157" t="str">
        <f t="shared" si="10"/>
        <v>输出</v>
      </c>
      <c r="P49" s="157" t="str">
        <f t="shared" si="11"/>
        <v>W103.13</v>
      </c>
      <c r="Q49" s="157" t="str">
        <f t="shared" si="12"/>
        <v>手动</v>
      </c>
      <c r="R49" s="157" t="s">
        <v>364</v>
      </c>
      <c r="S49" s="157" t="str">
        <f t="shared" si="13"/>
        <v>[M]</v>
      </c>
      <c r="T49" s="157" t="s">
        <v>564</v>
      </c>
      <c r="U49" s="157" t="str">
        <f t="shared" si="14"/>
        <v>[A]</v>
      </c>
      <c r="V49" s="157" t="str">
        <f t="shared" si="9"/>
        <v>2ST出料定位下层有料感应异常</v>
      </c>
      <c r="W49" s="182" t="s">
        <v>6532</v>
      </c>
      <c r="X49" s="182"/>
      <c r="Y49" s="157" t="s">
        <v>16011</v>
      </c>
      <c r="Z49" t="str">
        <f t="shared" si="8"/>
        <v>延时</v>
      </c>
    </row>
    <row r="50" spans="1:26">
      <c r="A50" s="7">
        <v>48</v>
      </c>
      <c r="B50" s="7"/>
      <c r="C50" s="160"/>
      <c r="D50" s="167" t="s">
        <v>263</v>
      </c>
      <c r="E50" s="169" t="s">
        <v>15642</v>
      </c>
      <c r="F50" s="153" t="s">
        <v>14653</v>
      </c>
      <c r="G50" s="157" t="str">
        <f t="shared" si="2"/>
        <v>备用5延时</v>
      </c>
      <c r="H50" s="157" t="s">
        <v>14654</v>
      </c>
      <c r="I50" s="157" t="str">
        <f t="shared" si="0"/>
        <v>备用5延时设置</v>
      </c>
      <c r="J50" s="179" t="s">
        <v>15484</v>
      </c>
      <c r="K50" s="157" t="s">
        <v>15584</v>
      </c>
      <c r="L50" s="157" t="s">
        <v>15677</v>
      </c>
      <c r="M50" s="152"/>
      <c r="N50" s="161" t="s">
        <v>740</v>
      </c>
      <c r="O50" s="157" t="str">
        <f t="shared" si="10"/>
        <v>输出</v>
      </c>
      <c r="P50" s="157" t="str">
        <f t="shared" si="11"/>
        <v>W103.14</v>
      </c>
      <c r="Q50" s="157" t="str">
        <f t="shared" si="12"/>
        <v>手动</v>
      </c>
      <c r="R50" s="157" t="s">
        <v>365</v>
      </c>
      <c r="S50" s="157" t="str">
        <f t="shared" si="13"/>
        <v>[M]</v>
      </c>
      <c r="T50" s="157" t="s">
        <v>565</v>
      </c>
      <c r="U50" s="157" t="str">
        <f t="shared" si="14"/>
        <v>[A]</v>
      </c>
      <c r="V50" s="157" t="str">
        <f t="shared" si="9"/>
        <v>备用5异常</v>
      </c>
      <c r="W50" s="182" t="s">
        <v>6533</v>
      </c>
      <c r="Y50" s="157" t="s">
        <v>16012</v>
      </c>
      <c r="Z50" t="str">
        <f t="shared" si="8"/>
        <v>延时</v>
      </c>
    </row>
    <row r="51" spans="1:26">
      <c r="A51" s="7">
        <v>49</v>
      </c>
      <c r="B51" s="7" t="s">
        <v>15856</v>
      </c>
      <c r="C51" s="160" t="s">
        <v>15855</v>
      </c>
      <c r="D51" s="167" t="s">
        <v>15324</v>
      </c>
      <c r="E51" s="168" t="s">
        <v>14488</v>
      </c>
      <c r="F51" s="153" t="s">
        <v>14655</v>
      </c>
      <c r="G51" s="157" t="str">
        <f t="shared" si="2"/>
        <v>进料夹爪张开位延时</v>
      </c>
      <c r="H51" s="157" t="s">
        <v>14656</v>
      </c>
      <c r="I51" s="157" t="str">
        <f t="shared" si="0"/>
        <v>进料夹爪张开位延时设置</v>
      </c>
      <c r="J51" s="179" t="s">
        <v>15485</v>
      </c>
      <c r="K51" s="157" t="s">
        <v>15585</v>
      </c>
      <c r="L51" s="157" t="s">
        <v>15677</v>
      </c>
      <c r="M51" s="152"/>
      <c r="N51" s="161" t="s">
        <v>741</v>
      </c>
      <c r="O51" s="157" t="str">
        <f t="shared" si="10"/>
        <v>输出</v>
      </c>
      <c r="P51" s="157" t="str">
        <f t="shared" si="11"/>
        <v>W103.15</v>
      </c>
      <c r="Q51" s="157" t="str">
        <f t="shared" si="12"/>
        <v>手动</v>
      </c>
      <c r="R51" s="157" t="s">
        <v>366</v>
      </c>
      <c r="S51" s="157" t="str">
        <f t="shared" si="13"/>
        <v>[M]</v>
      </c>
      <c r="T51" s="157" t="s">
        <v>566</v>
      </c>
      <c r="U51" s="157" t="str">
        <f t="shared" si="14"/>
        <v>[A]</v>
      </c>
      <c r="V51" s="157" t="str">
        <f t="shared" si="9"/>
        <v>3ST进料夹爪张开位异常</v>
      </c>
      <c r="W51" s="182" t="s">
        <v>6534</v>
      </c>
      <c r="X51" s="182" t="s">
        <v>15896</v>
      </c>
      <c r="Y51" s="157" t="s">
        <v>16017</v>
      </c>
      <c r="Z51" t="str">
        <f t="shared" si="8"/>
        <v>3ST进料夹爪张开位异常延时</v>
      </c>
    </row>
    <row r="52" spans="1:26">
      <c r="A52" s="7">
        <v>50</v>
      </c>
      <c r="B52" s="7"/>
      <c r="C52" s="160" t="s">
        <v>15855</v>
      </c>
      <c r="D52" s="167" t="s">
        <v>15320</v>
      </c>
      <c r="E52" s="168" t="s">
        <v>15473</v>
      </c>
      <c r="F52" s="153" t="s">
        <v>14657</v>
      </c>
      <c r="G52" s="157" t="str">
        <f t="shared" si="2"/>
        <v>进料夹爪夹紧位延时</v>
      </c>
      <c r="H52" s="157" t="s">
        <v>14658</v>
      </c>
      <c r="I52" s="157" t="str">
        <f t="shared" si="0"/>
        <v>进料夹爪夹紧位延时设置</v>
      </c>
      <c r="J52" s="178" t="s">
        <v>15486</v>
      </c>
      <c r="K52" s="157" t="s">
        <v>15586</v>
      </c>
      <c r="L52" s="157" t="s">
        <v>15677</v>
      </c>
      <c r="M52" s="152"/>
      <c r="N52" s="161" t="s">
        <v>742</v>
      </c>
      <c r="O52" s="157" t="str">
        <f t="shared" si="10"/>
        <v>输出</v>
      </c>
      <c r="P52" s="157" t="str">
        <f t="shared" si="11"/>
        <v>W104.00</v>
      </c>
      <c r="Q52" s="157" t="str">
        <f t="shared" si="12"/>
        <v>手动</v>
      </c>
      <c r="R52" s="157" t="s">
        <v>367</v>
      </c>
      <c r="S52" s="157" t="str">
        <f t="shared" si="13"/>
        <v>[M]</v>
      </c>
      <c r="T52" s="157" t="s">
        <v>567</v>
      </c>
      <c r="U52" s="157" t="str">
        <f t="shared" si="14"/>
        <v>[A]</v>
      </c>
      <c r="V52" s="157" t="str">
        <f t="shared" si="9"/>
        <v>3ST进料夹爪夹紧位异常</v>
      </c>
      <c r="W52" s="182" t="s">
        <v>5761</v>
      </c>
      <c r="X52" s="182" t="s">
        <v>15897</v>
      </c>
      <c r="Y52" s="157" t="s">
        <v>16018</v>
      </c>
      <c r="Z52" t="str">
        <f t="shared" si="8"/>
        <v>3ST进料夹爪夹紧位异常延时</v>
      </c>
    </row>
    <row r="53" spans="1:26">
      <c r="A53" s="7">
        <v>51</v>
      </c>
      <c r="B53" s="7"/>
      <c r="C53" s="160" t="s">
        <v>15855</v>
      </c>
      <c r="D53" s="167" t="s">
        <v>15321</v>
      </c>
      <c r="E53" s="168" t="s">
        <v>14489</v>
      </c>
      <c r="F53" s="153" t="s">
        <v>14659</v>
      </c>
      <c r="G53" s="157" t="str">
        <f t="shared" si="2"/>
        <v>进料爪上层左压紧上升位延时</v>
      </c>
      <c r="H53" s="157" t="s">
        <v>14660</v>
      </c>
      <c r="I53" s="157" t="str">
        <f t="shared" si="0"/>
        <v>进料爪上层左压紧上升位延时设置</v>
      </c>
      <c r="J53" s="178" t="s">
        <v>15487</v>
      </c>
      <c r="K53" s="157" t="s">
        <v>15587</v>
      </c>
      <c r="L53" s="157" t="s">
        <v>15677</v>
      </c>
      <c r="M53" s="152"/>
      <c r="N53" s="161" t="s">
        <v>743</v>
      </c>
      <c r="O53" s="157" t="str">
        <f t="shared" si="10"/>
        <v>输出</v>
      </c>
      <c r="P53" s="157" t="str">
        <f t="shared" si="11"/>
        <v>W104.01</v>
      </c>
      <c r="Q53" s="157" t="str">
        <f t="shared" si="12"/>
        <v>手动</v>
      </c>
      <c r="R53" s="157" t="s">
        <v>368</v>
      </c>
      <c r="S53" s="157" t="str">
        <f t="shared" si="13"/>
        <v>[M]</v>
      </c>
      <c r="T53" s="157" t="s">
        <v>568</v>
      </c>
      <c r="U53" s="157" t="str">
        <f t="shared" si="14"/>
        <v>[A]</v>
      </c>
      <c r="V53" s="157" t="str">
        <f t="shared" si="9"/>
        <v>3ST进料爪上层左压紧上升位异常</v>
      </c>
      <c r="W53" s="182" t="s">
        <v>5762</v>
      </c>
      <c r="X53" s="182" t="s">
        <v>15898</v>
      </c>
      <c r="Y53" s="157" t="s">
        <v>16019</v>
      </c>
      <c r="Z53" t="str">
        <f t="shared" si="8"/>
        <v>3ST进料爪上层左压紧上升位异常延时</v>
      </c>
    </row>
    <row r="54" spans="1:26">
      <c r="A54" s="7">
        <v>52</v>
      </c>
      <c r="B54" s="7"/>
      <c r="C54" s="160" t="s">
        <v>15855</v>
      </c>
      <c r="D54" s="167" t="s">
        <v>15322</v>
      </c>
      <c r="E54" s="168" t="s">
        <v>14490</v>
      </c>
      <c r="F54" s="153" t="s">
        <v>14661</v>
      </c>
      <c r="G54" s="157" t="str">
        <f t="shared" si="2"/>
        <v>进料爪上层右压紧上升位延时</v>
      </c>
      <c r="H54" s="157" t="s">
        <v>14662</v>
      </c>
      <c r="I54" s="157" t="str">
        <f t="shared" si="0"/>
        <v>进料爪上层右压紧上升位延时设置</v>
      </c>
      <c r="J54" s="178" t="s">
        <v>15488</v>
      </c>
      <c r="K54" s="157" t="s">
        <v>15588</v>
      </c>
      <c r="L54" s="157" t="s">
        <v>15677</v>
      </c>
      <c r="M54" s="152"/>
      <c r="N54" s="161" t="s">
        <v>744</v>
      </c>
      <c r="O54" s="157" t="str">
        <f t="shared" si="10"/>
        <v>输出</v>
      </c>
      <c r="P54" s="157" t="str">
        <f t="shared" si="11"/>
        <v>W104.02</v>
      </c>
      <c r="Q54" s="157" t="str">
        <f t="shared" si="12"/>
        <v>手动</v>
      </c>
      <c r="R54" s="157" t="s">
        <v>369</v>
      </c>
      <c r="S54" s="157" t="str">
        <f t="shared" si="13"/>
        <v>[M]</v>
      </c>
      <c r="T54" s="157" t="s">
        <v>569</v>
      </c>
      <c r="U54" s="157" t="str">
        <f t="shared" si="14"/>
        <v>[A]</v>
      </c>
      <c r="V54" s="157" t="str">
        <f t="shared" si="9"/>
        <v>3ST进料爪上层右压紧上升位异常</v>
      </c>
      <c r="W54" s="182" t="s">
        <v>5763</v>
      </c>
      <c r="X54" s="182" t="s">
        <v>15899</v>
      </c>
      <c r="Y54" s="157" t="s">
        <v>16020</v>
      </c>
      <c r="Z54" t="str">
        <f t="shared" si="8"/>
        <v>3ST进料爪上层右压紧上升位异常延时</v>
      </c>
    </row>
    <row r="55" spans="1:26">
      <c r="A55" s="7">
        <v>53</v>
      </c>
      <c r="B55" s="7"/>
      <c r="C55" s="160" t="s">
        <v>15855</v>
      </c>
      <c r="D55" s="167" t="s">
        <v>15323</v>
      </c>
      <c r="E55" s="168" t="s">
        <v>14491</v>
      </c>
      <c r="F55" s="153" t="s">
        <v>14663</v>
      </c>
      <c r="G55" s="157" t="str">
        <f t="shared" si="2"/>
        <v>进料爪下层左压紧上升位延时</v>
      </c>
      <c r="H55" s="157" t="s">
        <v>14664</v>
      </c>
      <c r="I55" s="157" t="str">
        <f t="shared" si="0"/>
        <v>进料爪下层左压紧上升位延时设置</v>
      </c>
      <c r="J55" s="178" t="s">
        <v>15850</v>
      </c>
      <c r="K55" s="157" t="s">
        <v>15589</v>
      </c>
      <c r="L55" s="157" t="s">
        <v>15677</v>
      </c>
      <c r="M55" s="152"/>
      <c r="N55" s="161" t="s">
        <v>745</v>
      </c>
      <c r="O55" s="157" t="str">
        <f t="shared" si="10"/>
        <v>输出</v>
      </c>
      <c r="P55" s="157" t="str">
        <f t="shared" si="11"/>
        <v>W104.03</v>
      </c>
      <c r="Q55" s="157" t="str">
        <f t="shared" si="12"/>
        <v>手动</v>
      </c>
      <c r="R55" s="157" t="s">
        <v>370</v>
      </c>
      <c r="S55" s="157" t="str">
        <f t="shared" si="13"/>
        <v>[M]</v>
      </c>
      <c r="T55" s="157" t="s">
        <v>570</v>
      </c>
      <c r="U55" s="157" t="str">
        <f t="shared" si="14"/>
        <v>[A]</v>
      </c>
      <c r="V55" s="157" t="str">
        <f t="shared" si="9"/>
        <v>3ST进料爪下层左压紧上升位异常</v>
      </c>
      <c r="W55" s="182" t="s">
        <v>5764</v>
      </c>
      <c r="X55" s="182" t="s">
        <v>15900</v>
      </c>
      <c r="Y55" s="157" t="s">
        <v>16021</v>
      </c>
      <c r="Z55" t="str">
        <f t="shared" si="8"/>
        <v>3ST进料爪下层左压紧上升位异常延时</v>
      </c>
    </row>
    <row r="56" spans="1:26">
      <c r="A56" s="7">
        <v>54</v>
      </c>
      <c r="B56" s="7"/>
      <c r="C56" s="160" t="s">
        <v>15855</v>
      </c>
      <c r="D56" s="167" t="s">
        <v>15325</v>
      </c>
      <c r="E56" s="168" t="s">
        <v>14492</v>
      </c>
      <c r="F56" s="153" t="s">
        <v>14665</v>
      </c>
      <c r="G56" s="157" t="str">
        <f t="shared" si="2"/>
        <v>进料爪下层右压紧上升位延时</v>
      </c>
      <c r="H56" s="157" t="s">
        <v>14666</v>
      </c>
      <c r="I56" s="157" t="str">
        <f t="shared" si="0"/>
        <v>进料爪下层右压紧上升位延时设置</v>
      </c>
      <c r="J56" s="178" t="s">
        <v>15849</v>
      </c>
      <c r="K56" s="157" t="s">
        <v>15590</v>
      </c>
      <c r="L56" s="157" t="s">
        <v>15677</v>
      </c>
      <c r="M56" s="152"/>
      <c r="N56" s="161" t="s">
        <v>746</v>
      </c>
      <c r="O56" s="157" t="str">
        <f t="shared" si="10"/>
        <v>输出</v>
      </c>
      <c r="P56" s="157" t="str">
        <f t="shared" si="11"/>
        <v>W104.04</v>
      </c>
      <c r="Q56" s="157" t="str">
        <f t="shared" si="12"/>
        <v>手动</v>
      </c>
      <c r="R56" s="157" t="s">
        <v>371</v>
      </c>
      <c r="S56" s="157" t="str">
        <f t="shared" si="13"/>
        <v>[M]</v>
      </c>
      <c r="T56" s="157" t="s">
        <v>571</v>
      </c>
      <c r="U56" s="157" t="str">
        <f t="shared" si="14"/>
        <v>[A]</v>
      </c>
      <c r="V56" s="157" t="str">
        <f t="shared" si="9"/>
        <v>3ST进料爪下层右压紧上升位异常</v>
      </c>
      <c r="W56" s="182" t="s">
        <v>5765</v>
      </c>
      <c r="X56" s="182" t="s">
        <v>15901</v>
      </c>
      <c r="Y56" s="157" t="s">
        <v>16022</v>
      </c>
      <c r="Z56" t="str">
        <f t="shared" si="8"/>
        <v>3ST进料爪下层右压紧上升位异常延时</v>
      </c>
    </row>
    <row r="57" spans="1:26">
      <c r="A57" s="7">
        <v>55</v>
      </c>
      <c r="B57" s="7"/>
      <c r="C57" s="160" t="s">
        <v>15855</v>
      </c>
      <c r="D57" s="167" t="s">
        <v>15326</v>
      </c>
      <c r="E57" s="168" t="s">
        <v>14493</v>
      </c>
      <c r="F57" s="153" t="s">
        <v>14667</v>
      </c>
      <c r="G57" s="157" t="str">
        <f t="shared" si="2"/>
        <v>进料爪上层中间压紧上升位延时</v>
      </c>
      <c r="H57" s="157" t="s">
        <v>14668</v>
      </c>
      <c r="I57" s="157" t="str">
        <f t="shared" si="0"/>
        <v>进料爪上层中间压紧上升位延时设置</v>
      </c>
      <c r="J57" s="180" t="s">
        <v>15651</v>
      </c>
      <c r="K57" s="157" t="s">
        <v>15591</v>
      </c>
      <c r="L57" s="157" t="s">
        <v>15677</v>
      </c>
      <c r="M57" s="152"/>
      <c r="N57" s="161" t="s">
        <v>747</v>
      </c>
      <c r="O57" s="157" t="str">
        <f t="shared" si="10"/>
        <v>输出</v>
      </c>
      <c r="P57" s="157" t="str">
        <f t="shared" si="11"/>
        <v>W104.05</v>
      </c>
      <c r="Q57" s="157" t="str">
        <f t="shared" si="12"/>
        <v>手动</v>
      </c>
      <c r="R57" s="157" t="s">
        <v>372</v>
      </c>
      <c r="S57" s="157" t="str">
        <f t="shared" si="13"/>
        <v>[M]</v>
      </c>
      <c r="T57" s="157" t="s">
        <v>572</v>
      </c>
      <c r="U57" s="157" t="str">
        <f t="shared" si="14"/>
        <v>[A]</v>
      </c>
      <c r="V57" s="157" t="str">
        <f t="shared" si="9"/>
        <v>3ST进料爪上层中间压紧上升位异常</v>
      </c>
      <c r="W57" s="182" t="s">
        <v>5766</v>
      </c>
      <c r="X57" s="182" t="s">
        <v>15902</v>
      </c>
      <c r="Y57" s="157" t="s">
        <v>16023</v>
      </c>
      <c r="Z57" t="str">
        <f t="shared" si="8"/>
        <v>3ST进料爪上层中间压紧上升位异常延时</v>
      </c>
    </row>
    <row r="58" spans="1:26">
      <c r="A58" s="7">
        <v>56</v>
      </c>
      <c r="B58" s="7"/>
      <c r="C58" s="160" t="s">
        <v>15855</v>
      </c>
      <c r="D58" s="167" t="s">
        <v>15327</v>
      </c>
      <c r="E58" s="168" t="s">
        <v>14494</v>
      </c>
      <c r="F58" s="153" t="s">
        <v>14669</v>
      </c>
      <c r="G58" s="157" t="str">
        <f t="shared" si="2"/>
        <v>进料爪下层中间压紧上升位延时</v>
      </c>
      <c r="H58" s="157" t="s">
        <v>14670</v>
      </c>
      <c r="I58" s="157" t="str">
        <f t="shared" si="0"/>
        <v>进料爪下层中间压紧上升位延时设置</v>
      </c>
      <c r="J58" s="183" t="s">
        <v>16090</v>
      </c>
      <c r="K58" s="157" t="s">
        <v>15592</v>
      </c>
      <c r="L58" s="157" t="s">
        <v>15677</v>
      </c>
      <c r="M58" s="152"/>
      <c r="N58" s="161" t="s">
        <v>748</v>
      </c>
      <c r="O58" s="157" t="str">
        <f t="shared" si="10"/>
        <v>输出</v>
      </c>
      <c r="P58" s="157" t="str">
        <f t="shared" si="11"/>
        <v>W104.06</v>
      </c>
      <c r="Q58" s="157" t="str">
        <f t="shared" si="12"/>
        <v>手动</v>
      </c>
      <c r="R58" s="157" t="s">
        <v>373</v>
      </c>
      <c r="S58" s="157" t="str">
        <f t="shared" si="13"/>
        <v>[M]</v>
      </c>
      <c r="T58" s="157" t="s">
        <v>573</v>
      </c>
      <c r="U58" s="157" t="str">
        <f t="shared" si="14"/>
        <v>[A]</v>
      </c>
      <c r="V58" s="157" t="str">
        <f t="shared" si="9"/>
        <v>3ST进料爪下层中间压紧上升位异常</v>
      </c>
      <c r="W58" s="182" t="s">
        <v>5767</v>
      </c>
      <c r="X58" s="182" t="s">
        <v>15903</v>
      </c>
      <c r="Y58" s="157" t="s">
        <v>16024</v>
      </c>
      <c r="Z58" t="str">
        <f t="shared" si="8"/>
        <v>3ST进料爪下层中间压紧上升位异常延时</v>
      </c>
    </row>
    <row r="59" spans="1:26">
      <c r="A59" s="7">
        <v>57</v>
      </c>
      <c r="B59" s="7"/>
      <c r="C59" s="160" t="s">
        <v>15855</v>
      </c>
      <c r="D59" s="167" t="s">
        <v>15328</v>
      </c>
      <c r="E59" s="168" t="s">
        <v>14495</v>
      </c>
      <c r="F59" s="153" t="s">
        <v>14671</v>
      </c>
      <c r="G59" s="157" t="str">
        <f t="shared" si="2"/>
        <v>进料夹爪上升位延时</v>
      </c>
      <c r="H59" s="157" t="s">
        <v>14672</v>
      </c>
      <c r="I59" s="157" t="str">
        <f t="shared" si="0"/>
        <v>进料夹爪上升位延时设置</v>
      </c>
      <c r="J59" s="179" t="s">
        <v>15491</v>
      </c>
      <c r="K59" s="157" t="s">
        <v>15593</v>
      </c>
      <c r="L59" s="157" t="s">
        <v>15677</v>
      </c>
      <c r="M59" s="152"/>
      <c r="N59" s="161" t="s">
        <v>749</v>
      </c>
      <c r="O59" s="157" t="str">
        <f t="shared" si="10"/>
        <v>输出</v>
      </c>
      <c r="P59" s="157" t="str">
        <f t="shared" si="11"/>
        <v>W104.07</v>
      </c>
      <c r="Q59" s="157" t="str">
        <f t="shared" si="12"/>
        <v>手动</v>
      </c>
      <c r="R59" s="157" t="s">
        <v>374</v>
      </c>
      <c r="S59" s="157" t="str">
        <f t="shared" si="13"/>
        <v>[M]</v>
      </c>
      <c r="T59" s="157" t="s">
        <v>574</v>
      </c>
      <c r="U59" s="157" t="str">
        <f t="shared" si="14"/>
        <v>[A]</v>
      </c>
      <c r="V59" s="157" t="str">
        <f t="shared" si="9"/>
        <v>3ST进料夹爪上升位异常</v>
      </c>
      <c r="W59" s="182" t="s">
        <v>5768</v>
      </c>
      <c r="X59" s="182" t="s">
        <v>15904</v>
      </c>
      <c r="Y59" s="157" t="s">
        <v>16025</v>
      </c>
      <c r="Z59" t="str">
        <f t="shared" si="8"/>
        <v>3ST进料夹爪上升位异常延时</v>
      </c>
    </row>
    <row r="60" spans="1:26">
      <c r="A60" s="7">
        <v>58</v>
      </c>
      <c r="B60" s="7"/>
      <c r="C60" s="160" t="s">
        <v>15855</v>
      </c>
      <c r="D60" s="167" t="s">
        <v>15329</v>
      </c>
      <c r="E60" s="168" t="s">
        <v>14496</v>
      </c>
      <c r="F60" s="153" t="s">
        <v>14673</v>
      </c>
      <c r="G60" s="157" t="str">
        <f t="shared" si="2"/>
        <v>进料夹爪下降位延时</v>
      </c>
      <c r="H60" s="157" t="s">
        <v>14674</v>
      </c>
      <c r="I60" s="157" t="str">
        <f t="shared" si="0"/>
        <v>进料夹爪下降位延时设置</v>
      </c>
      <c r="J60" s="179" t="s">
        <v>15492</v>
      </c>
      <c r="K60" s="157" t="s">
        <v>15594</v>
      </c>
      <c r="L60" s="157" t="s">
        <v>15677</v>
      </c>
      <c r="M60" s="152"/>
      <c r="N60" s="161" t="s">
        <v>750</v>
      </c>
      <c r="O60" s="157" t="str">
        <f t="shared" si="10"/>
        <v>输出</v>
      </c>
      <c r="P60" s="157" t="str">
        <f t="shared" si="11"/>
        <v>W104.08</v>
      </c>
      <c r="Q60" s="157" t="str">
        <f t="shared" si="12"/>
        <v>手动</v>
      </c>
      <c r="R60" s="157" t="s">
        <v>375</v>
      </c>
      <c r="S60" s="157" t="str">
        <f t="shared" si="13"/>
        <v>[M]</v>
      </c>
      <c r="T60" s="157" t="s">
        <v>575</v>
      </c>
      <c r="U60" s="157" t="str">
        <f t="shared" si="14"/>
        <v>[A]</v>
      </c>
      <c r="V60" s="157" t="str">
        <f t="shared" si="9"/>
        <v>3ST进料夹爪下降位异常</v>
      </c>
      <c r="W60" s="182" t="s">
        <v>5769</v>
      </c>
      <c r="X60" s="182" t="s">
        <v>15905</v>
      </c>
      <c r="Y60" s="157" t="s">
        <v>16026</v>
      </c>
      <c r="Z60" t="str">
        <f t="shared" si="8"/>
        <v>3ST进料夹爪下降位异常延时</v>
      </c>
    </row>
    <row r="61" spans="1:26">
      <c r="A61" s="7">
        <v>59</v>
      </c>
      <c r="B61" s="7"/>
      <c r="C61" s="160" t="s">
        <v>15855</v>
      </c>
      <c r="D61" s="167" t="s">
        <v>15330</v>
      </c>
      <c r="E61" s="168" t="s">
        <v>14497</v>
      </c>
      <c r="F61" s="153" t="s">
        <v>14675</v>
      </c>
      <c r="G61" s="157" t="str">
        <f t="shared" si="2"/>
        <v>进料爪上层有料感应延时</v>
      </c>
      <c r="H61" s="157" t="s">
        <v>14676</v>
      </c>
      <c r="I61" s="157" t="str">
        <f t="shared" si="0"/>
        <v>进料爪上层有料感应延时设置</v>
      </c>
      <c r="J61" s="179" t="s">
        <v>15493</v>
      </c>
      <c r="K61" s="157" t="s">
        <v>15595</v>
      </c>
      <c r="L61" s="157" t="s">
        <v>15677</v>
      </c>
      <c r="M61" s="152"/>
      <c r="N61" s="161" t="s">
        <v>751</v>
      </c>
      <c r="O61" s="157" t="str">
        <f t="shared" si="10"/>
        <v>输出</v>
      </c>
      <c r="P61" s="157" t="str">
        <f t="shared" si="11"/>
        <v>W104.09</v>
      </c>
      <c r="Q61" s="157" t="str">
        <f t="shared" si="12"/>
        <v>手动</v>
      </c>
      <c r="R61" s="157" t="s">
        <v>376</v>
      </c>
      <c r="S61" s="157" t="str">
        <f t="shared" si="13"/>
        <v>[M]</v>
      </c>
      <c r="T61" s="157" t="s">
        <v>576</v>
      </c>
      <c r="U61" s="157" t="str">
        <f t="shared" si="14"/>
        <v>[A]</v>
      </c>
      <c r="V61" s="157" t="str">
        <f t="shared" si="9"/>
        <v>3ST进料爪上层有料感应异常</v>
      </c>
      <c r="W61" s="182" t="s">
        <v>5770</v>
      </c>
      <c r="X61" s="182" t="s">
        <v>15906</v>
      </c>
      <c r="Y61" s="157" t="s">
        <v>16027</v>
      </c>
      <c r="Z61" t="str">
        <f t="shared" si="8"/>
        <v>3ST进料爪上层有料感应异常延时</v>
      </c>
    </row>
    <row r="62" spans="1:26">
      <c r="A62" s="7">
        <v>60</v>
      </c>
      <c r="B62" s="7"/>
      <c r="C62" s="160" t="s">
        <v>15855</v>
      </c>
      <c r="D62" s="167" t="s">
        <v>15331</v>
      </c>
      <c r="E62" s="168" t="s">
        <v>14498</v>
      </c>
      <c r="F62" s="153" t="s">
        <v>14677</v>
      </c>
      <c r="G62" s="157" t="str">
        <f t="shared" si="2"/>
        <v>进料爪下层有料感应延时</v>
      </c>
      <c r="H62" s="157" t="s">
        <v>14678</v>
      </c>
      <c r="I62" s="157" t="str">
        <f t="shared" si="0"/>
        <v>进料爪下层有料感应延时设置</v>
      </c>
      <c r="J62" s="179" t="s">
        <v>15494</v>
      </c>
      <c r="K62" s="157" t="s">
        <v>15596</v>
      </c>
      <c r="L62" s="157" t="s">
        <v>15677</v>
      </c>
      <c r="M62" s="152"/>
      <c r="N62" s="161" t="s">
        <v>752</v>
      </c>
      <c r="O62" s="157" t="str">
        <f t="shared" si="10"/>
        <v>输出</v>
      </c>
      <c r="P62" s="157" t="str">
        <f t="shared" si="11"/>
        <v>W105.00</v>
      </c>
      <c r="Q62" s="157" t="str">
        <f t="shared" si="12"/>
        <v>手动</v>
      </c>
      <c r="R62" s="157" t="s">
        <v>377</v>
      </c>
      <c r="S62" s="157" t="str">
        <f t="shared" si="13"/>
        <v>[M]</v>
      </c>
      <c r="T62" s="157" t="s">
        <v>577</v>
      </c>
      <c r="U62" s="157" t="str">
        <f t="shared" si="14"/>
        <v>[A]</v>
      </c>
      <c r="V62" s="157" t="str">
        <f t="shared" si="9"/>
        <v>3ST进料爪下层有料感应异常</v>
      </c>
      <c r="W62" s="182" t="s">
        <v>5771</v>
      </c>
      <c r="X62" s="182" t="s">
        <v>15907</v>
      </c>
      <c r="Y62" s="157" t="s">
        <v>16028</v>
      </c>
      <c r="Z62" t="str">
        <f t="shared" si="8"/>
        <v>3ST进料爪下层有料感应异常延时</v>
      </c>
    </row>
    <row r="63" spans="1:26">
      <c r="A63" s="7">
        <v>61</v>
      </c>
      <c r="B63" s="7"/>
      <c r="C63" s="160" t="s">
        <v>15855</v>
      </c>
      <c r="D63" s="167" t="s">
        <v>15332</v>
      </c>
      <c r="E63" s="168" t="s">
        <v>14499</v>
      </c>
      <c r="F63" s="153" t="s">
        <v>14679</v>
      </c>
      <c r="G63" s="157" t="str">
        <f t="shared" si="2"/>
        <v>出料夹爪张开位延时</v>
      </c>
      <c r="H63" s="157" t="s">
        <v>14680</v>
      </c>
      <c r="I63" s="157" t="str">
        <f t="shared" si="0"/>
        <v>出料夹爪张开位延时设置</v>
      </c>
      <c r="J63" s="179" t="s">
        <v>15495</v>
      </c>
      <c r="K63" s="157" t="s">
        <v>15597</v>
      </c>
      <c r="L63" s="157" t="s">
        <v>15677</v>
      </c>
      <c r="M63" s="152"/>
      <c r="N63" s="161" t="s">
        <v>753</v>
      </c>
      <c r="O63" s="157" t="str">
        <f t="shared" si="10"/>
        <v>输出</v>
      </c>
      <c r="P63" s="157" t="str">
        <f t="shared" si="11"/>
        <v>W105.01</v>
      </c>
      <c r="Q63" s="157" t="str">
        <f t="shared" si="12"/>
        <v>手动</v>
      </c>
      <c r="R63" s="157" t="s">
        <v>378</v>
      </c>
      <c r="S63" s="157" t="str">
        <f t="shared" si="13"/>
        <v>[M]</v>
      </c>
      <c r="T63" s="157" t="s">
        <v>578</v>
      </c>
      <c r="U63" s="157" t="str">
        <f t="shared" si="14"/>
        <v>[A]</v>
      </c>
      <c r="V63" s="157" t="str">
        <f t="shared" si="9"/>
        <v>3ST出料夹爪张开位异常</v>
      </c>
      <c r="W63" s="182" t="s">
        <v>5772</v>
      </c>
      <c r="X63" s="182" t="s">
        <v>15908</v>
      </c>
      <c r="Y63" s="157" t="s">
        <v>16029</v>
      </c>
      <c r="Z63" t="str">
        <f t="shared" si="8"/>
        <v>3ST出料夹爪张开位异常延时</v>
      </c>
    </row>
    <row r="64" spans="1:26">
      <c r="A64" s="7">
        <v>62</v>
      </c>
      <c r="B64" s="7"/>
      <c r="C64" s="160" t="s">
        <v>15855</v>
      </c>
      <c r="D64" s="167" t="s">
        <v>15333</v>
      </c>
      <c r="E64" s="168" t="s">
        <v>15472</v>
      </c>
      <c r="F64" s="153" t="s">
        <v>14681</v>
      </c>
      <c r="G64" s="157" t="str">
        <f t="shared" si="2"/>
        <v>出料夹爪夹紧位延时</v>
      </c>
      <c r="H64" s="157" t="s">
        <v>14682</v>
      </c>
      <c r="I64" s="157" t="str">
        <f t="shared" si="0"/>
        <v>出料夹爪夹紧位延时设置</v>
      </c>
      <c r="J64" s="179" t="s">
        <v>15496</v>
      </c>
      <c r="K64" s="157" t="s">
        <v>15598</v>
      </c>
      <c r="L64" s="157" t="s">
        <v>15677</v>
      </c>
      <c r="M64" s="152"/>
      <c r="N64" s="161" t="s">
        <v>754</v>
      </c>
      <c r="O64" s="157" t="str">
        <f t="shared" si="10"/>
        <v>输出</v>
      </c>
      <c r="P64" s="157" t="str">
        <f t="shared" si="11"/>
        <v>W105.02</v>
      </c>
      <c r="Q64" s="157" t="str">
        <f t="shared" si="12"/>
        <v>手动</v>
      </c>
      <c r="R64" s="157" t="s">
        <v>379</v>
      </c>
      <c r="S64" s="157" t="str">
        <f t="shared" si="13"/>
        <v>[M]</v>
      </c>
      <c r="T64" s="157" t="s">
        <v>579</v>
      </c>
      <c r="U64" s="157" t="str">
        <f t="shared" si="14"/>
        <v>[A]</v>
      </c>
      <c r="V64" s="157" t="str">
        <f t="shared" si="9"/>
        <v>3ST出料夹爪夹紧位异常</v>
      </c>
      <c r="W64" s="182" t="s">
        <v>5773</v>
      </c>
      <c r="X64" s="182" t="s">
        <v>15909</v>
      </c>
      <c r="Y64" s="157" t="s">
        <v>16030</v>
      </c>
      <c r="Z64" t="str">
        <f t="shared" si="8"/>
        <v>3ST出料夹爪夹紧位异常延时</v>
      </c>
    </row>
    <row r="65" spans="1:26">
      <c r="A65" s="7">
        <v>63</v>
      </c>
      <c r="B65" s="7"/>
      <c r="C65" s="160" t="s">
        <v>15855</v>
      </c>
      <c r="D65" s="167" t="s">
        <v>15334</v>
      </c>
      <c r="E65" s="168" t="s">
        <v>14500</v>
      </c>
      <c r="F65" s="153" t="s">
        <v>14683</v>
      </c>
      <c r="G65" s="157" t="str">
        <f t="shared" si="2"/>
        <v>出料爪上层左压紧上升位延时</v>
      </c>
      <c r="H65" s="157" t="s">
        <v>14684</v>
      </c>
      <c r="I65" s="157" t="str">
        <f t="shared" si="0"/>
        <v>出料爪上层左压紧上升位延时设置</v>
      </c>
      <c r="J65" s="179" t="s">
        <v>241</v>
      </c>
      <c r="K65" s="157" t="s">
        <v>15599</v>
      </c>
      <c r="L65" s="157" t="s">
        <v>15677</v>
      </c>
      <c r="M65" s="152"/>
      <c r="N65" s="161" t="s">
        <v>755</v>
      </c>
      <c r="O65" s="157" t="str">
        <f t="shared" si="10"/>
        <v>输出</v>
      </c>
      <c r="P65" s="157" t="str">
        <f t="shared" si="11"/>
        <v>W105.03</v>
      </c>
      <c r="Q65" s="157" t="str">
        <f t="shared" si="12"/>
        <v>手动</v>
      </c>
      <c r="R65" s="157" t="s">
        <v>380</v>
      </c>
      <c r="S65" s="157" t="str">
        <f t="shared" si="13"/>
        <v>[M]</v>
      </c>
      <c r="T65" s="157" t="s">
        <v>580</v>
      </c>
      <c r="U65" s="157" t="str">
        <f t="shared" si="14"/>
        <v>[A]</v>
      </c>
      <c r="V65" s="157" t="str">
        <f t="shared" si="9"/>
        <v>3ST出料爪上层左压紧上升位异常</v>
      </c>
      <c r="W65" s="182" t="s">
        <v>5774</v>
      </c>
      <c r="X65" s="182" t="s">
        <v>15910</v>
      </c>
      <c r="Y65" s="157" t="s">
        <v>16031</v>
      </c>
      <c r="Z65" t="str">
        <f t="shared" si="8"/>
        <v>3ST出料爪上层左压紧上升位异常延时</v>
      </c>
    </row>
    <row r="66" spans="1:26">
      <c r="A66" s="7">
        <v>64</v>
      </c>
      <c r="B66" s="7"/>
      <c r="C66" s="160" t="s">
        <v>15855</v>
      </c>
      <c r="D66" s="167" t="s">
        <v>15335</v>
      </c>
      <c r="E66" s="168" t="s">
        <v>14501</v>
      </c>
      <c r="F66" s="153" t="s">
        <v>14685</v>
      </c>
      <c r="G66" s="157" t="str">
        <f t="shared" si="2"/>
        <v>出料爪上层右压紧上升位延时</v>
      </c>
      <c r="H66" s="157" t="s">
        <v>14686</v>
      </c>
      <c r="I66" s="157" t="str">
        <f t="shared" si="0"/>
        <v>出料爪上层右压紧上升位延时设置</v>
      </c>
      <c r="J66" s="179" t="s">
        <v>242</v>
      </c>
      <c r="K66" s="157" t="s">
        <v>15600</v>
      </c>
      <c r="L66" s="157" t="s">
        <v>15677</v>
      </c>
      <c r="M66" s="152"/>
      <c r="N66" s="161" t="s">
        <v>756</v>
      </c>
      <c r="O66" s="157" t="str">
        <f t="shared" si="10"/>
        <v>输出</v>
      </c>
      <c r="P66" s="157" t="str">
        <f t="shared" si="11"/>
        <v>W105.04</v>
      </c>
      <c r="Q66" s="157" t="str">
        <f t="shared" si="12"/>
        <v>手动</v>
      </c>
      <c r="R66" s="157" t="s">
        <v>381</v>
      </c>
      <c r="S66" s="157" t="str">
        <f t="shared" si="13"/>
        <v>[M]</v>
      </c>
      <c r="T66" s="157" t="s">
        <v>581</v>
      </c>
      <c r="U66" s="157" t="str">
        <f t="shared" si="14"/>
        <v>[A]</v>
      </c>
      <c r="V66" s="157" t="str">
        <f t="shared" si="9"/>
        <v>3ST出料爪上层右压紧上升位异常</v>
      </c>
      <c r="W66" s="182" t="s">
        <v>5775</v>
      </c>
      <c r="X66" s="182" t="s">
        <v>15911</v>
      </c>
      <c r="Y66" s="157" t="s">
        <v>16032</v>
      </c>
      <c r="Z66" t="str">
        <f t="shared" si="8"/>
        <v>3ST出料爪上层右压紧上升位异常延时</v>
      </c>
    </row>
    <row r="67" spans="1:26">
      <c r="A67" s="7">
        <v>65</v>
      </c>
      <c r="B67" s="7"/>
      <c r="C67" s="160" t="s">
        <v>15855</v>
      </c>
      <c r="D67" s="167" t="s">
        <v>15336</v>
      </c>
      <c r="E67" s="168" t="s">
        <v>14502</v>
      </c>
      <c r="F67" s="153" t="s">
        <v>14687</v>
      </c>
      <c r="G67" s="157" t="str">
        <f t="shared" si="2"/>
        <v>出料爪下层左压紧上升位延时</v>
      </c>
      <c r="H67" s="157" t="s">
        <v>14688</v>
      </c>
      <c r="I67" s="157" t="str">
        <f t="shared" ref="I67:I130" si="15">G67&amp;"设置"</f>
        <v>出料爪下层左压紧上升位延时设置</v>
      </c>
      <c r="J67" s="178" t="s">
        <v>15497</v>
      </c>
      <c r="K67" s="157" t="s">
        <v>15601</v>
      </c>
      <c r="L67" s="157" t="s">
        <v>15677</v>
      </c>
      <c r="M67" s="152"/>
      <c r="N67" s="161" t="s">
        <v>757</v>
      </c>
      <c r="O67" s="157" t="str">
        <f t="shared" si="10"/>
        <v>输出</v>
      </c>
      <c r="P67" s="157" t="str">
        <f t="shared" si="11"/>
        <v>W105.05</v>
      </c>
      <c r="Q67" s="157" t="str">
        <f t="shared" si="12"/>
        <v>手动</v>
      </c>
      <c r="R67" s="157" t="s">
        <v>382</v>
      </c>
      <c r="S67" s="157" t="str">
        <f t="shared" si="13"/>
        <v>[M]</v>
      </c>
      <c r="T67" s="157" t="s">
        <v>582</v>
      </c>
      <c r="U67" s="157" t="str">
        <f t="shared" si="14"/>
        <v>[A]</v>
      </c>
      <c r="V67" s="157" t="str">
        <f t="shared" ref="V67:V98" si="16">C67&amp;E67&amp;"异常"</f>
        <v>3ST出料爪下层左压紧上升位异常</v>
      </c>
      <c r="W67" s="182" t="s">
        <v>6535</v>
      </c>
      <c r="X67" s="182" t="s">
        <v>15912</v>
      </c>
      <c r="Y67" s="157" t="s">
        <v>16033</v>
      </c>
      <c r="Z67" t="str">
        <f t="shared" si="8"/>
        <v>3ST出料爪下层左压紧上升位异常延时</v>
      </c>
    </row>
    <row r="68" spans="1:26">
      <c r="A68" s="7">
        <v>66</v>
      </c>
      <c r="B68" s="7"/>
      <c r="C68" s="160" t="s">
        <v>15855</v>
      </c>
      <c r="D68" s="167" t="s">
        <v>15337</v>
      </c>
      <c r="E68" s="168" t="s">
        <v>14503</v>
      </c>
      <c r="F68" s="153" t="s">
        <v>14689</v>
      </c>
      <c r="G68" s="157" t="str">
        <f t="shared" ref="G68:G131" si="17">E68&amp;"延时"</f>
        <v>出料爪下层右压紧上升位延时</v>
      </c>
      <c r="H68" s="157" t="s">
        <v>14690</v>
      </c>
      <c r="I68" s="157" t="str">
        <f t="shared" si="15"/>
        <v>出料爪下层右压紧上升位延时设置</v>
      </c>
      <c r="J68" s="178" t="s">
        <v>15498</v>
      </c>
      <c r="K68" s="157" t="s">
        <v>15602</v>
      </c>
      <c r="L68" s="157" t="s">
        <v>15677</v>
      </c>
      <c r="M68" s="152"/>
      <c r="N68" s="161" t="s">
        <v>758</v>
      </c>
      <c r="O68" s="157" t="str">
        <f t="shared" si="10"/>
        <v>输出</v>
      </c>
      <c r="P68" s="157" t="str">
        <f t="shared" si="11"/>
        <v>W105.06</v>
      </c>
      <c r="Q68" s="157" t="str">
        <f t="shared" si="12"/>
        <v>手动</v>
      </c>
      <c r="R68" s="157" t="s">
        <v>383</v>
      </c>
      <c r="S68" s="157" t="str">
        <f t="shared" si="13"/>
        <v>[M]</v>
      </c>
      <c r="T68" s="157" t="s">
        <v>583</v>
      </c>
      <c r="U68" s="157" t="str">
        <f t="shared" si="14"/>
        <v>[A]</v>
      </c>
      <c r="V68" s="157" t="str">
        <f t="shared" si="16"/>
        <v>3ST出料爪下层右压紧上升位异常</v>
      </c>
      <c r="W68" s="182" t="s">
        <v>5776</v>
      </c>
      <c r="X68" s="182" t="s">
        <v>15913</v>
      </c>
      <c r="Y68" s="157" t="s">
        <v>16034</v>
      </c>
      <c r="Z68" t="str">
        <f t="shared" si="8"/>
        <v>3ST出料爪下层右压紧上升位异常延时</v>
      </c>
    </row>
    <row r="69" spans="1:26">
      <c r="A69" s="7">
        <v>67</v>
      </c>
      <c r="B69" s="7"/>
      <c r="C69" s="160" t="s">
        <v>15855</v>
      </c>
      <c r="D69" s="167" t="s">
        <v>15338</v>
      </c>
      <c r="E69" s="168" t="s">
        <v>14504</v>
      </c>
      <c r="F69" s="153" t="s">
        <v>14691</v>
      </c>
      <c r="G69" s="157" t="str">
        <f t="shared" si="17"/>
        <v>出料夹爪上升位延时</v>
      </c>
      <c r="H69" s="157" t="s">
        <v>14692</v>
      </c>
      <c r="I69" s="157" t="str">
        <f t="shared" si="15"/>
        <v>出料夹爪上升位延时设置</v>
      </c>
      <c r="J69" s="178" t="s">
        <v>15499</v>
      </c>
      <c r="K69" s="157" t="s">
        <v>15603</v>
      </c>
      <c r="L69" s="157" t="s">
        <v>15677</v>
      </c>
      <c r="M69" s="152"/>
      <c r="N69" s="161" t="s">
        <v>759</v>
      </c>
      <c r="O69" s="157" t="str">
        <f t="shared" si="10"/>
        <v>输出</v>
      </c>
      <c r="P69" s="157" t="str">
        <f t="shared" ref="P69:P132" si="18">"W"&amp;N69</f>
        <v>W105.07</v>
      </c>
      <c r="Q69" s="157" t="str">
        <f t="shared" ref="Q69:Q77" si="19">M69&amp;"手动"</f>
        <v>手动</v>
      </c>
      <c r="R69" s="157" t="s">
        <v>384</v>
      </c>
      <c r="S69" s="157" t="str">
        <f t="shared" ref="S69:S77" si="20">M69&amp;"[M]"</f>
        <v>[M]</v>
      </c>
      <c r="T69" s="157" t="s">
        <v>584</v>
      </c>
      <c r="U69" s="157" t="str">
        <f t="shared" ref="U69:U77" si="21">M69&amp;"[A]"</f>
        <v>[A]</v>
      </c>
      <c r="V69" s="157" t="str">
        <f t="shared" si="16"/>
        <v>3ST出料夹爪上升位异常</v>
      </c>
      <c r="W69" s="182" t="s">
        <v>5777</v>
      </c>
      <c r="X69" s="182" t="s">
        <v>15914</v>
      </c>
      <c r="Y69" s="157" t="s">
        <v>16035</v>
      </c>
      <c r="Z69" t="str">
        <f t="shared" si="8"/>
        <v>3ST出料夹爪上升位异常延时</v>
      </c>
    </row>
    <row r="70" spans="1:26">
      <c r="A70" s="7">
        <v>68</v>
      </c>
      <c r="B70" s="7"/>
      <c r="C70" s="160" t="s">
        <v>15855</v>
      </c>
      <c r="D70" s="167" t="s">
        <v>15339</v>
      </c>
      <c r="E70" s="168" t="s">
        <v>14505</v>
      </c>
      <c r="F70" s="153" t="s">
        <v>14693</v>
      </c>
      <c r="G70" s="157" t="str">
        <f t="shared" si="17"/>
        <v>出料夹爪下降位延时</v>
      </c>
      <c r="H70" s="157" t="s">
        <v>14694</v>
      </c>
      <c r="I70" s="157" t="str">
        <f t="shared" si="15"/>
        <v>出料夹爪下降位延时设置</v>
      </c>
      <c r="J70" s="178" t="s">
        <v>15848</v>
      </c>
      <c r="K70" s="157" t="s">
        <v>15604</v>
      </c>
      <c r="L70" s="157" t="s">
        <v>15677</v>
      </c>
      <c r="M70" s="152"/>
      <c r="N70" s="161" t="s">
        <v>760</v>
      </c>
      <c r="O70" s="157" t="str">
        <f t="shared" si="10"/>
        <v>输出</v>
      </c>
      <c r="P70" s="157" t="str">
        <f t="shared" si="18"/>
        <v>W105.08</v>
      </c>
      <c r="Q70" s="157" t="str">
        <f t="shared" si="19"/>
        <v>手动</v>
      </c>
      <c r="R70" s="157" t="s">
        <v>385</v>
      </c>
      <c r="S70" s="157" t="str">
        <f t="shared" si="20"/>
        <v>[M]</v>
      </c>
      <c r="T70" s="157" t="s">
        <v>585</v>
      </c>
      <c r="U70" s="157" t="str">
        <f t="shared" si="21"/>
        <v>[A]</v>
      </c>
      <c r="V70" s="157" t="str">
        <f t="shared" si="16"/>
        <v>3ST出料夹爪下降位异常</v>
      </c>
      <c r="W70" s="182" t="s">
        <v>5778</v>
      </c>
      <c r="X70" s="182" t="s">
        <v>15915</v>
      </c>
      <c r="Y70" s="157" t="s">
        <v>16036</v>
      </c>
      <c r="Z70" t="str">
        <f t="shared" si="8"/>
        <v>3ST出料夹爪下降位异常延时</v>
      </c>
    </row>
    <row r="71" spans="1:26">
      <c r="A71" s="7">
        <v>69</v>
      </c>
      <c r="B71" s="7"/>
      <c r="C71" s="160" t="s">
        <v>15855</v>
      </c>
      <c r="D71" s="167" t="s">
        <v>15340</v>
      </c>
      <c r="E71" s="168" t="s">
        <v>14506</v>
      </c>
      <c r="F71" s="153" t="s">
        <v>14695</v>
      </c>
      <c r="G71" s="157" t="str">
        <f t="shared" si="17"/>
        <v>出料爪上层有料感应延时</v>
      </c>
      <c r="H71" s="157" t="s">
        <v>14696</v>
      </c>
      <c r="I71" s="157" t="str">
        <f t="shared" si="15"/>
        <v>出料爪上层有料感应延时设置</v>
      </c>
      <c r="J71" s="178" t="s">
        <v>15847</v>
      </c>
      <c r="K71" s="157" t="s">
        <v>15605</v>
      </c>
      <c r="L71" s="157" t="s">
        <v>15677</v>
      </c>
      <c r="M71" s="152"/>
      <c r="N71" s="161" t="s">
        <v>761</v>
      </c>
      <c r="O71" s="157" t="str">
        <f t="shared" si="10"/>
        <v>输出</v>
      </c>
      <c r="P71" s="157" t="str">
        <f t="shared" si="18"/>
        <v>W105.09</v>
      </c>
      <c r="Q71" s="157" t="str">
        <f t="shared" si="19"/>
        <v>手动</v>
      </c>
      <c r="R71" s="157" t="s">
        <v>386</v>
      </c>
      <c r="S71" s="157" t="str">
        <f t="shared" si="20"/>
        <v>[M]</v>
      </c>
      <c r="T71" s="157" t="s">
        <v>586</v>
      </c>
      <c r="U71" s="157" t="str">
        <f t="shared" si="21"/>
        <v>[A]</v>
      </c>
      <c r="V71" s="157" t="str">
        <f t="shared" si="16"/>
        <v>3ST出料爪上层有料感应异常</v>
      </c>
      <c r="W71" s="182" t="s">
        <v>5779</v>
      </c>
      <c r="X71" s="182" t="s">
        <v>15916</v>
      </c>
      <c r="Y71" s="157" t="s">
        <v>16037</v>
      </c>
      <c r="Z71" t="str">
        <f t="shared" si="8"/>
        <v>3ST出料爪上层有料感应异常延时</v>
      </c>
    </row>
    <row r="72" spans="1:26">
      <c r="A72" s="7">
        <v>70</v>
      </c>
      <c r="B72" s="7"/>
      <c r="C72" s="160" t="s">
        <v>15855</v>
      </c>
      <c r="D72" s="167" t="s">
        <v>15341</v>
      </c>
      <c r="E72" s="168" t="s">
        <v>14507</v>
      </c>
      <c r="F72" s="153" t="s">
        <v>14697</v>
      </c>
      <c r="G72" s="157" t="str">
        <f t="shared" si="17"/>
        <v>出料爪下层有料感应延时</v>
      </c>
      <c r="H72" s="157" t="s">
        <v>14698</v>
      </c>
      <c r="I72" s="157" t="str">
        <f t="shared" si="15"/>
        <v>出料爪下层有料感应延时设置</v>
      </c>
      <c r="J72" s="178" t="s">
        <v>15652</v>
      </c>
      <c r="K72" s="157" t="s">
        <v>15606</v>
      </c>
      <c r="L72" s="157" t="s">
        <v>15677</v>
      </c>
      <c r="M72" s="152"/>
      <c r="N72" s="161" t="s">
        <v>762</v>
      </c>
      <c r="O72" s="157" t="str">
        <f t="shared" si="10"/>
        <v>输出</v>
      </c>
      <c r="P72" s="157" t="str">
        <f t="shared" si="18"/>
        <v>W105.10</v>
      </c>
      <c r="Q72" s="157" t="str">
        <f t="shared" si="19"/>
        <v>手动</v>
      </c>
      <c r="R72" s="157" t="s">
        <v>387</v>
      </c>
      <c r="S72" s="157" t="str">
        <f t="shared" si="20"/>
        <v>[M]</v>
      </c>
      <c r="T72" s="157" t="s">
        <v>587</v>
      </c>
      <c r="U72" s="157" t="str">
        <f t="shared" si="21"/>
        <v>[A]</v>
      </c>
      <c r="V72" s="157" t="str">
        <f t="shared" si="16"/>
        <v>3ST出料爪下层有料感应异常</v>
      </c>
      <c r="W72" s="182" t="s">
        <v>5780</v>
      </c>
      <c r="X72" s="182" t="s">
        <v>15917</v>
      </c>
      <c r="Y72" s="157" t="s">
        <v>16038</v>
      </c>
      <c r="Z72" t="str">
        <f t="shared" si="8"/>
        <v>3ST出料爪下层有料感应异常延时</v>
      </c>
    </row>
    <row r="73" spans="1:26">
      <c r="A73" s="7">
        <v>71</v>
      </c>
      <c r="B73" s="7"/>
      <c r="C73" s="160"/>
      <c r="D73" s="167" t="s">
        <v>15342</v>
      </c>
      <c r="E73" s="169" t="s">
        <v>15643</v>
      </c>
      <c r="F73" s="153" t="s">
        <v>14699</v>
      </c>
      <c r="G73" s="157" t="str">
        <f t="shared" si="17"/>
        <v>备用6延时</v>
      </c>
      <c r="H73" s="157" t="s">
        <v>14700</v>
      </c>
      <c r="I73" s="157" t="str">
        <f t="shared" si="15"/>
        <v>备用6延时设置</v>
      </c>
      <c r="J73" s="183" t="s">
        <v>16091</v>
      </c>
      <c r="K73" s="157" t="s">
        <v>15607</v>
      </c>
      <c r="L73" s="157" t="s">
        <v>15677</v>
      </c>
      <c r="M73" s="152"/>
      <c r="N73" s="161" t="s">
        <v>763</v>
      </c>
      <c r="O73" s="157" t="str">
        <f t="shared" si="10"/>
        <v>输出</v>
      </c>
      <c r="P73" s="157" t="str">
        <f t="shared" si="18"/>
        <v>W105.11</v>
      </c>
      <c r="Q73" s="157" t="str">
        <f t="shared" si="19"/>
        <v>手动</v>
      </c>
      <c r="R73" s="157" t="s">
        <v>388</v>
      </c>
      <c r="S73" s="157" t="str">
        <f t="shared" si="20"/>
        <v>[M]</v>
      </c>
      <c r="T73" s="157" t="s">
        <v>588</v>
      </c>
      <c r="U73" s="157" t="str">
        <f t="shared" si="21"/>
        <v>[A]</v>
      </c>
      <c r="V73" s="157" t="str">
        <f t="shared" si="16"/>
        <v>备用6异常</v>
      </c>
      <c r="W73" s="182" t="s">
        <v>5781</v>
      </c>
    </row>
    <row r="74" spans="1:26">
      <c r="A74" s="7">
        <v>72</v>
      </c>
      <c r="B74" s="7"/>
      <c r="C74" s="160"/>
      <c r="D74" s="167" t="s">
        <v>15343</v>
      </c>
      <c r="E74" s="169" t="s">
        <v>15644</v>
      </c>
      <c r="F74" s="153" t="s">
        <v>14701</v>
      </c>
      <c r="G74" s="157" t="str">
        <f t="shared" si="17"/>
        <v>备用7延时</v>
      </c>
      <c r="H74" s="157" t="s">
        <v>14702</v>
      </c>
      <c r="I74" s="157" t="str">
        <f t="shared" si="15"/>
        <v>备用7延时设置</v>
      </c>
      <c r="J74" s="179" t="s">
        <v>15502</v>
      </c>
      <c r="K74" s="157" t="s">
        <v>15608</v>
      </c>
      <c r="L74" s="157" t="s">
        <v>15677</v>
      </c>
      <c r="M74" s="152"/>
      <c r="N74" s="161" t="s">
        <v>764</v>
      </c>
      <c r="O74" s="157" t="str">
        <f t="shared" si="10"/>
        <v>输出</v>
      </c>
      <c r="P74" s="157" t="str">
        <f t="shared" si="18"/>
        <v>W105.12</v>
      </c>
      <c r="Q74" s="157" t="str">
        <f t="shared" si="19"/>
        <v>手动</v>
      </c>
      <c r="R74" s="157" t="s">
        <v>389</v>
      </c>
      <c r="S74" s="157" t="str">
        <f t="shared" si="20"/>
        <v>[M]</v>
      </c>
      <c r="T74" s="157" t="s">
        <v>589</v>
      </c>
      <c r="U74" s="157" t="str">
        <f t="shared" si="21"/>
        <v>[A]</v>
      </c>
      <c r="V74" s="157" t="str">
        <f t="shared" si="16"/>
        <v>备用7异常</v>
      </c>
      <c r="W74" s="182" t="s">
        <v>5782</v>
      </c>
    </row>
    <row r="75" spans="1:26">
      <c r="A75" s="7">
        <v>73</v>
      </c>
      <c r="B75" s="57" t="s">
        <v>15857</v>
      </c>
      <c r="C75" s="160" t="s">
        <v>15858</v>
      </c>
      <c r="D75" s="167" t="s">
        <v>15344</v>
      </c>
      <c r="E75" s="170" t="s">
        <v>15242</v>
      </c>
      <c r="F75" s="153" t="s">
        <v>14703</v>
      </c>
      <c r="G75" s="157" t="str">
        <f t="shared" si="17"/>
        <v>热压A增压缸上升位延时</v>
      </c>
      <c r="H75" s="157" t="s">
        <v>14704</v>
      </c>
      <c r="I75" s="157" t="str">
        <f t="shared" si="15"/>
        <v>热压A增压缸上升位延时设置</v>
      </c>
      <c r="J75" s="179" t="s">
        <v>15503</v>
      </c>
      <c r="K75" s="157" t="s">
        <v>15609</v>
      </c>
      <c r="L75" s="157" t="s">
        <v>15677</v>
      </c>
      <c r="M75" s="152"/>
      <c r="N75" s="161" t="s">
        <v>765</v>
      </c>
      <c r="O75" s="157" t="str">
        <f t="shared" si="10"/>
        <v>输出</v>
      </c>
      <c r="P75" s="157" t="str">
        <f t="shared" si="18"/>
        <v>W105.13</v>
      </c>
      <c r="Q75" s="157" t="str">
        <f t="shared" si="19"/>
        <v>手动</v>
      </c>
      <c r="R75" s="157" t="s">
        <v>390</v>
      </c>
      <c r="S75" s="157" t="str">
        <f t="shared" si="20"/>
        <v>[M]</v>
      </c>
      <c r="T75" s="157" t="s">
        <v>590</v>
      </c>
      <c r="U75" s="157" t="str">
        <f t="shared" si="21"/>
        <v>[A]</v>
      </c>
      <c r="V75" s="157" t="str">
        <f t="shared" si="16"/>
        <v>4ST-1热压A增压缸上升位异常</v>
      </c>
      <c r="W75" s="182" t="s">
        <v>5783</v>
      </c>
    </row>
    <row r="76" spans="1:26">
      <c r="A76" s="7">
        <v>74</v>
      </c>
      <c r="B76" s="7"/>
      <c r="C76" s="160" t="s">
        <v>15858</v>
      </c>
      <c r="D76" s="167" t="s">
        <v>15345</v>
      </c>
      <c r="E76" s="170" t="s">
        <v>15243</v>
      </c>
      <c r="F76" s="153" t="s">
        <v>14705</v>
      </c>
      <c r="G76" s="157" t="str">
        <f t="shared" si="17"/>
        <v>热压A增压缸下降位延时</v>
      </c>
      <c r="H76" s="157" t="s">
        <v>14706</v>
      </c>
      <c r="I76" s="157" t="str">
        <f t="shared" si="15"/>
        <v>热压A增压缸下降位延时设置</v>
      </c>
      <c r="J76" s="179" t="s">
        <v>15504</v>
      </c>
      <c r="K76" s="157" t="s">
        <v>15610</v>
      </c>
      <c r="L76" s="157" t="s">
        <v>15677</v>
      </c>
      <c r="M76" s="152"/>
      <c r="N76" s="161" t="s">
        <v>766</v>
      </c>
      <c r="O76" s="157" t="str">
        <f t="shared" si="10"/>
        <v>输出</v>
      </c>
      <c r="P76" s="157" t="str">
        <f t="shared" si="18"/>
        <v>W105.14</v>
      </c>
      <c r="Q76" s="157" t="str">
        <f t="shared" si="19"/>
        <v>手动</v>
      </c>
      <c r="R76" s="157" t="s">
        <v>391</v>
      </c>
      <c r="S76" s="157" t="str">
        <f t="shared" si="20"/>
        <v>[M]</v>
      </c>
      <c r="T76" s="157" t="s">
        <v>591</v>
      </c>
      <c r="U76" s="157" t="str">
        <f t="shared" si="21"/>
        <v>[A]</v>
      </c>
      <c r="V76" s="157" t="str">
        <f t="shared" si="16"/>
        <v>4ST-1热压A增压缸下降位异常</v>
      </c>
      <c r="W76" s="182" t="s">
        <v>5784</v>
      </c>
    </row>
    <row r="77" spans="1:26">
      <c r="A77" s="7">
        <v>75</v>
      </c>
      <c r="B77" s="7"/>
      <c r="C77" s="160" t="s">
        <v>15858</v>
      </c>
      <c r="D77" s="167" t="s">
        <v>15347</v>
      </c>
      <c r="E77" s="170" t="s">
        <v>15244</v>
      </c>
      <c r="F77" s="153" t="s">
        <v>14707</v>
      </c>
      <c r="G77" s="157" t="str">
        <f t="shared" si="17"/>
        <v>热压A上层顶升气缸上升位延时</v>
      </c>
      <c r="H77" s="157" t="s">
        <v>14708</v>
      </c>
      <c r="I77" s="157" t="str">
        <f t="shared" si="15"/>
        <v>热压A上层顶升气缸上升位延时设置</v>
      </c>
      <c r="J77" s="179" t="s">
        <v>15505</v>
      </c>
      <c r="K77" s="157" t="s">
        <v>15611</v>
      </c>
      <c r="L77" s="157" t="s">
        <v>15677</v>
      </c>
      <c r="M77" s="152"/>
      <c r="N77" s="161" t="s">
        <v>767</v>
      </c>
      <c r="O77" s="157" t="str">
        <f t="shared" si="10"/>
        <v>输出</v>
      </c>
      <c r="P77" s="157" t="str">
        <f t="shared" si="18"/>
        <v>W105.15</v>
      </c>
      <c r="Q77" s="157" t="str">
        <f t="shared" si="19"/>
        <v>手动</v>
      </c>
      <c r="R77" s="157" t="s">
        <v>392</v>
      </c>
      <c r="S77" s="157" t="str">
        <f t="shared" si="20"/>
        <v>[M]</v>
      </c>
      <c r="T77" s="157" t="s">
        <v>592</v>
      </c>
      <c r="U77" s="157" t="str">
        <f t="shared" si="21"/>
        <v>[A]</v>
      </c>
      <c r="V77" s="157" t="str">
        <f t="shared" si="16"/>
        <v>4ST-1热压A上层顶升气缸上升位异常</v>
      </c>
      <c r="W77" s="182" t="s">
        <v>6536</v>
      </c>
    </row>
    <row r="78" spans="1:26">
      <c r="A78" s="7">
        <v>76</v>
      </c>
      <c r="B78" s="7"/>
      <c r="C78" s="160" t="s">
        <v>15858</v>
      </c>
      <c r="D78" s="167" t="s">
        <v>15348</v>
      </c>
      <c r="E78" s="170" t="s">
        <v>15245</v>
      </c>
      <c r="F78" s="153" t="s">
        <v>14709</v>
      </c>
      <c r="G78" s="157" t="str">
        <f t="shared" si="17"/>
        <v>热压A上层顶升气缸下降位延时</v>
      </c>
      <c r="H78" s="157" t="s">
        <v>14710</v>
      </c>
      <c r="I78" s="157" t="str">
        <f t="shared" si="15"/>
        <v>热压A上层顶升气缸下降位延时设置</v>
      </c>
      <c r="J78" s="179" t="s">
        <v>15506</v>
      </c>
      <c r="K78" s="157" t="s">
        <v>15612</v>
      </c>
      <c r="L78" s="157" t="s">
        <v>15677</v>
      </c>
      <c r="M78" s="152" t="s">
        <v>15474</v>
      </c>
      <c r="N78" s="161" t="s">
        <v>14711</v>
      </c>
      <c r="O78" s="157" t="str">
        <f t="shared" si="10"/>
        <v>进料夹爪张开输出</v>
      </c>
      <c r="P78" s="157" t="str">
        <f t="shared" si="18"/>
        <v>W106.00</v>
      </c>
      <c r="Q78" s="157" t="str">
        <f>M78&amp;"手动"</f>
        <v>进料夹爪张开手动</v>
      </c>
      <c r="R78" s="157" t="s">
        <v>393</v>
      </c>
      <c r="S78" s="157" t="str">
        <f>M78&amp;"[M]"</f>
        <v>进料夹爪张开[M]</v>
      </c>
      <c r="T78" s="157" t="s">
        <v>593</v>
      </c>
      <c r="U78" s="157" t="str">
        <f>M78&amp;"[A]"</f>
        <v>进料夹爪张开[A]</v>
      </c>
      <c r="V78" s="157" t="str">
        <f t="shared" si="16"/>
        <v>4ST-1热压A上层顶升气缸下降位异常</v>
      </c>
      <c r="W78" s="182" t="s">
        <v>6537</v>
      </c>
    </row>
    <row r="79" spans="1:26">
      <c r="A79" s="7">
        <v>77</v>
      </c>
      <c r="B79" s="7"/>
      <c r="C79" s="160" t="s">
        <v>15858</v>
      </c>
      <c r="D79" s="167" t="s">
        <v>15349</v>
      </c>
      <c r="E79" s="170" t="s">
        <v>15246</v>
      </c>
      <c r="F79" s="153" t="s">
        <v>14712</v>
      </c>
      <c r="G79" s="157" t="str">
        <f t="shared" si="17"/>
        <v>热压A下层顶升气缸上升位延时</v>
      </c>
      <c r="H79" s="157" t="s">
        <v>14713</v>
      </c>
      <c r="I79" s="157" t="str">
        <f t="shared" si="15"/>
        <v>热压A下层顶升气缸上升位延时设置</v>
      </c>
      <c r="J79" s="179" t="s">
        <v>15507</v>
      </c>
      <c r="K79" s="157" t="s">
        <v>15613</v>
      </c>
      <c r="L79" s="157" t="s">
        <v>15677</v>
      </c>
      <c r="M79" s="152" t="s">
        <v>15475</v>
      </c>
      <c r="N79" s="161" t="s">
        <v>14714</v>
      </c>
      <c r="O79" s="157" t="str">
        <f t="shared" si="10"/>
        <v>进料夹爪夹紧输出</v>
      </c>
      <c r="P79" s="157" t="str">
        <f t="shared" si="18"/>
        <v>W106.01</v>
      </c>
      <c r="Q79" s="157" t="str">
        <f t="shared" ref="Q79:Q142" si="22">M79&amp;"手动"</f>
        <v>进料夹爪夹紧手动</v>
      </c>
      <c r="R79" s="157" t="s">
        <v>394</v>
      </c>
      <c r="S79" s="157" t="str">
        <f t="shared" ref="S79:S142" si="23">M79&amp;"[M]"</f>
        <v>进料夹爪夹紧[M]</v>
      </c>
      <c r="T79" s="157" t="s">
        <v>594</v>
      </c>
      <c r="U79" s="157" t="str">
        <f t="shared" ref="U79:U142" si="24">M79&amp;"[A]"</f>
        <v>进料夹爪夹紧[A]</v>
      </c>
      <c r="V79" s="157" t="str">
        <f t="shared" si="16"/>
        <v>4ST-1热压A下层顶升气缸上升位异常</v>
      </c>
      <c r="W79" s="182" t="s">
        <v>6538</v>
      </c>
    </row>
    <row r="80" spans="1:26">
      <c r="A80" s="7">
        <v>78</v>
      </c>
      <c r="B80" s="7"/>
      <c r="C80" s="160" t="s">
        <v>15858</v>
      </c>
      <c r="D80" s="167" t="s">
        <v>15350</v>
      </c>
      <c r="E80" s="170" t="s">
        <v>15247</v>
      </c>
      <c r="F80" s="153" t="s">
        <v>14715</v>
      </c>
      <c r="G80" s="157" t="str">
        <f t="shared" si="17"/>
        <v>热压A下层顶升气缸下降位延时</v>
      </c>
      <c r="H80" s="157" t="s">
        <v>14716</v>
      </c>
      <c r="I80" s="157" t="str">
        <f t="shared" si="15"/>
        <v>热压A下层顶升气缸下降位延时设置</v>
      </c>
      <c r="J80" s="179" t="s">
        <v>15508</v>
      </c>
      <c r="K80" s="157" t="s">
        <v>15614</v>
      </c>
      <c r="L80" s="157" t="s">
        <v>15677</v>
      </c>
      <c r="M80" s="152" t="s">
        <v>15532</v>
      </c>
      <c r="N80" s="161" t="s">
        <v>14717</v>
      </c>
      <c r="O80" s="157" t="str">
        <f t="shared" si="10"/>
        <v>进料爪上下层左右压紧上升输出</v>
      </c>
      <c r="P80" s="157" t="str">
        <f t="shared" si="18"/>
        <v>W106.02</v>
      </c>
      <c r="Q80" s="157" t="str">
        <f t="shared" si="22"/>
        <v>进料爪上下层左右压紧上升手动</v>
      </c>
      <c r="R80" s="157" t="s">
        <v>395</v>
      </c>
      <c r="S80" s="157" t="str">
        <f t="shared" si="23"/>
        <v>进料爪上下层左右压紧上升[M]</v>
      </c>
      <c r="T80" s="157" t="s">
        <v>595</v>
      </c>
      <c r="U80" s="157" t="str">
        <f t="shared" si="24"/>
        <v>进料爪上下层左右压紧上升[A]</v>
      </c>
      <c r="V80" s="157" t="str">
        <f t="shared" si="16"/>
        <v>4ST-1热压A下层顶升气缸下降位异常</v>
      </c>
      <c r="W80" s="182" t="s">
        <v>6539</v>
      </c>
    </row>
    <row r="81" spans="1:26">
      <c r="A81" s="7">
        <v>79</v>
      </c>
      <c r="B81" s="7"/>
      <c r="C81" s="160" t="s">
        <v>15858</v>
      </c>
      <c r="D81" s="167" t="s">
        <v>15351</v>
      </c>
      <c r="E81" s="170" t="s">
        <v>15248</v>
      </c>
      <c r="F81" s="153" t="s">
        <v>14718</v>
      </c>
      <c r="G81" s="157" t="str">
        <f t="shared" si="17"/>
        <v>热压A垫高气缸移出位延时</v>
      </c>
      <c r="H81" s="157" t="s">
        <v>14719</v>
      </c>
      <c r="I81" s="157" t="str">
        <f t="shared" si="15"/>
        <v>热压A垫高气缸移出位延时设置</v>
      </c>
      <c r="J81" s="179" t="s">
        <v>15509</v>
      </c>
      <c r="K81" s="157" t="s">
        <v>15615</v>
      </c>
      <c r="L81" s="157" t="s">
        <v>15677</v>
      </c>
      <c r="M81" s="152" t="s">
        <v>15533</v>
      </c>
      <c r="N81" s="161" t="s">
        <v>14720</v>
      </c>
      <c r="O81" s="157" t="str">
        <f t="shared" si="10"/>
        <v>进料爪上下层左右压紧下降输出</v>
      </c>
      <c r="P81" s="157" t="str">
        <f t="shared" si="18"/>
        <v>W106.03</v>
      </c>
      <c r="Q81" s="157" t="str">
        <f t="shared" si="22"/>
        <v>进料爪上下层左右压紧下降手动</v>
      </c>
      <c r="R81" s="157" t="s">
        <v>396</v>
      </c>
      <c r="S81" s="157" t="str">
        <f t="shared" si="23"/>
        <v>进料爪上下层左右压紧下降[M]</v>
      </c>
      <c r="T81" s="157" t="s">
        <v>596</v>
      </c>
      <c r="U81" s="157" t="str">
        <f t="shared" si="24"/>
        <v>进料爪上下层左右压紧下降[A]</v>
      </c>
      <c r="V81" s="157" t="str">
        <f t="shared" si="16"/>
        <v>4ST-1热压A垫高气缸移出位异常</v>
      </c>
      <c r="W81" s="182" t="s">
        <v>6540</v>
      </c>
    </row>
    <row r="82" spans="1:26">
      <c r="A82" s="7">
        <v>80</v>
      </c>
      <c r="B82" s="7"/>
      <c r="C82" s="160" t="s">
        <v>15858</v>
      </c>
      <c r="D82" s="167" t="s">
        <v>15352</v>
      </c>
      <c r="E82" s="170" t="s">
        <v>14308</v>
      </c>
      <c r="F82" s="153" t="s">
        <v>14721</v>
      </c>
      <c r="G82" s="157" t="str">
        <f t="shared" si="17"/>
        <v>热压A垫高气缸热压位延时</v>
      </c>
      <c r="H82" s="157" t="s">
        <v>14722</v>
      </c>
      <c r="I82" s="157" t="str">
        <f t="shared" si="15"/>
        <v>热压A垫高气缸热压位延时设置</v>
      </c>
      <c r="J82" s="178" t="s">
        <v>15510</v>
      </c>
      <c r="K82" s="157" t="s">
        <v>15616</v>
      </c>
      <c r="L82" s="157" t="s">
        <v>15677</v>
      </c>
      <c r="M82" s="152" t="s">
        <v>15534</v>
      </c>
      <c r="N82" s="161" t="s">
        <v>14723</v>
      </c>
      <c r="O82" s="157" t="str">
        <f t="shared" si="10"/>
        <v>进料爪上下层中间压紧上升输出</v>
      </c>
      <c r="P82" s="157" t="str">
        <f t="shared" si="18"/>
        <v>W106.04</v>
      </c>
      <c r="Q82" s="157" t="str">
        <f t="shared" si="22"/>
        <v>进料爪上下层中间压紧上升手动</v>
      </c>
      <c r="R82" s="157" t="s">
        <v>397</v>
      </c>
      <c r="S82" s="157" t="str">
        <f t="shared" si="23"/>
        <v>进料爪上下层中间压紧上升[M]</v>
      </c>
      <c r="T82" s="157" t="s">
        <v>597</v>
      </c>
      <c r="U82" s="157" t="str">
        <f t="shared" si="24"/>
        <v>进料爪上下层中间压紧上升[A]</v>
      </c>
      <c r="V82" s="157" t="str">
        <f t="shared" si="16"/>
        <v>4ST-1热压A垫高气缸热压位异常</v>
      </c>
      <c r="W82" s="182" t="s">
        <v>6541</v>
      </c>
    </row>
    <row r="83" spans="1:26">
      <c r="A83" s="7">
        <v>81</v>
      </c>
      <c r="B83" s="7"/>
      <c r="C83" s="160" t="s">
        <v>15858</v>
      </c>
      <c r="D83" s="167" t="s">
        <v>15353</v>
      </c>
      <c r="E83" s="168" t="s">
        <v>15249</v>
      </c>
      <c r="F83" s="153" t="s">
        <v>14724</v>
      </c>
      <c r="G83" s="157" t="str">
        <f t="shared" si="17"/>
        <v>热压A上层Hip测试气缸上升位延时</v>
      </c>
      <c r="H83" s="157" t="s">
        <v>14725</v>
      </c>
      <c r="I83" s="157" t="str">
        <f t="shared" si="15"/>
        <v>热压A上层Hip测试气缸上升位延时设置</v>
      </c>
      <c r="J83" s="178" t="s">
        <v>15511</v>
      </c>
      <c r="K83" s="157" t="s">
        <v>15617</v>
      </c>
      <c r="L83" s="157" t="s">
        <v>15677</v>
      </c>
      <c r="M83" s="152" t="s">
        <v>15535</v>
      </c>
      <c r="N83" s="161" t="s">
        <v>14726</v>
      </c>
      <c r="O83" s="157" t="str">
        <f t="shared" si="10"/>
        <v>进料爪上下层中间压紧下降输出</v>
      </c>
      <c r="P83" s="157" t="str">
        <f t="shared" si="18"/>
        <v>W106.05</v>
      </c>
      <c r="Q83" s="157" t="str">
        <f t="shared" si="22"/>
        <v>进料爪上下层中间压紧下降手动</v>
      </c>
      <c r="R83" s="157" t="s">
        <v>398</v>
      </c>
      <c r="S83" s="157" t="str">
        <f t="shared" si="23"/>
        <v>进料爪上下层中间压紧下降[M]</v>
      </c>
      <c r="T83" s="157" t="s">
        <v>598</v>
      </c>
      <c r="U83" s="157" t="str">
        <f t="shared" si="24"/>
        <v>进料爪上下层中间压紧下降[A]</v>
      </c>
      <c r="V83" s="157" t="str">
        <f t="shared" si="16"/>
        <v>4ST-1热压A上层Hip测试气缸上升位异常</v>
      </c>
      <c r="W83" s="182" t="s">
        <v>6542</v>
      </c>
      <c r="X83" s="157" t="s">
        <v>15918</v>
      </c>
      <c r="Y83" s="157" t="s">
        <v>16039</v>
      </c>
      <c r="Z83" t="str">
        <f t="shared" si="8"/>
        <v>4ST-1热压A增压缸上升位异常延时</v>
      </c>
    </row>
    <row r="84" spans="1:26">
      <c r="A84" s="7">
        <v>82</v>
      </c>
      <c r="B84" s="7"/>
      <c r="C84" s="160" t="s">
        <v>15858</v>
      </c>
      <c r="D84" s="167" t="s">
        <v>15354</v>
      </c>
      <c r="E84" s="168" t="s">
        <v>15250</v>
      </c>
      <c r="F84" s="153" t="s">
        <v>14727</v>
      </c>
      <c r="G84" s="157" t="str">
        <f t="shared" si="17"/>
        <v>热压A上层Hip测试气缸下降位延时</v>
      </c>
      <c r="H84" s="157" t="s">
        <v>14728</v>
      </c>
      <c r="I84" s="157" t="str">
        <f t="shared" si="15"/>
        <v>热压A上层Hip测试气缸下降位延时设置</v>
      </c>
      <c r="J84" s="178" t="s">
        <v>15512</v>
      </c>
      <c r="K84" s="157" t="s">
        <v>15618</v>
      </c>
      <c r="L84" s="157" t="s">
        <v>15677</v>
      </c>
      <c r="M84" s="152" t="s">
        <v>15470</v>
      </c>
      <c r="N84" s="161" t="s">
        <v>14729</v>
      </c>
      <c r="O84" s="157" t="str">
        <f t="shared" si="10"/>
        <v>进料夹爪上升输出</v>
      </c>
      <c r="P84" s="157" t="str">
        <f t="shared" si="18"/>
        <v>W106.06</v>
      </c>
      <c r="Q84" s="157" t="str">
        <f t="shared" si="22"/>
        <v>进料夹爪上升手动</v>
      </c>
      <c r="R84" s="157" t="s">
        <v>399</v>
      </c>
      <c r="S84" s="157" t="str">
        <f t="shared" si="23"/>
        <v>进料夹爪上升[M]</v>
      </c>
      <c r="T84" s="157" t="s">
        <v>599</v>
      </c>
      <c r="U84" s="157" t="str">
        <f t="shared" si="24"/>
        <v>进料夹爪上升[A]</v>
      </c>
      <c r="V84" s="157" t="str">
        <f t="shared" si="16"/>
        <v>4ST-1热压A上层Hip测试气缸下降位异常</v>
      </c>
      <c r="W84" s="182" t="s">
        <v>5785</v>
      </c>
      <c r="X84" s="157" t="s">
        <v>15919</v>
      </c>
      <c r="Y84" s="157" t="s">
        <v>16040</v>
      </c>
      <c r="Z84" t="str">
        <f t="shared" si="8"/>
        <v>4ST-1热压A增压缸下降位异常延时</v>
      </c>
    </row>
    <row r="85" spans="1:26">
      <c r="A85" s="7">
        <v>83</v>
      </c>
      <c r="B85" s="7"/>
      <c r="C85" s="160" t="s">
        <v>15858</v>
      </c>
      <c r="D85" s="167" t="s">
        <v>15356</v>
      </c>
      <c r="E85" s="168" t="s">
        <v>15251</v>
      </c>
      <c r="F85" s="153" t="s">
        <v>14730</v>
      </c>
      <c r="G85" s="157" t="str">
        <f t="shared" si="17"/>
        <v>热压A下层Hip测试气缸上升位延时</v>
      </c>
      <c r="H85" s="157" t="s">
        <v>14731</v>
      </c>
      <c r="I85" s="157" t="str">
        <f t="shared" si="15"/>
        <v>热压A下层Hip测试气缸上升位延时设置</v>
      </c>
      <c r="J85" s="178" t="s">
        <v>15846</v>
      </c>
      <c r="K85" s="157" t="s">
        <v>15619</v>
      </c>
      <c r="L85" s="157" t="s">
        <v>15677</v>
      </c>
      <c r="M85" s="152" t="s">
        <v>15471</v>
      </c>
      <c r="N85" s="161" t="s">
        <v>14732</v>
      </c>
      <c r="O85" s="157" t="str">
        <f t="shared" si="10"/>
        <v>进料夹爪下降输出</v>
      </c>
      <c r="P85" s="157" t="str">
        <f t="shared" si="18"/>
        <v>W106.07</v>
      </c>
      <c r="Q85" s="157" t="str">
        <f t="shared" si="22"/>
        <v>进料夹爪下降手动</v>
      </c>
      <c r="R85" s="157" t="s">
        <v>400</v>
      </c>
      <c r="S85" s="157" t="str">
        <f t="shared" si="23"/>
        <v>进料夹爪下降[M]</v>
      </c>
      <c r="T85" s="157" t="s">
        <v>600</v>
      </c>
      <c r="U85" s="157" t="str">
        <f t="shared" si="24"/>
        <v>进料夹爪下降[A]</v>
      </c>
      <c r="V85" s="157" t="str">
        <f t="shared" si="16"/>
        <v>4ST-1热压A下层Hip测试气缸上升位异常</v>
      </c>
      <c r="W85" s="182" t="s">
        <v>5786</v>
      </c>
      <c r="X85" s="157" t="s">
        <v>15920</v>
      </c>
      <c r="Y85" s="157" t="s">
        <v>16041</v>
      </c>
      <c r="Z85" t="str">
        <f t="shared" ref="Z85:Z99" si="25">X85&amp;"延时"</f>
        <v>4ST-1热压A上层顶升气缸上升位异常延时</v>
      </c>
    </row>
    <row r="86" spans="1:26">
      <c r="A86" s="7">
        <v>84</v>
      </c>
      <c r="B86" s="7"/>
      <c r="C86" s="160" t="s">
        <v>15858</v>
      </c>
      <c r="D86" s="167" t="s">
        <v>15357</v>
      </c>
      <c r="E86" s="168" t="s">
        <v>15252</v>
      </c>
      <c r="F86" s="153" t="s">
        <v>14733</v>
      </c>
      <c r="G86" s="157" t="str">
        <f t="shared" si="17"/>
        <v>热压A下层Hip测试气缸下降位延时</v>
      </c>
      <c r="H86" s="157" t="s">
        <v>14734</v>
      </c>
      <c r="I86" s="157" t="str">
        <f t="shared" si="15"/>
        <v>热压A下层Hip测试气缸下降位延时设置</v>
      </c>
      <c r="J86" s="178" t="s">
        <v>15845</v>
      </c>
      <c r="K86" s="157" t="s">
        <v>15620</v>
      </c>
      <c r="L86" s="157" t="s">
        <v>15677</v>
      </c>
      <c r="M86" s="152"/>
      <c r="N86" s="161" t="s">
        <v>14735</v>
      </c>
      <c r="O86" s="157" t="str">
        <f t="shared" si="10"/>
        <v>输出</v>
      </c>
      <c r="P86" s="157" t="str">
        <f t="shared" si="18"/>
        <v>W106.08</v>
      </c>
      <c r="Q86" s="157" t="str">
        <f t="shared" si="22"/>
        <v>手动</v>
      </c>
      <c r="R86" s="157" t="s">
        <v>401</v>
      </c>
      <c r="S86" s="157" t="str">
        <f t="shared" si="23"/>
        <v>[M]</v>
      </c>
      <c r="T86" s="157" t="s">
        <v>601</v>
      </c>
      <c r="U86" s="157" t="str">
        <f t="shared" si="24"/>
        <v>[A]</v>
      </c>
      <c r="V86" s="157" t="str">
        <f t="shared" si="16"/>
        <v>4ST-1热压A下层Hip测试气缸下降位异常</v>
      </c>
      <c r="W86" s="182" t="s">
        <v>5787</v>
      </c>
      <c r="X86" s="157" t="s">
        <v>15921</v>
      </c>
      <c r="Y86" s="157" t="s">
        <v>16042</v>
      </c>
      <c r="Z86" t="str">
        <f t="shared" si="25"/>
        <v>4ST-1热压A上层顶升气缸下降位异常延时</v>
      </c>
    </row>
    <row r="87" spans="1:26">
      <c r="A87" s="7">
        <v>85</v>
      </c>
      <c r="B87" s="7"/>
      <c r="C87" s="160" t="s">
        <v>15858</v>
      </c>
      <c r="D87" s="167" t="s">
        <v>15358</v>
      </c>
      <c r="E87" s="168" t="s">
        <v>15253</v>
      </c>
      <c r="F87" s="153" t="s">
        <v>14736</v>
      </c>
      <c r="G87" s="157" t="str">
        <f t="shared" si="17"/>
        <v>热压A上层有料感应延时</v>
      </c>
      <c r="H87" s="157" t="s">
        <v>14737</v>
      </c>
      <c r="I87" s="157" t="str">
        <f t="shared" si="15"/>
        <v>热压A上层有料感应延时设置</v>
      </c>
      <c r="J87" s="178" t="s">
        <v>15653</v>
      </c>
      <c r="K87" s="157" t="s">
        <v>15621</v>
      </c>
      <c r="L87" s="157" t="s">
        <v>15677</v>
      </c>
      <c r="M87" s="152"/>
      <c r="N87" s="161" t="s">
        <v>14738</v>
      </c>
      <c r="O87" s="157" t="str">
        <f t="shared" si="10"/>
        <v>输出</v>
      </c>
      <c r="P87" s="157" t="str">
        <f t="shared" si="18"/>
        <v>W106.09</v>
      </c>
      <c r="Q87" s="157" t="str">
        <f t="shared" si="22"/>
        <v>手动</v>
      </c>
      <c r="R87" s="157" t="s">
        <v>402</v>
      </c>
      <c r="S87" s="157" t="str">
        <f t="shared" si="23"/>
        <v>[M]</v>
      </c>
      <c r="T87" s="157" t="s">
        <v>602</v>
      </c>
      <c r="U87" s="157" t="str">
        <f t="shared" si="24"/>
        <v>[A]</v>
      </c>
      <c r="V87" s="157" t="str">
        <f t="shared" si="16"/>
        <v>4ST-1热压A上层有料感应异常</v>
      </c>
      <c r="W87" s="182" t="s">
        <v>5788</v>
      </c>
      <c r="X87" s="157" t="s">
        <v>15922</v>
      </c>
      <c r="Y87" s="157" t="s">
        <v>16043</v>
      </c>
      <c r="Z87" t="str">
        <f t="shared" si="25"/>
        <v>4ST-1热压A下层顶升气缸上升位异常延时</v>
      </c>
    </row>
    <row r="88" spans="1:26">
      <c r="A88" s="7">
        <v>86</v>
      </c>
      <c r="B88" s="7"/>
      <c r="C88" s="160" t="s">
        <v>15858</v>
      </c>
      <c r="D88" s="167" t="s">
        <v>15359</v>
      </c>
      <c r="E88" s="168" t="s">
        <v>15254</v>
      </c>
      <c r="F88" s="153" t="s">
        <v>14739</v>
      </c>
      <c r="G88" s="157" t="str">
        <f t="shared" si="17"/>
        <v>热压A下层有料感应延时</v>
      </c>
      <c r="H88" s="157" t="s">
        <v>14740</v>
      </c>
      <c r="I88" s="157" t="str">
        <f t="shared" si="15"/>
        <v>热压A下层有料感应延时设置</v>
      </c>
      <c r="J88" s="183" t="s">
        <v>16092</v>
      </c>
      <c r="K88" s="157" t="s">
        <v>15622</v>
      </c>
      <c r="L88" s="157" t="s">
        <v>15677</v>
      </c>
      <c r="M88" s="7"/>
      <c r="N88" s="161" t="s">
        <v>14741</v>
      </c>
      <c r="O88" s="157" t="str">
        <f t="shared" si="10"/>
        <v>输出</v>
      </c>
      <c r="P88" s="157" t="str">
        <f t="shared" si="18"/>
        <v>W106.10</v>
      </c>
      <c r="Q88" s="157" t="str">
        <f t="shared" si="22"/>
        <v>手动</v>
      </c>
      <c r="R88" s="157" t="s">
        <v>403</v>
      </c>
      <c r="S88" s="157" t="str">
        <f t="shared" si="23"/>
        <v>[M]</v>
      </c>
      <c r="T88" s="157" t="s">
        <v>603</v>
      </c>
      <c r="U88" s="157" t="str">
        <f t="shared" si="24"/>
        <v>[A]</v>
      </c>
      <c r="V88" s="157" t="str">
        <f t="shared" si="16"/>
        <v>4ST-1热压A下层有料感应异常</v>
      </c>
      <c r="W88" s="182" t="s">
        <v>5789</v>
      </c>
      <c r="X88" s="157" t="s">
        <v>15923</v>
      </c>
      <c r="Y88" s="157" t="s">
        <v>16044</v>
      </c>
      <c r="Z88" t="str">
        <f t="shared" si="25"/>
        <v>4ST-1热压A下层顶升气缸下降位异常延时</v>
      </c>
    </row>
    <row r="89" spans="1:26">
      <c r="A89" s="7">
        <v>87</v>
      </c>
      <c r="B89" s="7"/>
      <c r="C89" s="160" t="s">
        <v>15858</v>
      </c>
      <c r="D89" s="167" t="s">
        <v>15360</v>
      </c>
      <c r="E89" s="168" t="s">
        <v>15654</v>
      </c>
      <c r="F89" s="153" t="s">
        <v>14742</v>
      </c>
      <c r="G89" s="157" t="str">
        <f t="shared" si="17"/>
        <v>热压A上层极耳检查输入延时</v>
      </c>
      <c r="H89" s="157" t="s">
        <v>14743</v>
      </c>
      <c r="I89" s="157" t="str">
        <f t="shared" si="15"/>
        <v>热压A上层极耳检查输入延时设置</v>
      </c>
      <c r="K89" s="157" t="s">
        <v>15623</v>
      </c>
      <c r="L89" s="157" t="s">
        <v>15677</v>
      </c>
      <c r="M89" s="7"/>
      <c r="N89" s="161" t="s">
        <v>14744</v>
      </c>
      <c r="O89" s="157" t="str">
        <f t="shared" si="10"/>
        <v>输出</v>
      </c>
      <c r="P89" s="157" t="str">
        <f t="shared" si="18"/>
        <v>W106.11</v>
      </c>
      <c r="Q89" s="157" t="str">
        <f t="shared" si="22"/>
        <v>手动</v>
      </c>
      <c r="R89" s="157" t="s">
        <v>404</v>
      </c>
      <c r="S89" s="157" t="str">
        <f t="shared" si="23"/>
        <v>[M]</v>
      </c>
      <c r="T89" s="157" t="s">
        <v>604</v>
      </c>
      <c r="U89" s="157" t="str">
        <f t="shared" si="24"/>
        <v>[A]</v>
      </c>
      <c r="V89" s="157" t="str">
        <f t="shared" si="16"/>
        <v>4ST-1热压A上层极耳检查输入异常</v>
      </c>
      <c r="W89" s="182" t="s">
        <v>5790</v>
      </c>
      <c r="X89" s="157" t="s">
        <v>15924</v>
      </c>
      <c r="Y89" s="157" t="s">
        <v>16045</v>
      </c>
      <c r="Z89" t="str">
        <f t="shared" si="25"/>
        <v>4ST-1热压A垫高气缸移出位异常延时</v>
      </c>
    </row>
    <row r="90" spans="1:26">
      <c r="A90" s="7">
        <v>88</v>
      </c>
      <c r="B90" s="7"/>
      <c r="C90" s="160" t="s">
        <v>15858</v>
      </c>
      <c r="D90" s="167" t="s">
        <v>15361</v>
      </c>
      <c r="E90" s="168" t="s">
        <v>15655</v>
      </c>
      <c r="F90" s="153" t="s">
        <v>14745</v>
      </c>
      <c r="G90" s="157" t="str">
        <f t="shared" si="17"/>
        <v>热压A下层极耳检查输入延时</v>
      </c>
      <c r="H90" s="157" t="s">
        <v>14746</v>
      </c>
      <c r="I90" s="157" t="str">
        <f t="shared" si="15"/>
        <v>热压A下层极耳检查输入延时设置</v>
      </c>
      <c r="J90" s="177" t="s">
        <v>15633</v>
      </c>
      <c r="K90" s="157" t="s">
        <v>15624</v>
      </c>
      <c r="L90" s="157" t="s">
        <v>15677</v>
      </c>
      <c r="M90" s="7"/>
      <c r="N90" s="161" t="s">
        <v>14747</v>
      </c>
      <c r="O90" s="157" t="str">
        <f t="shared" si="10"/>
        <v>输出</v>
      </c>
      <c r="P90" s="157" t="str">
        <f t="shared" si="18"/>
        <v>W106.12</v>
      </c>
      <c r="Q90" s="157" t="str">
        <f t="shared" si="22"/>
        <v>手动</v>
      </c>
      <c r="R90" s="157" t="s">
        <v>405</v>
      </c>
      <c r="S90" s="157" t="str">
        <f t="shared" si="23"/>
        <v>[M]</v>
      </c>
      <c r="T90" s="157" t="s">
        <v>605</v>
      </c>
      <c r="U90" s="157" t="str">
        <f t="shared" si="24"/>
        <v>[A]</v>
      </c>
      <c r="V90" s="157" t="str">
        <f t="shared" si="16"/>
        <v>4ST-1热压A下层极耳检查输入异常</v>
      </c>
      <c r="W90" s="182" t="s">
        <v>5791</v>
      </c>
      <c r="X90" s="157" t="s">
        <v>15925</v>
      </c>
      <c r="Y90" s="157" t="s">
        <v>16046</v>
      </c>
      <c r="Z90" t="str">
        <f t="shared" si="25"/>
        <v>4ST-1热压A垫高气缸热压位异常延时</v>
      </c>
    </row>
    <row r="91" spans="1:26">
      <c r="A91" s="7">
        <v>89</v>
      </c>
      <c r="B91" s="7"/>
      <c r="C91" s="160"/>
      <c r="D91" s="167" t="s">
        <v>15362</v>
      </c>
      <c r="E91" s="169" t="s">
        <v>15346</v>
      </c>
      <c r="F91" s="153" t="s">
        <v>14748</v>
      </c>
      <c r="G91" s="157" t="str">
        <f t="shared" ref="G91:G104" si="26">E92&amp;"延时"</f>
        <v>热压B增压缸上升位延时</v>
      </c>
      <c r="H91" s="157" t="s">
        <v>14749</v>
      </c>
      <c r="I91" s="157" t="str">
        <f t="shared" si="15"/>
        <v>热压B增压缸上升位延时设置</v>
      </c>
      <c r="J91" s="177" t="s">
        <v>15634</v>
      </c>
      <c r="K91" s="157" t="s">
        <v>15625</v>
      </c>
      <c r="L91" s="157" t="s">
        <v>15677</v>
      </c>
      <c r="M91" s="152" t="s">
        <v>15476</v>
      </c>
      <c r="N91" s="161" t="s">
        <v>14750</v>
      </c>
      <c r="O91" s="157" t="str">
        <f t="shared" si="10"/>
        <v>出料夹爪张开输出</v>
      </c>
      <c r="P91" s="157" t="str">
        <f t="shared" si="18"/>
        <v>W107.00</v>
      </c>
      <c r="Q91" s="157" t="str">
        <f t="shared" si="22"/>
        <v>出料夹爪张开手动</v>
      </c>
      <c r="R91" s="157" t="s">
        <v>406</v>
      </c>
      <c r="S91" s="157" t="str">
        <f t="shared" si="23"/>
        <v>出料夹爪张开[M]</v>
      </c>
      <c r="T91" s="157" t="s">
        <v>606</v>
      </c>
      <c r="U91" s="157" t="str">
        <f t="shared" si="24"/>
        <v>出料夹爪张开[A]</v>
      </c>
      <c r="V91" s="157" t="str">
        <f t="shared" si="16"/>
        <v>备用8异常</v>
      </c>
      <c r="W91" s="182" t="s">
        <v>5792</v>
      </c>
      <c r="X91" s="157" t="s">
        <v>15926</v>
      </c>
      <c r="Y91" s="157" t="s">
        <v>16047</v>
      </c>
      <c r="Z91" t="str">
        <f t="shared" si="25"/>
        <v>4ST-1热压A上层Hip测试气缸上升位异常延时</v>
      </c>
    </row>
    <row r="92" spans="1:26">
      <c r="A92" s="7">
        <v>90</v>
      </c>
      <c r="B92" s="57" t="s">
        <v>15857</v>
      </c>
      <c r="C92" s="160" t="s">
        <v>15859</v>
      </c>
      <c r="D92" s="167" t="s">
        <v>15363</v>
      </c>
      <c r="E92" s="170" t="s">
        <v>15255</v>
      </c>
      <c r="F92" s="153" t="s">
        <v>14751</v>
      </c>
      <c r="G92" s="157" t="str">
        <f t="shared" si="26"/>
        <v>热压B增压缸下降位延时</v>
      </c>
      <c r="H92" s="157" t="s">
        <v>14752</v>
      </c>
      <c r="I92" s="157" t="str">
        <f t="shared" si="15"/>
        <v>热压B增压缸下降位延时设置</v>
      </c>
      <c r="J92" s="177" t="s">
        <v>15635</v>
      </c>
      <c r="K92" s="157" t="s">
        <v>15626</v>
      </c>
      <c r="L92" s="157" t="s">
        <v>15677</v>
      </c>
      <c r="M92" s="152" t="s">
        <v>15477</v>
      </c>
      <c r="N92" s="161" t="s">
        <v>14753</v>
      </c>
      <c r="O92" s="157" t="str">
        <f t="shared" si="10"/>
        <v>出料夹爪夹紧输出</v>
      </c>
      <c r="P92" s="157" t="str">
        <f t="shared" si="18"/>
        <v>W107.01</v>
      </c>
      <c r="Q92" s="157" t="str">
        <f t="shared" si="22"/>
        <v>出料夹爪夹紧手动</v>
      </c>
      <c r="R92" s="157" t="s">
        <v>407</v>
      </c>
      <c r="S92" s="157" t="str">
        <f t="shared" si="23"/>
        <v>出料夹爪夹紧[M]</v>
      </c>
      <c r="T92" s="157" t="s">
        <v>607</v>
      </c>
      <c r="U92" s="157" t="str">
        <f t="shared" si="24"/>
        <v>出料夹爪夹紧[A]</v>
      </c>
      <c r="V92" s="157" t="str">
        <f t="shared" si="16"/>
        <v>4ST-2 热压B增压缸上升位异常</v>
      </c>
      <c r="W92" s="182" t="s">
        <v>5793</v>
      </c>
      <c r="X92" s="157" t="s">
        <v>15927</v>
      </c>
      <c r="Y92" s="157" t="s">
        <v>16048</v>
      </c>
      <c r="Z92" t="str">
        <f t="shared" si="25"/>
        <v>4ST-1热压A上层Hip测试气缸下降位异常延时</v>
      </c>
    </row>
    <row r="93" spans="1:26">
      <c r="A93" s="7">
        <v>91</v>
      </c>
      <c r="B93" s="7"/>
      <c r="C93" s="160" t="s">
        <v>15859</v>
      </c>
      <c r="D93" s="167" t="s">
        <v>15364</v>
      </c>
      <c r="E93" s="170" t="s">
        <v>15256</v>
      </c>
      <c r="F93" s="153" t="s">
        <v>14754</v>
      </c>
      <c r="G93" s="157" t="str">
        <f t="shared" si="26"/>
        <v>热压B上层顶升气缸上升位延时</v>
      </c>
      <c r="H93" s="157" t="s">
        <v>14755</v>
      </c>
      <c r="I93" s="157" t="str">
        <f t="shared" si="15"/>
        <v>热压B上层顶升气缸上升位延时设置</v>
      </c>
      <c r="J93" s="177" t="s">
        <v>15636</v>
      </c>
      <c r="K93" s="157" t="s">
        <v>15627</v>
      </c>
      <c r="L93" s="157" t="s">
        <v>15677</v>
      </c>
      <c r="M93" s="152" t="s">
        <v>16013</v>
      </c>
      <c r="N93" s="161" t="s">
        <v>14756</v>
      </c>
      <c r="O93" s="157" t="str">
        <f t="shared" si="10"/>
        <v>出料爪上下层左右压紧上升输出</v>
      </c>
      <c r="P93" s="157" t="str">
        <f t="shared" si="18"/>
        <v>W107.02</v>
      </c>
      <c r="Q93" s="157" t="str">
        <f t="shared" si="22"/>
        <v>出料爪上下层左右压紧上升手动</v>
      </c>
      <c r="R93" s="157" t="s">
        <v>408</v>
      </c>
      <c r="S93" s="157" t="str">
        <f t="shared" si="23"/>
        <v>出料爪上下层左右压紧上升[M]</v>
      </c>
      <c r="T93" s="157" t="s">
        <v>608</v>
      </c>
      <c r="U93" s="157" t="str">
        <f t="shared" si="24"/>
        <v>出料爪上下层左右压紧上升[A]</v>
      </c>
      <c r="V93" s="157" t="str">
        <f t="shared" si="16"/>
        <v>4ST-2 热压B增压缸下降位异常</v>
      </c>
      <c r="W93" s="182" t="s">
        <v>5794</v>
      </c>
      <c r="X93" s="157" t="s">
        <v>15928</v>
      </c>
      <c r="Y93" s="157" t="s">
        <v>16049</v>
      </c>
      <c r="Z93" t="str">
        <f t="shared" si="25"/>
        <v>4ST-1热压A下层Hip测试气缸上升位异常延时</v>
      </c>
    </row>
    <row r="94" spans="1:26">
      <c r="A94" s="7">
        <v>92</v>
      </c>
      <c r="B94" s="7"/>
      <c r="C94" s="160" t="s">
        <v>15859</v>
      </c>
      <c r="D94" s="167" t="s">
        <v>15365</v>
      </c>
      <c r="E94" s="170" t="s">
        <v>15257</v>
      </c>
      <c r="F94" s="153" t="s">
        <v>14757</v>
      </c>
      <c r="G94" s="157" t="str">
        <f t="shared" si="26"/>
        <v>热压B上层顶升气缸下降位延时</v>
      </c>
      <c r="H94" s="157" t="s">
        <v>14758</v>
      </c>
      <c r="I94" s="157" t="str">
        <f t="shared" si="15"/>
        <v>热压B上层顶升气缸下降位延时设置</v>
      </c>
      <c r="J94" s="177" t="s">
        <v>15637</v>
      </c>
      <c r="K94" s="157" t="s">
        <v>15628</v>
      </c>
      <c r="L94" s="157" t="s">
        <v>15677</v>
      </c>
      <c r="M94" s="152" t="s">
        <v>16014</v>
      </c>
      <c r="N94" s="161" t="s">
        <v>14759</v>
      </c>
      <c r="O94" s="157" t="str">
        <f t="shared" si="10"/>
        <v>出料爪上下层左右压紧下降输出</v>
      </c>
      <c r="P94" s="157" t="str">
        <f t="shared" si="18"/>
        <v>W107.03</v>
      </c>
      <c r="Q94" s="157" t="str">
        <f t="shared" si="22"/>
        <v>出料爪上下层左右压紧下降手动</v>
      </c>
      <c r="R94" s="157" t="s">
        <v>409</v>
      </c>
      <c r="S94" s="157" t="str">
        <f t="shared" si="23"/>
        <v>出料爪上下层左右压紧下降[M]</v>
      </c>
      <c r="T94" s="157" t="s">
        <v>609</v>
      </c>
      <c r="U94" s="157" t="str">
        <f t="shared" si="24"/>
        <v>出料爪上下层左右压紧下降[A]</v>
      </c>
      <c r="V94" s="157" t="str">
        <f t="shared" si="16"/>
        <v>4ST-2 热压B上层顶升气缸上升位异常</v>
      </c>
      <c r="W94" s="182" t="s">
        <v>5795</v>
      </c>
      <c r="X94" s="157" t="s">
        <v>15929</v>
      </c>
      <c r="Y94" s="157" t="s">
        <v>16050</v>
      </c>
      <c r="Z94" t="str">
        <f t="shared" si="25"/>
        <v>4ST-1热压A下层Hip测试气缸下降位异常延时</v>
      </c>
    </row>
    <row r="95" spans="1:26">
      <c r="A95" s="7">
        <v>93</v>
      </c>
      <c r="B95" s="7"/>
      <c r="C95" s="160" t="s">
        <v>15859</v>
      </c>
      <c r="D95" s="167" t="s">
        <v>15355</v>
      </c>
      <c r="E95" s="170" t="s">
        <v>15258</v>
      </c>
      <c r="F95" s="153" t="s">
        <v>14760</v>
      </c>
      <c r="G95" s="157" t="str">
        <f t="shared" si="26"/>
        <v>热压B下层顶升气缸上升位延时</v>
      </c>
      <c r="H95" s="157" t="s">
        <v>14761</v>
      </c>
      <c r="I95" s="157" t="str">
        <f t="shared" si="15"/>
        <v>热压B下层顶升气缸上升位延时设置</v>
      </c>
      <c r="J95" s="177" t="s">
        <v>15638</v>
      </c>
      <c r="K95" s="157" t="s">
        <v>15629</v>
      </c>
      <c r="L95" s="157" t="s">
        <v>15677</v>
      </c>
      <c r="M95" s="152" t="s">
        <v>16015</v>
      </c>
      <c r="N95" s="161" t="s">
        <v>14762</v>
      </c>
      <c r="O95" s="157" t="str">
        <f t="shared" si="10"/>
        <v>出料夹爪上升输出</v>
      </c>
      <c r="P95" s="157" t="str">
        <f t="shared" si="18"/>
        <v>W107.04</v>
      </c>
      <c r="Q95" s="157" t="str">
        <f t="shared" si="22"/>
        <v>出料夹爪上升手动</v>
      </c>
      <c r="R95" s="157" t="s">
        <v>410</v>
      </c>
      <c r="S95" s="157" t="str">
        <f t="shared" si="23"/>
        <v>出料夹爪上升[M]</v>
      </c>
      <c r="T95" s="157" t="s">
        <v>610</v>
      </c>
      <c r="U95" s="157" t="str">
        <f t="shared" si="24"/>
        <v>出料夹爪上升[A]</v>
      </c>
      <c r="V95" s="157" t="str">
        <f t="shared" si="16"/>
        <v>4ST-2 热压B上层顶升气缸下降位异常</v>
      </c>
      <c r="W95" s="182" t="s">
        <v>5796</v>
      </c>
      <c r="X95" s="157" t="s">
        <v>15930</v>
      </c>
      <c r="Y95" s="157" t="s">
        <v>16051</v>
      </c>
      <c r="Z95" t="str">
        <f t="shared" si="25"/>
        <v>4ST-1热压A上层有料感应异常延时</v>
      </c>
    </row>
    <row r="96" spans="1:26">
      <c r="A96" s="7">
        <v>94</v>
      </c>
      <c r="B96" s="7"/>
      <c r="C96" s="160" t="s">
        <v>15859</v>
      </c>
      <c r="D96" s="167" t="s">
        <v>15366</v>
      </c>
      <c r="E96" s="170" t="s">
        <v>15259</v>
      </c>
      <c r="F96" s="153" t="s">
        <v>14763</v>
      </c>
      <c r="G96" s="157" t="str">
        <f t="shared" si="26"/>
        <v>热压B下层顶升气缸下降位延时</v>
      </c>
      <c r="H96" s="157" t="s">
        <v>14764</v>
      </c>
      <c r="I96" s="157" t="str">
        <f t="shared" si="15"/>
        <v>热压B下层顶升气缸下降位延时设置</v>
      </c>
      <c r="J96" s="177" t="s">
        <v>15639</v>
      </c>
      <c r="K96" s="157" t="s">
        <v>15630</v>
      </c>
      <c r="L96" s="157" t="s">
        <v>15677</v>
      </c>
      <c r="M96" s="152" t="s">
        <v>16016</v>
      </c>
      <c r="N96" s="161" t="s">
        <v>14765</v>
      </c>
      <c r="O96" s="157" t="str">
        <f t="shared" si="10"/>
        <v>出料夹爪下降输出</v>
      </c>
      <c r="P96" s="157" t="str">
        <f t="shared" si="18"/>
        <v>W107.05</v>
      </c>
      <c r="Q96" s="157" t="str">
        <f t="shared" si="22"/>
        <v>出料夹爪下降手动</v>
      </c>
      <c r="R96" s="157" t="s">
        <v>411</v>
      </c>
      <c r="S96" s="157" t="str">
        <f t="shared" si="23"/>
        <v>出料夹爪下降[M]</v>
      </c>
      <c r="T96" s="157" t="s">
        <v>611</v>
      </c>
      <c r="U96" s="157" t="str">
        <f t="shared" si="24"/>
        <v>出料夹爪下降[A]</v>
      </c>
      <c r="V96" s="157" t="str">
        <f t="shared" si="16"/>
        <v>4ST-2 热压B下层顶升气缸上升位异常</v>
      </c>
      <c r="W96" s="182" t="s">
        <v>5797</v>
      </c>
      <c r="X96" s="157" t="s">
        <v>15931</v>
      </c>
      <c r="Y96" s="157" t="s">
        <v>16052</v>
      </c>
      <c r="Z96" t="str">
        <f t="shared" si="25"/>
        <v>4ST-1热压A下层有料感应异常延时</v>
      </c>
    </row>
    <row r="97" spans="1:26">
      <c r="A97" s="7">
        <v>95</v>
      </c>
      <c r="B97" s="7"/>
      <c r="C97" s="160" t="s">
        <v>15859</v>
      </c>
      <c r="D97" s="167" t="s">
        <v>15367</v>
      </c>
      <c r="E97" s="170" t="s">
        <v>15260</v>
      </c>
      <c r="F97" s="153" t="s">
        <v>14766</v>
      </c>
      <c r="G97" s="157" t="str">
        <f t="shared" si="26"/>
        <v>热压B垫高气缸移出位延时</v>
      </c>
      <c r="H97" s="157" t="s">
        <v>14767</v>
      </c>
      <c r="I97" s="157" t="str">
        <f t="shared" si="15"/>
        <v>热压B垫高气缸移出位延时设置</v>
      </c>
      <c r="J97" s="177" t="s">
        <v>15640</v>
      </c>
      <c r="K97" s="157" t="s">
        <v>15631</v>
      </c>
      <c r="L97" s="157" t="s">
        <v>15677</v>
      </c>
      <c r="M97" s="152"/>
      <c r="N97" s="161" t="s">
        <v>14768</v>
      </c>
      <c r="O97" s="157" t="str">
        <f t="shared" si="10"/>
        <v>输出</v>
      </c>
      <c r="P97" s="157" t="str">
        <f t="shared" si="18"/>
        <v>W107.06</v>
      </c>
      <c r="Q97" s="157" t="str">
        <f t="shared" si="22"/>
        <v>手动</v>
      </c>
      <c r="R97" s="157" t="s">
        <v>412</v>
      </c>
      <c r="S97" s="157" t="str">
        <f t="shared" si="23"/>
        <v>[M]</v>
      </c>
      <c r="T97" s="157" t="s">
        <v>612</v>
      </c>
      <c r="U97" s="157" t="str">
        <f t="shared" si="24"/>
        <v>[A]</v>
      </c>
      <c r="V97" s="157" t="str">
        <f t="shared" si="16"/>
        <v>4ST-2 热压B下层顶升气缸下降位异常</v>
      </c>
      <c r="W97" s="182" t="s">
        <v>5798</v>
      </c>
      <c r="X97" s="157" t="s">
        <v>15970</v>
      </c>
      <c r="Y97" s="157" t="s">
        <v>16053</v>
      </c>
      <c r="Z97" t="str">
        <f t="shared" si="25"/>
        <v>4ST-1热压A上层极耳检查异常延时</v>
      </c>
    </row>
    <row r="98" spans="1:26">
      <c r="A98" s="7">
        <v>96</v>
      </c>
      <c r="B98" s="7"/>
      <c r="C98" s="160" t="s">
        <v>15859</v>
      </c>
      <c r="D98" s="167" t="s">
        <v>15368</v>
      </c>
      <c r="E98" s="170" t="s">
        <v>243</v>
      </c>
      <c r="F98" s="153" t="s">
        <v>14769</v>
      </c>
      <c r="G98" s="157" t="str">
        <f t="shared" si="26"/>
        <v>热压B垫高气缸热压位延时</v>
      </c>
      <c r="H98" s="157" t="s">
        <v>14770</v>
      </c>
      <c r="I98" s="157" t="str">
        <f t="shared" si="15"/>
        <v>热压B垫高气缸热压位延时设置</v>
      </c>
      <c r="J98" s="177" t="s">
        <v>15641</v>
      </c>
      <c r="K98" s="157" t="s">
        <v>15632</v>
      </c>
      <c r="L98" s="157" t="s">
        <v>15677</v>
      </c>
      <c r="M98" s="152"/>
      <c r="N98" s="161" t="s">
        <v>14771</v>
      </c>
      <c r="O98" s="157" t="str">
        <f t="shared" si="10"/>
        <v>输出</v>
      </c>
      <c r="P98" s="157" t="str">
        <f t="shared" si="18"/>
        <v>W107.07</v>
      </c>
      <c r="Q98" s="157" t="str">
        <f t="shared" si="22"/>
        <v>手动</v>
      </c>
      <c r="R98" s="157" t="s">
        <v>413</v>
      </c>
      <c r="S98" s="157" t="str">
        <f t="shared" si="23"/>
        <v>[M]</v>
      </c>
      <c r="T98" s="157" t="s">
        <v>613</v>
      </c>
      <c r="U98" s="157" t="str">
        <f t="shared" si="24"/>
        <v>[A]</v>
      </c>
      <c r="V98" s="157" t="str">
        <f t="shared" si="16"/>
        <v>4ST-2 热压B垫高气缸移出位异常</v>
      </c>
      <c r="W98" s="182" t="s">
        <v>5799</v>
      </c>
      <c r="X98" s="157" t="s">
        <v>15971</v>
      </c>
      <c r="Y98" s="157" t="s">
        <v>16054</v>
      </c>
      <c r="Z98" t="str">
        <f t="shared" si="25"/>
        <v>4ST-1热压A下层极耳检查异常延时</v>
      </c>
    </row>
    <row r="99" spans="1:26">
      <c r="A99" s="7">
        <v>97</v>
      </c>
      <c r="B99" s="7"/>
      <c r="C99" s="160" t="s">
        <v>15859</v>
      </c>
      <c r="D99" s="167" t="s">
        <v>15369</v>
      </c>
      <c r="E99" s="170" t="s">
        <v>244</v>
      </c>
      <c r="F99" s="153" t="s">
        <v>14772</v>
      </c>
      <c r="G99" s="157" t="str">
        <f t="shared" si="26"/>
        <v>热压B上层Hip测试气缸上升位延时</v>
      </c>
      <c r="H99" s="157" t="s">
        <v>14773</v>
      </c>
      <c r="I99" s="157" t="str">
        <f t="shared" si="15"/>
        <v>热压B上层Hip测试气缸上升位延时设置</v>
      </c>
      <c r="J99" s="177" t="s">
        <v>15806</v>
      </c>
      <c r="K99" s="157" t="s">
        <v>15660</v>
      </c>
      <c r="L99" s="157" t="s">
        <v>15678</v>
      </c>
      <c r="M99" s="152"/>
      <c r="N99" s="161" t="s">
        <v>14774</v>
      </c>
      <c r="O99" s="157" t="str">
        <f t="shared" si="10"/>
        <v>输出</v>
      </c>
      <c r="P99" s="157" t="str">
        <f t="shared" si="18"/>
        <v>W107.08</v>
      </c>
      <c r="Q99" s="157" t="str">
        <f t="shared" si="22"/>
        <v>手动</v>
      </c>
      <c r="R99" s="157" t="s">
        <v>414</v>
      </c>
      <c r="S99" s="157" t="str">
        <f t="shared" si="23"/>
        <v>[M]</v>
      </c>
      <c r="T99" s="157" t="s">
        <v>614</v>
      </c>
      <c r="U99" s="157" t="str">
        <f t="shared" si="24"/>
        <v>[A]</v>
      </c>
      <c r="V99" s="157" t="str">
        <f t="shared" ref="V99:V131" si="27">C99&amp;E99&amp;"异常"</f>
        <v>4ST-2 热压B垫高气缸热压位异常</v>
      </c>
      <c r="W99" s="182" t="s">
        <v>6543</v>
      </c>
      <c r="X99" s="157" t="s">
        <v>15972</v>
      </c>
      <c r="Y99" s="157" t="s">
        <v>16055</v>
      </c>
      <c r="Z99" t="str">
        <f t="shared" si="25"/>
        <v>4ST-1热压A加热跳闸延时</v>
      </c>
    </row>
    <row r="100" spans="1:26">
      <c r="A100" s="7">
        <v>98</v>
      </c>
      <c r="B100" s="7"/>
      <c r="C100" s="160" t="s">
        <v>15859</v>
      </c>
      <c r="D100" s="167" t="s">
        <v>15370</v>
      </c>
      <c r="E100" s="168" t="s">
        <v>15261</v>
      </c>
      <c r="F100" s="153" t="s">
        <v>14775</v>
      </c>
      <c r="G100" s="157" t="str">
        <f t="shared" si="26"/>
        <v>热压B上层Hip测试气缸下降位延时</v>
      </c>
      <c r="H100" s="157" t="s">
        <v>14776</v>
      </c>
      <c r="I100" s="157" t="str">
        <f t="shared" si="15"/>
        <v>热压B上层Hip测试气缸下降位延时设置</v>
      </c>
      <c r="J100" s="177" t="s">
        <v>15810</v>
      </c>
      <c r="K100" s="157" t="s">
        <v>15661</v>
      </c>
      <c r="L100" s="157" t="s">
        <v>15679</v>
      </c>
      <c r="M100" s="152"/>
      <c r="N100" s="161" t="s">
        <v>14777</v>
      </c>
      <c r="O100" s="157" t="str">
        <f t="shared" ref="O100:O163" si="28">M100&amp;"输出"</f>
        <v>输出</v>
      </c>
      <c r="P100" s="157" t="str">
        <f t="shared" si="18"/>
        <v>W107.09</v>
      </c>
      <c r="Q100" s="157" t="str">
        <f t="shared" si="22"/>
        <v>手动</v>
      </c>
      <c r="R100" s="157" t="s">
        <v>415</v>
      </c>
      <c r="S100" s="157" t="str">
        <f t="shared" si="23"/>
        <v>[M]</v>
      </c>
      <c r="T100" s="157" t="s">
        <v>615</v>
      </c>
      <c r="U100" s="157" t="str">
        <f t="shared" si="24"/>
        <v>[A]</v>
      </c>
      <c r="V100" s="157" t="str">
        <f t="shared" si="27"/>
        <v>4ST-2 热压B上层Hip测试气缸上升位异常</v>
      </c>
      <c r="W100" s="182" t="s">
        <v>5800</v>
      </c>
    </row>
    <row r="101" spans="1:26">
      <c r="A101" s="7">
        <v>99</v>
      </c>
      <c r="B101" s="7"/>
      <c r="C101" s="160" t="s">
        <v>15859</v>
      </c>
      <c r="D101" s="167" t="s">
        <v>15371</v>
      </c>
      <c r="E101" s="168" t="s">
        <v>15262</v>
      </c>
      <c r="F101" s="153" t="s">
        <v>14778</v>
      </c>
      <c r="G101" s="157" t="str">
        <f t="shared" si="26"/>
        <v>热压B下层Hip测试气缸上升位延时</v>
      </c>
      <c r="H101" s="157" t="s">
        <v>14779</v>
      </c>
      <c r="I101" s="157" t="str">
        <f t="shared" si="15"/>
        <v>热压B下层Hip测试气缸上升位延时设置</v>
      </c>
      <c r="J101" s="177" t="s">
        <v>15809</v>
      </c>
      <c r="K101" s="157" t="s">
        <v>15662</v>
      </c>
      <c r="L101" s="157" t="s">
        <v>15680</v>
      </c>
      <c r="M101" s="7"/>
      <c r="N101" s="161" t="s">
        <v>14780</v>
      </c>
      <c r="O101" s="157" t="str">
        <f t="shared" si="28"/>
        <v>输出</v>
      </c>
      <c r="P101" s="157" t="str">
        <f t="shared" si="18"/>
        <v>W107.10</v>
      </c>
      <c r="Q101" s="157" t="str">
        <f t="shared" si="22"/>
        <v>手动</v>
      </c>
      <c r="R101" s="157" t="s">
        <v>416</v>
      </c>
      <c r="S101" s="157" t="str">
        <f t="shared" si="23"/>
        <v>[M]</v>
      </c>
      <c r="T101" s="157" t="s">
        <v>616</v>
      </c>
      <c r="U101" s="157" t="str">
        <f t="shared" si="24"/>
        <v>[A]</v>
      </c>
      <c r="V101" s="157" t="str">
        <f t="shared" si="27"/>
        <v>4ST-2 热压B上层Hip测试气缸下降位异常</v>
      </c>
      <c r="W101" s="182" t="s">
        <v>5801</v>
      </c>
    </row>
    <row r="102" spans="1:26">
      <c r="A102" s="7">
        <v>100</v>
      </c>
      <c r="B102" s="7"/>
      <c r="C102" s="160" t="s">
        <v>15859</v>
      </c>
      <c r="D102" s="167" t="s">
        <v>15372</v>
      </c>
      <c r="E102" s="168" t="s">
        <v>15263</v>
      </c>
      <c r="F102" s="153" t="s">
        <v>14781</v>
      </c>
      <c r="G102" s="157" t="str">
        <f t="shared" si="26"/>
        <v>热压B下层Hip测试气缸下降位延时</v>
      </c>
      <c r="H102" s="157" t="s">
        <v>14782</v>
      </c>
      <c r="I102" s="157" t="str">
        <f t="shared" si="15"/>
        <v>热压B下层Hip测试气缸下降位延时设置</v>
      </c>
      <c r="J102" s="177" t="s">
        <v>15811</v>
      </c>
      <c r="K102" s="157" t="s">
        <v>15663</v>
      </c>
      <c r="L102" s="157" t="s">
        <v>15681</v>
      </c>
      <c r="M102" s="7"/>
      <c r="N102" s="161" t="s">
        <v>14783</v>
      </c>
      <c r="O102" s="157" t="str">
        <f t="shared" si="28"/>
        <v>输出</v>
      </c>
      <c r="P102" s="157" t="str">
        <f t="shared" si="18"/>
        <v>W107.11</v>
      </c>
      <c r="Q102" s="157" t="str">
        <f t="shared" si="22"/>
        <v>手动</v>
      </c>
      <c r="R102" s="157" t="s">
        <v>417</v>
      </c>
      <c r="S102" s="157" t="str">
        <f t="shared" si="23"/>
        <v>[M]</v>
      </c>
      <c r="T102" s="157" t="s">
        <v>617</v>
      </c>
      <c r="U102" s="157" t="str">
        <f t="shared" si="24"/>
        <v>[A]</v>
      </c>
      <c r="V102" s="157" t="str">
        <f t="shared" si="27"/>
        <v>4ST-2 热压B下层Hip测试气缸上升位异常</v>
      </c>
      <c r="W102" s="182" t="s">
        <v>5802</v>
      </c>
    </row>
    <row r="103" spans="1:26">
      <c r="A103" s="7">
        <v>101</v>
      </c>
      <c r="B103" s="7"/>
      <c r="C103" s="160" t="s">
        <v>15859</v>
      </c>
      <c r="D103" s="167" t="s">
        <v>15373</v>
      </c>
      <c r="E103" s="168" t="s">
        <v>15264</v>
      </c>
      <c r="F103" s="153" t="s">
        <v>14784</v>
      </c>
      <c r="G103" s="157" t="str">
        <f t="shared" si="26"/>
        <v>热压B上层有料感应延时</v>
      </c>
      <c r="H103" s="157" t="s">
        <v>14785</v>
      </c>
      <c r="I103" s="157" t="str">
        <f t="shared" si="15"/>
        <v>热压B上层有料感应延时设置</v>
      </c>
      <c r="J103" s="177" t="s">
        <v>15807</v>
      </c>
      <c r="K103" s="157" t="s">
        <v>15664</v>
      </c>
      <c r="L103" s="157" t="s">
        <v>15682</v>
      </c>
      <c r="M103" s="152"/>
      <c r="N103" s="161" t="s">
        <v>14786</v>
      </c>
      <c r="O103" s="157" t="str">
        <f t="shared" si="28"/>
        <v>输出</v>
      </c>
      <c r="P103" s="157" t="str">
        <f t="shared" si="18"/>
        <v>W107.12</v>
      </c>
      <c r="Q103" s="157" t="str">
        <f t="shared" si="22"/>
        <v>手动</v>
      </c>
      <c r="R103" s="157" t="s">
        <v>418</v>
      </c>
      <c r="S103" s="157" t="str">
        <f t="shared" si="23"/>
        <v>[M]</v>
      </c>
      <c r="T103" s="157" t="s">
        <v>618</v>
      </c>
      <c r="U103" s="157" t="str">
        <f t="shared" si="24"/>
        <v>[A]</v>
      </c>
      <c r="V103" s="157" t="str">
        <f t="shared" si="27"/>
        <v>4ST-2 热压B下层Hip测试气缸下降位异常</v>
      </c>
      <c r="W103" s="182" t="s">
        <v>5803</v>
      </c>
    </row>
    <row r="104" spans="1:26">
      <c r="A104" s="7">
        <v>102</v>
      </c>
      <c r="B104" s="7"/>
      <c r="C104" s="160" t="s">
        <v>15859</v>
      </c>
      <c r="D104" s="167" t="s">
        <v>15374</v>
      </c>
      <c r="E104" s="168" t="s">
        <v>15265</v>
      </c>
      <c r="F104" s="153" t="s">
        <v>14787</v>
      </c>
      <c r="G104" s="157" t="str">
        <f t="shared" si="26"/>
        <v>热压B下层有料感应延时</v>
      </c>
      <c r="H104" s="157" t="s">
        <v>14788</v>
      </c>
      <c r="I104" s="157" t="str">
        <f t="shared" si="15"/>
        <v>热压B下层有料感应延时设置</v>
      </c>
      <c r="J104" s="177" t="s">
        <v>15808</v>
      </c>
      <c r="K104" s="157" t="s">
        <v>15665</v>
      </c>
      <c r="L104" s="157" t="s">
        <v>15683</v>
      </c>
      <c r="M104" s="152"/>
      <c r="N104" s="161" t="s">
        <v>14789</v>
      </c>
      <c r="O104" s="157" t="str">
        <f t="shared" si="28"/>
        <v>输出</v>
      </c>
      <c r="P104" s="157" t="str">
        <f t="shared" si="18"/>
        <v>W107.13</v>
      </c>
      <c r="Q104" s="157" t="str">
        <f t="shared" si="22"/>
        <v>手动</v>
      </c>
      <c r="R104" s="157" t="s">
        <v>419</v>
      </c>
      <c r="S104" s="157" t="str">
        <f t="shared" si="23"/>
        <v>[M]</v>
      </c>
      <c r="T104" s="157" t="s">
        <v>619</v>
      </c>
      <c r="U104" s="157" t="str">
        <f t="shared" si="24"/>
        <v>[A]</v>
      </c>
      <c r="V104" s="157" t="str">
        <f t="shared" si="27"/>
        <v>4ST-2 热压B上层有料感应异常</v>
      </c>
      <c r="W104" s="182" t="s">
        <v>5804</v>
      </c>
    </row>
    <row r="105" spans="1:26">
      <c r="A105" s="7">
        <v>103</v>
      </c>
      <c r="B105" s="7"/>
      <c r="C105" s="160" t="s">
        <v>15859</v>
      </c>
      <c r="D105" s="167" t="s">
        <v>15375</v>
      </c>
      <c r="E105" s="168" t="s">
        <v>15266</v>
      </c>
      <c r="F105" s="153" t="s">
        <v>14790</v>
      </c>
      <c r="G105" s="157" t="str">
        <f t="shared" ref="G105:G122" si="29">E107&amp;"延时"</f>
        <v>热压B下层极耳检查输入延时</v>
      </c>
      <c r="H105" s="157" t="s">
        <v>14791</v>
      </c>
      <c r="I105" s="157" t="str">
        <f t="shared" si="15"/>
        <v>热压B下层极耳检查输入延时设置</v>
      </c>
      <c r="J105" s="177" t="s">
        <v>16108</v>
      </c>
      <c r="K105" s="157" t="s">
        <v>15666</v>
      </c>
      <c r="L105" s="157" t="s">
        <v>15684</v>
      </c>
      <c r="M105" s="152"/>
      <c r="N105" s="161" t="s">
        <v>14792</v>
      </c>
      <c r="O105" s="157" t="str">
        <f t="shared" si="28"/>
        <v>输出</v>
      </c>
      <c r="P105" s="157" t="str">
        <f t="shared" si="18"/>
        <v>W107.14</v>
      </c>
      <c r="Q105" s="157" t="str">
        <f t="shared" si="22"/>
        <v>手动</v>
      </c>
      <c r="R105" s="157" t="s">
        <v>420</v>
      </c>
      <c r="S105" s="157" t="str">
        <f t="shared" si="23"/>
        <v>[M]</v>
      </c>
      <c r="T105" s="157" t="s">
        <v>620</v>
      </c>
      <c r="U105" s="157" t="str">
        <f t="shared" si="24"/>
        <v>[A]</v>
      </c>
      <c r="V105" s="157" t="str">
        <f t="shared" si="27"/>
        <v>4ST-2 热压B下层有料感应异常</v>
      </c>
      <c r="W105" s="182" t="s">
        <v>5805</v>
      </c>
    </row>
    <row r="106" spans="1:26">
      <c r="A106" s="7">
        <v>104</v>
      </c>
      <c r="B106" s="7"/>
      <c r="C106" s="160" t="s">
        <v>15859</v>
      </c>
      <c r="D106" s="167" t="s">
        <v>15376</v>
      </c>
      <c r="E106" s="168" t="s">
        <v>15656</v>
      </c>
      <c r="F106" s="153" t="s">
        <v>14793</v>
      </c>
      <c r="G106" s="157" t="str">
        <f t="shared" si="29"/>
        <v>备用9延时</v>
      </c>
      <c r="H106" s="157" t="s">
        <v>14794</v>
      </c>
      <c r="I106" s="157" t="str">
        <f t="shared" si="15"/>
        <v>备用9延时设置</v>
      </c>
      <c r="J106" s="177" t="s">
        <v>16109</v>
      </c>
      <c r="K106" s="157" t="s">
        <v>15667</v>
      </c>
      <c r="L106" s="157" t="s">
        <v>15685</v>
      </c>
      <c r="M106" s="152"/>
      <c r="N106" s="161" t="s">
        <v>14795</v>
      </c>
      <c r="O106" s="157" t="str">
        <f t="shared" si="28"/>
        <v>输出</v>
      </c>
      <c r="P106" s="157" t="str">
        <f t="shared" si="18"/>
        <v>W107.15</v>
      </c>
      <c r="Q106" s="157" t="str">
        <f t="shared" si="22"/>
        <v>手动</v>
      </c>
      <c r="R106" s="157" t="s">
        <v>421</v>
      </c>
      <c r="S106" s="157" t="str">
        <f t="shared" si="23"/>
        <v>[M]</v>
      </c>
      <c r="T106" s="157" t="s">
        <v>621</v>
      </c>
      <c r="U106" s="157" t="str">
        <f t="shared" si="24"/>
        <v>[A]</v>
      </c>
      <c r="V106" s="157" t="str">
        <f t="shared" si="27"/>
        <v>4ST-2 热压B上层极耳检查输入异常</v>
      </c>
      <c r="W106" s="182" t="s">
        <v>5806</v>
      </c>
    </row>
    <row r="107" spans="1:26">
      <c r="A107" s="7">
        <v>105</v>
      </c>
      <c r="B107" s="7"/>
      <c r="C107" s="160" t="s">
        <v>15859</v>
      </c>
      <c r="D107" s="167" t="s">
        <v>15377</v>
      </c>
      <c r="E107" s="168" t="s">
        <v>15657</v>
      </c>
      <c r="F107" s="153" t="s">
        <v>14796</v>
      </c>
      <c r="G107" s="157" t="str">
        <f t="shared" si="29"/>
        <v>热压C增压缸上升位延时</v>
      </c>
      <c r="H107" s="157" t="s">
        <v>14797</v>
      </c>
      <c r="I107" s="157" t="str">
        <f t="shared" si="15"/>
        <v>热压C增压缸上升位延时设置</v>
      </c>
      <c r="J107" s="177"/>
      <c r="K107" s="157" t="s">
        <v>15668</v>
      </c>
      <c r="L107" s="157"/>
      <c r="M107" s="152"/>
      <c r="N107" s="161" t="s">
        <v>14798</v>
      </c>
      <c r="O107" s="157" t="str">
        <f t="shared" si="28"/>
        <v>输出</v>
      </c>
      <c r="P107" s="157" t="str">
        <f t="shared" si="18"/>
        <v>W108.00</v>
      </c>
      <c r="Q107" s="157" t="str">
        <f t="shared" si="22"/>
        <v>手动</v>
      </c>
      <c r="R107" s="157" t="s">
        <v>422</v>
      </c>
      <c r="S107" s="157" t="str">
        <f t="shared" si="23"/>
        <v>[M]</v>
      </c>
      <c r="T107" s="157" t="s">
        <v>622</v>
      </c>
      <c r="U107" s="157" t="str">
        <f t="shared" si="24"/>
        <v>[A]</v>
      </c>
      <c r="V107" s="157" t="str">
        <f t="shared" si="27"/>
        <v>4ST-2 热压B下层极耳检查输入异常</v>
      </c>
      <c r="W107" s="182" t="s">
        <v>5807</v>
      </c>
    </row>
    <row r="108" spans="1:26">
      <c r="A108" s="7">
        <v>106</v>
      </c>
      <c r="B108" s="7"/>
      <c r="C108" s="160"/>
      <c r="D108" s="167" t="s">
        <v>15378</v>
      </c>
      <c r="E108" s="169" t="s">
        <v>15645</v>
      </c>
      <c r="F108" s="153" t="s">
        <v>14799</v>
      </c>
      <c r="G108" s="157" t="str">
        <f t="shared" si="29"/>
        <v>热压C增压缸下降位延时</v>
      </c>
      <c r="H108" s="157" t="s">
        <v>14800</v>
      </c>
      <c r="I108" s="157" t="str">
        <f t="shared" si="15"/>
        <v>热压C增压缸下降位延时设置</v>
      </c>
      <c r="J108" s="177"/>
      <c r="K108" s="157" t="s">
        <v>15669</v>
      </c>
      <c r="L108" s="157"/>
      <c r="M108" s="152"/>
      <c r="N108" s="161" t="s">
        <v>14801</v>
      </c>
      <c r="O108" s="157" t="str">
        <f t="shared" si="28"/>
        <v>输出</v>
      </c>
      <c r="P108" s="157" t="str">
        <f t="shared" si="18"/>
        <v>W108.01</v>
      </c>
      <c r="Q108" s="157" t="str">
        <f t="shared" si="22"/>
        <v>手动</v>
      </c>
      <c r="R108" s="157" t="s">
        <v>423</v>
      </c>
      <c r="S108" s="157" t="str">
        <f t="shared" si="23"/>
        <v>[M]</v>
      </c>
      <c r="T108" s="157" t="s">
        <v>623</v>
      </c>
      <c r="U108" s="157" t="str">
        <f t="shared" si="24"/>
        <v>[A]</v>
      </c>
      <c r="V108" s="157" t="str">
        <f t="shared" si="27"/>
        <v>备用9异常</v>
      </c>
      <c r="W108" s="182" t="s">
        <v>5808</v>
      </c>
    </row>
    <row r="109" spans="1:26">
      <c r="A109" s="7">
        <v>107</v>
      </c>
      <c r="B109" s="57" t="s">
        <v>15861</v>
      </c>
      <c r="C109" s="160" t="s">
        <v>15860</v>
      </c>
      <c r="D109" s="167" t="s">
        <v>15379</v>
      </c>
      <c r="E109" s="170" t="s">
        <v>15267</v>
      </c>
      <c r="F109" s="153" t="s">
        <v>14802</v>
      </c>
      <c r="G109" s="157" t="str">
        <f t="shared" si="29"/>
        <v>热压C上层顶升气缸上升位延时</v>
      </c>
      <c r="H109" s="157" t="s">
        <v>14803</v>
      </c>
      <c r="I109" s="157" t="str">
        <f t="shared" si="15"/>
        <v>热压C上层顶升气缸上升位延时设置</v>
      </c>
      <c r="J109" s="177"/>
      <c r="K109" s="157" t="s">
        <v>15670</v>
      </c>
      <c r="L109" s="157"/>
      <c r="M109" s="152"/>
      <c r="N109" s="161" t="s">
        <v>14804</v>
      </c>
      <c r="O109" s="157" t="str">
        <f t="shared" si="28"/>
        <v>输出</v>
      </c>
      <c r="P109" s="157" t="str">
        <f t="shared" si="18"/>
        <v>W108.02</v>
      </c>
      <c r="Q109" s="157" t="str">
        <f t="shared" si="22"/>
        <v>手动</v>
      </c>
      <c r="R109" s="157" t="s">
        <v>424</v>
      </c>
      <c r="S109" s="157" t="str">
        <f t="shared" si="23"/>
        <v>[M]</v>
      </c>
      <c r="T109" s="157" t="s">
        <v>624</v>
      </c>
      <c r="U109" s="157" t="str">
        <f t="shared" si="24"/>
        <v>[A]</v>
      </c>
      <c r="V109" s="157" t="str">
        <f t="shared" si="27"/>
        <v>4ST-3热压C增压缸上升位异常</v>
      </c>
      <c r="W109" s="182" t="s">
        <v>5809</v>
      </c>
    </row>
    <row r="110" spans="1:26">
      <c r="A110" s="7">
        <v>108</v>
      </c>
      <c r="B110" s="7"/>
      <c r="C110" s="160" t="s">
        <v>15860</v>
      </c>
      <c r="D110" s="167" t="s">
        <v>15380</v>
      </c>
      <c r="E110" s="170" t="s">
        <v>15268</v>
      </c>
      <c r="F110" s="153" t="s">
        <v>14805</v>
      </c>
      <c r="G110" s="157" t="str">
        <f t="shared" si="29"/>
        <v>热压C上层顶升气缸下降位延时</v>
      </c>
      <c r="H110" s="157" t="s">
        <v>14806</v>
      </c>
      <c r="I110" s="157" t="str">
        <f t="shared" si="15"/>
        <v>热压C上层顶升气缸下降位延时设置</v>
      </c>
      <c r="J110" s="177"/>
      <c r="K110" s="157" t="s">
        <v>15671</v>
      </c>
      <c r="L110" s="157"/>
      <c r="M110" s="152"/>
      <c r="N110" s="161" t="s">
        <v>14807</v>
      </c>
      <c r="O110" s="157" t="str">
        <f t="shared" si="28"/>
        <v>输出</v>
      </c>
      <c r="P110" s="157" t="str">
        <f t="shared" si="18"/>
        <v>W108.03</v>
      </c>
      <c r="Q110" s="157" t="str">
        <f t="shared" si="22"/>
        <v>手动</v>
      </c>
      <c r="R110" s="157" t="s">
        <v>425</v>
      </c>
      <c r="S110" s="157" t="str">
        <f t="shared" si="23"/>
        <v>[M]</v>
      </c>
      <c r="T110" s="157" t="s">
        <v>625</v>
      </c>
      <c r="U110" s="157" t="str">
        <f t="shared" si="24"/>
        <v>[A]</v>
      </c>
      <c r="V110" s="157" t="str">
        <f t="shared" si="27"/>
        <v>4ST-3热压C增压缸下降位异常</v>
      </c>
      <c r="W110" s="182" t="s">
        <v>5810</v>
      </c>
    </row>
    <row r="111" spans="1:26">
      <c r="A111" s="7">
        <v>109</v>
      </c>
      <c r="B111" s="7"/>
      <c r="C111" s="160" t="s">
        <v>15860</v>
      </c>
      <c r="D111" s="167" t="s">
        <v>15381</v>
      </c>
      <c r="E111" s="170" t="s">
        <v>15269</v>
      </c>
      <c r="F111" s="153" t="s">
        <v>14808</v>
      </c>
      <c r="G111" s="157" t="str">
        <f t="shared" si="29"/>
        <v>热压C下层顶升气缸上升位延时</v>
      </c>
      <c r="H111" s="157" t="s">
        <v>14809</v>
      </c>
      <c r="I111" s="157" t="str">
        <f t="shared" si="15"/>
        <v>热压C下层顶升气缸上升位延时设置</v>
      </c>
      <c r="J111" s="177"/>
      <c r="K111" s="157" t="s">
        <v>15672</v>
      </c>
      <c r="L111" s="157"/>
      <c r="M111" s="152"/>
      <c r="N111" s="161" t="s">
        <v>14810</v>
      </c>
      <c r="O111" s="157" t="str">
        <f t="shared" si="28"/>
        <v>输出</v>
      </c>
      <c r="P111" s="157" t="str">
        <f t="shared" si="18"/>
        <v>W108.04</v>
      </c>
      <c r="Q111" s="157" t="str">
        <f t="shared" si="22"/>
        <v>手动</v>
      </c>
      <c r="R111" s="157" t="s">
        <v>426</v>
      </c>
      <c r="S111" s="157" t="str">
        <f t="shared" si="23"/>
        <v>[M]</v>
      </c>
      <c r="T111" s="157" t="s">
        <v>626</v>
      </c>
      <c r="U111" s="157" t="str">
        <f t="shared" si="24"/>
        <v>[A]</v>
      </c>
      <c r="V111" s="157" t="str">
        <f t="shared" si="27"/>
        <v>4ST-3热压C上层顶升气缸上升位异常</v>
      </c>
      <c r="W111" s="182" t="s">
        <v>5811</v>
      </c>
    </row>
    <row r="112" spans="1:26">
      <c r="A112" s="7">
        <v>110</v>
      </c>
      <c r="B112" s="7"/>
      <c r="C112" s="160" t="s">
        <v>15860</v>
      </c>
      <c r="D112" s="167" t="s">
        <v>15382</v>
      </c>
      <c r="E112" s="170" t="s">
        <v>15270</v>
      </c>
      <c r="F112" s="153" t="s">
        <v>14811</v>
      </c>
      <c r="G112" s="157" t="str">
        <f t="shared" si="29"/>
        <v>热压C下层顶升气缸下降位延时</v>
      </c>
      <c r="H112" s="157" t="s">
        <v>14812</v>
      </c>
      <c r="I112" s="157" t="str">
        <f t="shared" si="15"/>
        <v>热压C下层顶升气缸下降位延时设置</v>
      </c>
      <c r="J112" s="177"/>
      <c r="K112" s="157" t="s">
        <v>15673</v>
      </c>
      <c r="L112" s="157"/>
      <c r="M112" s="152"/>
      <c r="N112" s="161" t="s">
        <v>14813</v>
      </c>
      <c r="O112" s="157" t="str">
        <f t="shared" si="28"/>
        <v>输出</v>
      </c>
      <c r="P112" s="157" t="str">
        <f t="shared" si="18"/>
        <v>W108.05</v>
      </c>
      <c r="Q112" s="157" t="str">
        <f t="shared" si="22"/>
        <v>手动</v>
      </c>
      <c r="R112" s="157" t="s">
        <v>427</v>
      </c>
      <c r="S112" s="157" t="str">
        <f t="shared" si="23"/>
        <v>[M]</v>
      </c>
      <c r="T112" s="157" t="s">
        <v>627</v>
      </c>
      <c r="U112" s="157" t="str">
        <f t="shared" si="24"/>
        <v>[A]</v>
      </c>
      <c r="V112" s="157" t="str">
        <f t="shared" si="27"/>
        <v>4ST-3热压C上层顶升气缸下降位异常</v>
      </c>
      <c r="W112" s="182" t="s">
        <v>6544</v>
      </c>
    </row>
    <row r="113" spans="1:26">
      <c r="A113" s="7">
        <v>111</v>
      </c>
      <c r="B113" s="7"/>
      <c r="C113" s="160" t="s">
        <v>15860</v>
      </c>
      <c r="D113" s="167" t="s">
        <v>15383</v>
      </c>
      <c r="E113" s="170" t="s">
        <v>15271</v>
      </c>
      <c r="F113" s="153" t="s">
        <v>14814</v>
      </c>
      <c r="G113" s="157" t="str">
        <f t="shared" si="29"/>
        <v>热压C垫高气缸移出位延时</v>
      </c>
      <c r="H113" s="157" t="s">
        <v>14815</v>
      </c>
      <c r="I113" s="157" t="str">
        <f t="shared" si="15"/>
        <v>热压C垫高气缸移出位延时设置</v>
      </c>
      <c r="J113" s="177"/>
      <c r="K113" s="157" t="s">
        <v>15674</v>
      </c>
      <c r="L113" s="157"/>
      <c r="M113" s="152"/>
      <c r="N113" s="161" t="s">
        <v>14816</v>
      </c>
      <c r="O113" s="157" t="str">
        <f t="shared" si="28"/>
        <v>输出</v>
      </c>
      <c r="P113" s="157" t="str">
        <f t="shared" si="18"/>
        <v>W108.06</v>
      </c>
      <c r="Q113" s="157" t="str">
        <f t="shared" si="22"/>
        <v>手动</v>
      </c>
      <c r="R113" s="157" t="s">
        <v>428</v>
      </c>
      <c r="S113" s="157" t="str">
        <f t="shared" si="23"/>
        <v>[M]</v>
      </c>
      <c r="T113" s="157" t="s">
        <v>628</v>
      </c>
      <c r="U113" s="157" t="str">
        <f t="shared" si="24"/>
        <v>[A]</v>
      </c>
      <c r="V113" s="157" t="str">
        <f t="shared" si="27"/>
        <v>4ST-3热压C下层顶升气缸上升位异常</v>
      </c>
      <c r="W113" s="182" t="s">
        <v>6545</v>
      </c>
    </row>
    <row r="114" spans="1:26">
      <c r="A114" s="7">
        <v>112</v>
      </c>
      <c r="B114" s="7"/>
      <c r="C114" s="160" t="s">
        <v>15860</v>
      </c>
      <c r="D114" s="167" t="s">
        <v>15384</v>
      </c>
      <c r="E114" s="170" t="s">
        <v>15272</v>
      </c>
      <c r="F114" s="153" t="s">
        <v>14817</v>
      </c>
      <c r="G114" s="157" t="str">
        <f t="shared" si="29"/>
        <v>热压C垫高气缸热压位延时</v>
      </c>
      <c r="H114" s="157" t="s">
        <v>14818</v>
      </c>
      <c r="I114" s="157" t="str">
        <f t="shared" si="15"/>
        <v>热压C垫高气缸热压位延时设置</v>
      </c>
      <c r="J114" s="177"/>
      <c r="K114" s="157" t="s">
        <v>15675</v>
      </c>
      <c r="L114" s="157"/>
      <c r="M114" s="152"/>
      <c r="N114" s="161" t="s">
        <v>14819</v>
      </c>
      <c r="O114" s="157" t="str">
        <f t="shared" si="28"/>
        <v>输出</v>
      </c>
      <c r="P114" s="157" t="str">
        <f t="shared" si="18"/>
        <v>W108.07</v>
      </c>
      <c r="Q114" s="157" t="str">
        <f t="shared" si="22"/>
        <v>手动</v>
      </c>
      <c r="R114" s="157" t="s">
        <v>429</v>
      </c>
      <c r="S114" s="157" t="str">
        <f t="shared" si="23"/>
        <v>[M]</v>
      </c>
      <c r="T114" s="157" t="s">
        <v>629</v>
      </c>
      <c r="U114" s="157" t="str">
        <f t="shared" si="24"/>
        <v>[A]</v>
      </c>
      <c r="V114" s="157" t="str">
        <f t="shared" si="27"/>
        <v>4ST-3热压C下层顶升气缸下降位异常</v>
      </c>
      <c r="W114" s="182" t="s">
        <v>6546</v>
      </c>
    </row>
    <row r="115" spans="1:26">
      <c r="A115" s="7">
        <v>113</v>
      </c>
      <c r="B115" s="7"/>
      <c r="C115" s="160" t="s">
        <v>15860</v>
      </c>
      <c r="D115" s="166" t="s">
        <v>15385</v>
      </c>
      <c r="E115" s="170" t="s">
        <v>15273</v>
      </c>
      <c r="F115" s="153" t="s">
        <v>14820</v>
      </c>
      <c r="G115" s="157" t="str">
        <f t="shared" si="29"/>
        <v>热压C上层Hip测试气缸上升位延时</v>
      </c>
      <c r="H115" s="157" t="s">
        <v>14821</v>
      </c>
      <c r="I115" s="157" t="str">
        <f t="shared" si="15"/>
        <v>热压C上层Hip测试气缸上升位延时设置</v>
      </c>
      <c r="J115" s="177" t="s">
        <v>15812</v>
      </c>
      <c r="K115" s="157" t="s">
        <v>15676</v>
      </c>
      <c r="L115" s="157" t="s">
        <v>15765</v>
      </c>
      <c r="M115" s="152"/>
      <c r="N115" s="161" t="s">
        <v>14822</v>
      </c>
      <c r="O115" s="157" t="str">
        <f t="shared" si="28"/>
        <v>输出</v>
      </c>
      <c r="P115" s="157" t="str">
        <f t="shared" si="18"/>
        <v>W108.08</v>
      </c>
      <c r="Q115" s="157" t="str">
        <f t="shared" si="22"/>
        <v>手动</v>
      </c>
      <c r="R115" s="157" t="s">
        <v>430</v>
      </c>
      <c r="S115" s="157" t="str">
        <f t="shared" si="23"/>
        <v>[M]</v>
      </c>
      <c r="T115" s="157" t="s">
        <v>630</v>
      </c>
      <c r="U115" s="157" t="str">
        <f t="shared" si="24"/>
        <v>[A]</v>
      </c>
      <c r="V115" s="157" t="str">
        <f t="shared" si="27"/>
        <v>4ST-3热压C垫高气缸移出位异常</v>
      </c>
      <c r="W115" s="182" t="s">
        <v>6547</v>
      </c>
      <c r="X115" s="157" t="s">
        <v>15932</v>
      </c>
      <c r="Y115" s="157" t="s">
        <v>16056</v>
      </c>
      <c r="Z115" t="str">
        <f t="shared" ref="Z115:Z131" si="30">X115&amp;"延时"</f>
        <v>4ST-2 热压B增压缸上升位异常延时</v>
      </c>
    </row>
    <row r="116" spans="1:26">
      <c r="A116" s="7">
        <v>114</v>
      </c>
      <c r="B116" s="7"/>
      <c r="C116" s="160" t="s">
        <v>15860</v>
      </c>
      <c r="D116" s="166" t="s">
        <v>15386</v>
      </c>
      <c r="E116" s="170" t="s">
        <v>15274</v>
      </c>
      <c r="F116" s="153" t="s">
        <v>14823</v>
      </c>
      <c r="G116" s="157" t="str">
        <f t="shared" si="29"/>
        <v>热压C上层Hip测试气缸下降位延时</v>
      </c>
      <c r="H116" s="157" t="s">
        <v>14824</v>
      </c>
      <c r="I116" s="157" t="str">
        <f t="shared" si="15"/>
        <v>热压C上层Hip测试气缸下降位延时设置</v>
      </c>
      <c r="J116" s="177" t="s">
        <v>15813</v>
      </c>
      <c r="K116" s="157" t="s">
        <v>15686</v>
      </c>
      <c r="L116" s="157" t="s">
        <v>15766</v>
      </c>
      <c r="M116" s="152"/>
      <c r="N116" s="161" t="s">
        <v>14825</v>
      </c>
      <c r="O116" s="157" t="str">
        <f t="shared" si="28"/>
        <v>输出</v>
      </c>
      <c r="P116" s="157" t="str">
        <f t="shared" si="18"/>
        <v>W108.09</v>
      </c>
      <c r="Q116" s="157" t="str">
        <f t="shared" si="22"/>
        <v>手动</v>
      </c>
      <c r="R116" s="157" t="s">
        <v>431</v>
      </c>
      <c r="S116" s="157" t="str">
        <f t="shared" si="23"/>
        <v>[M]</v>
      </c>
      <c r="T116" s="157" t="s">
        <v>631</v>
      </c>
      <c r="U116" s="157" t="str">
        <f t="shared" si="24"/>
        <v>[A]</v>
      </c>
      <c r="V116" s="157" t="str">
        <f t="shared" si="27"/>
        <v>4ST-3热压C垫高气缸热压位异常</v>
      </c>
      <c r="W116" s="182" t="s">
        <v>5812</v>
      </c>
      <c r="X116" s="157" t="s">
        <v>15933</v>
      </c>
      <c r="Y116" s="157" t="s">
        <v>16057</v>
      </c>
      <c r="Z116" t="str">
        <f t="shared" si="30"/>
        <v>4ST-2 热压B增压缸下降位异常延时</v>
      </c>
    </row>
    <row r="117" spans="1:26">
      <c r="A117" s="7">
        <v>115</v>
      </c>
      <c r="B117" s="7"/>
      <c r="C117" s="160" t="s">
        <v>15860</v>
      </c>
      <c r="D117" s="166" t="s">
        <v>15387</v>
      </c>
      <c r="E117" s="168" t="s">
        <v>15275</v>
      </c>
      <c r="F117" s="153" t="s">
        <v>14826</v>
      </c>
      <c r="G117" s="157" t="str">
        <f t="shared" si="29"/>
        <v>热压C下层Hip测试气缸上升位延时</v>
      </c>
      <c r="H117" s="157" t="s">
        <v>14827</v>
      </c>
      <c r="I117" s="157" t="str">
        <f t="shared" si="15"/>
        <v>热压C下层Hip测试气缸上升位延时设置</v>
      </c>
      <c r="J117" s="177" t="s">
        <v>15814</v>
      </c>
      <c r="K117" s="157" t="s">
        <v>15687</v>
      </c>
      <c r="L117" s="157" t="s">
        <v>15767</v>
      </c>
      <c r="M117" s="152"/>
      <c r="N117" s="161" t="s">
        <v>14828</v>
      </c>
      <c r="O117" s="157" t="str">
        <f t="shared" si="28"/>
        <v>输出</v>
      </c>
      <c r="P117" s="157" t="str">
        <f t="shared" si="18"/>
        <v>W108.10</v>
      </c>
      <c r="Q117" s="157" t="str">
        <f t="shared" si="22"/>
        <v>手动</v>
      </c>
      <c r="R117" s="157" t="s">
        <v>432</v>
      </c>
      <c r="S117" s="157" t="str">
        <f t="shared" si="23"/>
        <v>[M]</v>
      </c>
      <c r="T117" s="157" t="s">
        <v>632</v>
      </c>
      <c r="U117" s="157" t="str">
        <f t="shared" si="24"/>
        <v>[A]</v>
      </c>
      <c r="V117" s="157" t="str">
        <f t="shared" si="27"/>
        <v>4ST-3热压C上层Hip测试气缸上升位异常</v>
      </c>
      <c r="W117" s="182" t="s">
        <v>5813</v>
      </c>
      <c r="X117" s="157" t="s">
        <v>15934</v>
      </c>
      <c r="Y117" s="157" t="s">
        <v>16058</v>
      </c>
      <c r="Z117" t="str">
        <f t="shared" si="30"/>
        <v>4ST-2 热压B上层顶升气缸上升位异常延时</v>
      </c>
    </row>
    <row r="118" spans="1:26">
      <c r="A118" s="7">
        <v>116</v>
      </c>
      <c r="B118" s="7"/>
      <c r="C118" s="160" t="s">
        <v>15860</v>
      </c>
      <c r="D118" s="166" t="s">
        <v>15388</v>
      </c>
      <c r="E118" s="168" t="s">
        <v>15276</v>
      </c>
      <c r="F118" s="153" t="s">
        <v>14829</v>
      </c>
      <c r="G118" s="157" t="str">
        <f t="shared" si="29"/>
        <v>热压C下层Hip测试气缸下降位延时</v>
      </c>
      <c r="H118" s="157" t="s">
        <v>14830</v>
      </c>
      <c r="I118" s="157" t="str">
        <f t="shared" si="15"/>
        <v>热压C下层Hip测试气缸下降位延时设置</v>
      </c>
      <c r="J118" s="177" t="s">
        <v>15815</v>
      </c>
      <c r="K118" s="157" t="s">
        <v>15688</v>
      </c>
      <c r="L118" s="157" t="s">
        <v>15768</v>
      </c>
      <c r="M118" s="152"/>
      <c r="N118" s="161" t="s">
        <v>14831</v>
      </c>
      <c r="O118" s="157" t="str">
        <f t="shared" si="28"/>
        <v>输出</v>
      </c>
      <c r="P118" s="157" t="str">
        <f t="shared" si="18"/>
        <v>W108.11</v>
      </c>
      <c r="Q118" s="157" t="str">
        <f t="shared" si="22"/>
        <v>手动</v>
      </c>
      <c r="R118" s="157" t="s">
        <v>433</v>
      </c>
      <c r="S118" s="157" t="str">
        <f t="shared" si="23"/>
        <v>[M]</v>
      </c>
      <c r="T118" s="157" t="s">
        <v>633</v>
      </c>
      <c r="U118" s="157" t="str">
        <f t="shared" si="24"/>
        <v>[A]</v>
      </c>
      <c r="V118" s="157" t="str">
        <f t="shared" si="27"/>
        <v>4ST-3热压C上层Hip测试气缸下降位异常</v>
      </c>
      <c r="W118" s="182" t="s">
        <v>5814</v>
      </c>
      <c r="X118" s="157" t="s">
        <v>15935</v>
      </c>
      <c r="Y118" s="157" t="s">
        <v>16059</v>
      </c>
      <c r="Z118" t="str">
        <f t="shared" si="30"/>
        <v>4ST-2 热压B上层顶升气缸下降位异常延时</v>
      </c>
    </row>
    <row r="119" spans="1:26">
      <c r="A119" s="7">
        <v>117</v>
      </c>
      <c r="B119" s="7"/>
      <c r="C119" s="160" t="s">
        <v>15860</v>
      </c>
      <c r="D119" s="166" t="s">
        <v>15389</v>
      </c>
      <c r="E119" s="168" t="s">
        <v>15277</v>
      </c>
      <c r="F119" s="153" t="s">
        <v>14832</v>
      </c>
      <c r="G119" s="157" t="str">
        <f t="shared" si="29"/>
        <v>热压C上层有料感应延时</v>
      </c>
      <c r="H119" s="157" t="s">
        <v>14833</v>
      </c>
      <c r="I119" s="157" t="str">
        <f t="shared" si="15"/>
        <v>热压C上层有料感应延时设置</v>
      </c>
      <c r="J119" s="177" t="s">
        <v>15816</v>
      </c>
      <c r="K119" s="157" t="s">
        <v>15689</v>
      </c>
      <c r="L119" s="157" t="s">
        <v>15769</v>
      </c>
      <c r="M119" s="152"/>
      <c r="N119" s="161" t="s">
        <v>14834</v>
      </c>
      <c r="O119" s="157" t="str">
        <f t="shared" si="28"/>
        <v>输出</v>
      </c>
      <c r="P119" s="157" t="str">
        <f t="shared" si="18"/>
        <v>W108.12</v>
      </c>
      <c r="Q119" s="157" t="str">
        <f t="shared" si="22"/>
        <v>手动</v>
      </c>
      <c r="R119" s="157" t="s">
        <v>434</v>
      </c>
      <c r="S119" s="157" t="str">
        <f t="shared" si="23"/>
        <v>[M]</v>
      </c>
      <c r="T119" s="157" t="s">
        <v>634</v>
      </c>
      <c r="U119" s="157" t="str">
        <f t="shared" si="24"/>
        <v>[A]</v>
      </c>
      <c r="V119" s="157" t="str">
        <f t="shared" si="27"/>
        <v>4ST-3热压C下层Hip测试气缸上升位异常</v>
      </c>
      <c r="W119" s="182" t="s">
        <v>5815</v>
      </c>
      <c r="X119" s="157" t="s">
        <v>15936</v>
      </c>
      <c r="Y119" s="157" t="s">
        <v>16060</v>
      </c>
      <c r="Z119" t="str">
        <f t="shared" si="30"/>
        <v>4ST-2 热压B下层顶升气缸上升位异常延时</v>
      </c>
    </row>
    <row r="120" spans="1:26">
      <c r="A120" s="7">
        <v>118</v>
      </c>
      <c r="B120" s="7"/>
      <c r="C120" s="160" t="s">
        <v>15860</v>
      </c>
      <c r="D120" s="166" t="s">
        <v>15390</v>
      </c>
      <c r="E120" s="168" t="s">
        <v>15278</v>
      </c>
      <c r="F120" s="153" t="s">
        <v>14835</v>
      </c>
      <c r="G120" s="157" t="str">
        <f t="shared" si="29"/>
        <v>热压C下层有料感应延时</v>
      </c>
      <c r="H120" s="157" t="s">
        <v>14836</v>
      </c>
      <c r="I120" s="157" t="str">
        <f t="shared" si="15"/>
        <v>热压C下层有料感应延时设置</v>
      </c>
      <c r="J120" s="177" t="s">
        <v>15817</v>
      </c>
      <c r="K120" s="157" t="s">
        <v>15690</v>
      </c>
      <c r="L120" s="157" t="s">
        <v>15770</v>
      </c>
      <c r="M120" s="151" t="s">
        <v>15478</v>
      </c>
      <c r="N120" s="161" t="s">
        <v>14837</v>
      </c>
      <c r="O120" s="157" t="str">
        <f t="shared" si="28"/>
        <v>热压A增压缸上升输出</v>
      </c>
      <c r="P120" s="157" t="str">
        <f t="shared" si="18"/>
        <v>W110.00</v>
      </c>
      <c r="Q120" s="157" t="str">
        <f t="shared" si="22"/>
        <v>热压A增压缸上升手动</v>
      </c>
      <c r="R120" s="157" t="s">
        <v>435</v>
      </c>
      <c r="S120" s="157" t="str">
        <f t="shared" si="23"/>
        <v>热压A增压缸上升[M]</v>
      </c>
      <c r="T120" s="157" t="s">
        <v>635</v>
      </c>
      <c r="U120" s="157" t="str">
        <f t="shared" si="24"/>
        <v>热压A增压缸上升[A]</v>
      </c>
      <c r="V120" s="157" t="str">
        <f t="shared" si="27"/>
        <v>4ST-3热压C下层Hip测试气缸下降位异常</v>
      </c>
      <c r="W120" s="182" t="s">
        <v>5816</v>
      </c>
      <c r="X120" s="157" t="s">
        <v>15937</v>
      </c>
      <c r="Y120" s="157" t="s">
        <v>16061</v>
      </c>
      <c r="Z120" t="str">
        <f t="shared" si="30"/>
        <v>4ST-2 热压B下层顶升气缸下降位异常延时</v>
      </c>
    </row>
    <row r="121" spans="1:26">
      <c r="A121" s="7">
        <v>119</v>
      </c>
      <c r="B121" s="7"/>
      <c r="C121" s="160" t="s">
        <v>15860</v>
      </c>
      <c r="D121" s="166" t="s">
        <v>15391</v>
      </c>
      <c r="E121" s="168" t="s">
        <v>15279</v>
      </c>
      <c r="F121" s="153" t="s">
        <v>14838</v>
      </c>
      <c r="G121" s="157" t="str">
        <f t="shared" si="29"/>
        <v>热压C上层极耳检查输入延时</v>
      </c>
      <c r="H121" s="157" t="s">
        <v>14839</v>
      </c>
      <c r="I121" s="157" t="str">
        <f t="shared" si="15"/>
        <v>热压C上层极耳检查输入延时设置</v>
      </c>
      <c r="J121" s="177"/>
      <c r="K121" s="157" t="s">
        <v>15691</v>
      </c>
      <c r="L121" s="157" t="s">
        <v>15771</v>
      </c>
      <c r="M121" s="151" t="s">
        <v>15479</v>
      </c>
      <c r="N121" s="161" t="s">
        <v>14840</v>
      </c>
      <c r="O121" s="157" t="str">
        <f t="shared" si="28"/>
        <v>热压A增压缸下降输出</v>
      </c>
      <c r="P121" s="157" t="str">
        <f t="shared" si="18"/>
        <v>W110.01</v>
      </c>
      <c r="Q121" s="157" t="str">
        <f t="shared" si="22"/>
        <v>热压A增压缸下降手动</v>
      </c>
      <c r="R121" s="157" t="s">
        <v>436</v>
      </c>
      <c r="S121" s="157" t="str">
        <f t="shared" si="23"/>
        <v>热压A增压缸下降[M]</v>
      </c>
      <c r="T121" s="157" t="s">
        <v>636</v>
      </c>
      <c r="U121" s="157" t="str">
        <f t="shared" si="24"/>
        <v>热压A增压缸下降[A]</v>
      </c>
      <c r="V121" s="157" t="str">
        <f t="shared" si="27"/>
        <v>4ST-3热压C上层有料感应异常</v>
      </c>
      <c r="W121" s="182" t="s">
        <v>5817</v>
      </c>
      <c r="X121" s="157" t="s">
        <v>15938</v>
      </c>
      <c r="Y121" s="157" t="s">
        <v>16062</v>
      </c>
      <c r="Z121" t="str">
        <f t="shared" si="30"/>
        <v>4ST-2 热压B垫高气缸移出位异常延时</v>
      </c>
    </row>
    <row r="122" spans="1:26">
      <c r="A122" s="7">
        <v>120</v>
      </c>
      <c r="B122" s="7"/>
      <c r="C122" s="160" t="s">
        <v>15860</v>
      </c>
      <c r="D122" s="166" t="s">
        <v>15392</v>
      </c>
      <c r="E122" s="168" t="s">
        <v>15280</v>
      </c>
      <c r="F122" s="153" t="s">
        <v>14841</v>
      </c>
      <c r="G122" s="157" t="str">
        <f t="shared" si="29"/>
        <v>热压C下层极耳检查输入延时</v>
      </c>
      <c r="H122" s="157" t="s">
        <v>14842</v>
      </c>
      <c r="I122" s="157" t="str">
        <f t="shared" si="15"/>
        <v>热压C下层极耳检查输入延时设置</v>
      </c>
      <c r="J122" s="177"/>
      <c r="K122" s="157" t="s">
        <v>15692</v>
      </c>
      <c r="L122" s="157" t="s">
        <v>15772</v>
      </c>
      <c r="M122" s="151" t="s">
        <v>15480</v>
      </c>
      <c r="N122" s="161" t="s">
        <v>14843</v>
      </c>
      <c r="O122" s="157" t="str">
        <f t="shared" si="28"/>
        <v>热压A上层顶升气缸上升输出</v>
      </c>
      <c r="P122" s="157" t="str">
        <f t="shared" si="18"/>
        <v>W110.02</v>
      </c>
      <c r="Q122" s="157" t="str">
        <f t="shared" si="22"/>
        <v>热压A上层顶升气缸上升手动</v>
      </c>
      <c r="R122" s="157" t="s">
        <v>437</v>
      </c>
      <c r="S122" s="157" t="str">
        <f t="shared" si="23"/>
        <v>热压A上层顶升气缸上升[M]</v>
      </c>
      <c r="T122" s="157" t="s">
        <v>637</v>
      </c>
      <c r="U122" s="157" t="str">
        <f t="shared" si="24"/>
        <v>热压A上层顶升气缸上升[A]</v>
      </c>
      <c r="V122" s="157" t="str">
        <f t="shared" si="27"/>
        <v>4ST-3热压C下层有料感应异常</v>
      </c>
      <c r="W122" s="182" t="s">
        <v>5818</v>
      </c>
      <c r="X122" s="157" t="s">
        <v>15939</v>
      </c>
      <c r="Y122" s="157" t="s">
        <v>16063</v>
      </c>
      <c r="Z122" t="str">
        <f t="shared" si="30"/>
        <v>4ST-2 热压B垫高气缸热压位异常延时</v>
      </c>
    </row>
    <row r="123" spans="1:26">
      <c r="A123" s="7">
        <v>121</v>
      </c>
      <c r="B123" s="7"/>
      <c r="C123" s="160" t="s">
        <v>15860</v>
      </c>
      <c r="D123" s="166" t="s">
        <v>15393</v>
      </c>
      <c r="E123" s="168" t="s">
        <v>15658</v>
      </c>
      <c r="F123" s="153" t="s">
        <v>14844</v>
      </c>
      <c r="G123" s="157" t="str">
        <f t="shared" si="17"/>
        <v>热压C上层极耳检查输入延时</v>
      </c>
      <c r="H123" s="157" t="s">
        <v>14845</v>
      </c>
      <c r="I123" s="157" t="str">
        <f t="shared" si="15"/>
        <v>热压C上层极耳检查输入延时设置</v>
      </c>
      <c r="J123" s="177"/>
      <c r="K123" s="157" t="s">
        <v>15693</v>
      </c>
      <c r="L123" s="157"/>
      <c r="M123" s="151" t="s">
        <v>15481</v>
      </c>
      <c r="N123" s="161" t="s">
        <v>14846</v>
      </c>
      <c r="O123" s="157" t="str">
        <f t="shared" si="28"/>
        <v>热压A上层顶升气缸下降输出</v>
      </c>
      <c r="P123" s="157" t="str">
        <f t="shared" si="18"/>
        <v>W110.03</v>
      </c>
      <c r="Q123" s="157" t="str">
        <f t="shared" si="22"/>
        <v>热压A上层顶升气缸下降手动</v>
      </c>
      <c r="R123" s="157" t="s">
        <v>438</v>
      </c>
      <c r="S123" s="157" t="str">
        <f t="shared" si="23"/>
        <v>热压A上层顶升气缸下降[M]</v>
      </c>
      <c r="T123" s="157" t="s">
        <v>638</v>
      </c>
      <c r="U123" s="157" t="str">
        <f t="shared" si="24"/>
        <v>热压A上层顶升气缸下降[A]</v>
      </c>
      <c r="V123" s="157" t="str">
        <f t="shared" si="27"/>
        <v>4ST-3热压C上层极耳检查输入异常</v>
      </c>
      <c r="W123" s="182" t="s">
        <v>5819</v>
      </c>
      <c r="X123" s="157" t="s">
        <v>15940</v>
      </c>
      <c r="Y123" s="157" t="s">
        <v>16064</v>
      </c>
      <c r="Z123" t="str">
        <f t="shared" si="30"/>
        <v>4ST-2 热压B上层Hip测试气缸上升位异常延时</v>
      </c>
    </row>
    <row r="124" spans="1:26">
      <c r="A124" s="7">
        <v>122</v>
      </c>
      <c r="B124" s="7"/>
      <c r="C124" s="160" t="s">
        <v>15860</v>
      </c>
      <c r="D124" s="166" t="s">
        <v>15394</v>
      </c>
      <c r="E124" s="168" t="s">
        <v>15659</v>
      </c>
      <c r="F124" s="153" t="s">
        <v>14847</v>
      </c>
      <c r="G124" s="157" t="str">
        <f t="shared" si="17"/>
        <v>热压C下层极耳检查输入延时</v>
      </c>
      <c r="H124" s="157" t="s">
        <v>14848</v>
      </c>
      <c r="I124" s="157" t="str">
        <f t="shared" si="15"/>
        <v>热压C下层极耳检查输入延时设置</v>
      </c>
      <c r="J124" s="177"/>
      <c r="K124" s="157" t="s">
        <v>15694</v>
      </c>
      <c r="L124" s="157"/>
      <c r="M124" s="151" t="s">
        <v>15482</v>
      </c>
      <c r="N124" s="161" t="s">
        <v>14849</v>
      </c>
      <c r="O124" s="157" t="str">
        <f t="shared" si="28"/>
        <v>热压A下层顶升气缸上升输出</v>
      </c>
      <c r="P124" s="157" t="str">
        <f t="shared" si="18"/>
        <v>W110.04</v>
      </c>
      <c r="Q124" s="157" t="str">
        <f t="shared" si="22"/>
        <v>热压A下层顶升气缸上升手动</v>
      </c>
      <c r="R124" s="157" t="s">
        <v>439</v>
      </c>
      <c r="S124" s="157" t="str">
        <f t="shared" si="23"/>
        <v>热压A下层顶升气缸上升[M]</v>
      </c>
      <c r="T124" s="157" t="s">
        <v>639</v>
      </c>
      <c r="U124" s="157" t="str">
        <f t="shared" si="24"/>
        <v>热压A下层顶升气缸上升[A]</v>
      </c>
      <c r="V124" s="157" t="str">
        <f t="shared" si="27"/>
        <v>4ST-3热压C下层极耳检查输入异常</v>
      </c>
      <c r="W124" s="182" t="s">
        <v>5820</v>
      </c>
      <c r="X124" s="157" t="s">
        <v>15941</v>
      </c>
      <c r="Y124" s="157" t="s">
        <v>16065</v>
      </c>
      <c r="Z124" t="str">
        <f t="shared" si="30"/>
        <v>4ST-2 热压B上层Hip测试气缸下降位异常延时</v>
      </c>
    </row>
    <row r="125" spans="1:26">
      <c r="A125" s="7">
        <v>123</v>
      </c>
      <c r="B125" s="7"/>
      <c r="C125" s="160" t="s">
        <v>15860</v>
      </c>
      <c r="D125" s="166" t="s">
        <v>15395</v>
      </c>
      <c r="E125" s="169" t="s">
        <v>15646</v>
      </c>
      <c r="F125" s="153" t="s">
        <v>14850</v>
      </c>
      <c r="G125" s="157" t="str">
        <f>E126&amp;"延时"</f>
        <v>进出料转移伺服准备好延时</v>
      </c>
      <c r="H125" s="157" t="s">
        <v>14851</v>
      </c>
      <c r="I125" s="157" t="str">
        <f t="shared" si="15"/>
        <v>进出料转移伺服准备好延时设置</v>
      </c>
      <c r="J125" s="177"/>
      <c r="K125" s="157" t="s">
        <v>15695</v>
      </c>
      <c r="L125" s="157"/>
      <c r="M125" s="151" t="s">
        <v>15483</v>
      </c>
      <c r="N125" s="161" t="s">
        <v>14852</v>
      </c>
      <c r="O125" s="157" t="str">
        <f t="shared" si="28"/>
        <v>热压A下层顶升气缸下降输出</v>
      </c>
      <c r="P125" s="157" t="str">
        <f t="shared" si="18"/>
        <v>W110.05</v>
      </c>
      <c r="Q125" s="157" t="str">
        <f t="shared" si="22"/>
        <v>热压A下层顶升气缸下降手动</v>
      </c>
      <c r="R125" s="157" t="s">
        <v>440</v>
      </c>
      <c r="S125" s="157" t="str">
        <f t="shared" si="23"/>
        <v>热压A下层顶升气缸下降[M]</v>
      </c>
      <c r="T125" s="157" t="s">
        <v>640</v>
      </c>
      <c r="U125" s="157" t="str">
        <f t="shared" si="24"/>
        <v>热压A下层顶升气缸下降[A]</v>
      </c>
      <c r="V125" s="157" t="str">
        <f t="shared" si="27"/>
        <v>4ST-3备用10异常</v>
      </c>
      <c r="W125" s="182" t="s">
        <v>5821</v>
      </c>
      <c r="X125" s="157" t="s">
        <v>15942</v>
      </c>
      <c r="Y125" s="157" t="s">
        <v>16066</v>
      </c>
      <c r="Z125" t="str">
        <f t="shared" si="30"/>
        <v>4ST-2 热压B下层Hip测试气缸上升位异常延时</v>
      </c>
    </row>
    <row r="126" spans="1:26">
      <c r="A126" s="7">
        <v>124</v>
      </c>
      <c r="B126" s="7"/>
      <c r="C126" s="157" t="s">
        <v>15862</v>
      </c>
      <c r="D126" s="166" t="s">
        <v>15396</v>
      </c>
      <c r="E126" s="168" t="s">
        <v>15281</v>
      </c>
      <c r="F126" s="153" t="s">
        <v>14853</v>
      </c>
      <c r="G126" s="157" t="str">
        <f>E127&amp;"延时"</f>
        <v>进出料转移伺服报警延时</v>
      </c>
      <c r="H126" s="157" t="s">
        <v>14854</v>
      </c>
      <c r="I126" s="157" t="str">
        <f t="shared" si="15"/>
        <v>进出料转移伺服报警延时设置</v>
      </c>
      <c r="J126" s="177"/>
      <c r="K126" s="157" t="s">
        <v>15696</v>
      </c>
      <c r="L126" s="157"/>
      <c r="M126" s="151" t="s">
        <v>15484</v>
      </c>
      <c r="N126" s="161" t="s">
        <v>14855</v>
      </c>
      <c r="O126" s="157" t="str">
        <f t="shared" si="28"/>
        <v>热压A垫高气缸移出输出</v>
      </c>
      <c r="P126" s="157" t="str">
        <f t="shared" si="18"/>
        <v>W110.06</v>
      </c>
      <c r="Q126" s="157" t="str">
        <f t="shared" si="22"/>
        <v>热压A垫高气缸移出手动</v>
      </c>
      <c r="R126" s="157" t="s">
        <v>441</v>
      </c>
      <c r="S126" s="157" t="str">
        <f t="shared" si="23"/>
        <v>热压A垫高气缸移出[M]</v>
      </c>
      <c r="T126" s="157" t="s">
        <v>641</v>
      </c>
      <c r="U126" s="157" t="str">
        <f t="shared" si="24"/>
        <v>热压A垫高气缸移出[A]</v>
      </c>
      <c r="V126" s="157" t="str">
        <f t="shared" si="27"/>
        <v>2ST进出料转移伺服准备好异常</v>
      </c>
      <c r="W126" s="182" t="s">
        <v>5822</v>
      </c>
      <c r="X126" s="157" t="s">
        <v>15943</v>
      </c>
      <c r="Y126" s="157" t="s">
        <v>16067</v>
      </c>
      <c r="Z126" t="str">
        <f t="shared" si="30"/>
        <v>4ST-2 热压B下层Hip测试气缸下降位异常延时</v>
      </c>
    </row>
    <row r="127" spans="1:26">
      <c r="A127" s="7">
        <v>125</v>
      </c>
      <c r="B127" s="7"/>
      <c r="C127" s="157" t="s">
        <v>15862</v>
      </c>
      <c r="D127" s="166" t="s">
        <v>15397</v>
      </c>
      <c r="E127" s="168" t="s">
        <v>15282</v>
      </c>
      <c r="F127" s="153" t="s">
        <v>14856</v>
      </c>
      <c r="G127" s="157" t="str">
        <f>E128&amp;"延时"</f>
        <v>伸缩伺服准备好延时</v>
      </c>
      <c r="H127" s="157" t="s">
        <v>14857</v>
      </c>
      <c r="I127" s="157" t="str">
        <f t="shared" si="15"/>
        <v>伸缩伺服准备好延时设置</v>
      </c>
      <c r="J127" s="177"/>
      <c r="K127" s="157" t="s">
        <v>15697</v>
      </c>
      <c r="L127" s="157"/>
      <c r="M127" s="151" t="s">
        <v>15485</v>
      </c>
      <c r="N127" s="161" t="s">
        <v>14858</v>
      </c>
      <c r="O127" s="157" t="str">
        <f t="shared" si="28"/>
        <v>热压A垫高气缸热压输出</v>
      </c>
      <c r="P127" s="157" t="str">
        <f t="shared" si="18"/>
        <v>W110.07</v>
      </c>
      <c r="Q127" s="157" t="str">
        <f t="shared" si="22"/>
        <v>热压A垫高气缸热压手动</v>
      </c>
      <c r="R127" s="157" t="s">
        <v>442</v>
      </c>
      <c r="S127" s="157" t="str">
        <f t="shared" si="23"/>
        <v>热压A垫高气缸热压[M]</v>
      </c>
      <c r="T127" s="157" t="s">
        <v>642</v>
      </c>
      <c r="U127" s="157" t="str">
        <f t="shared" si="24"/>
        <v>热压A垫高气缸热压[A]</v>
      </c>
      <c r="V127" s="157" t="str">
        <f t="shared" si="27"/>
        <v>2ST进出料转移伺服报警异常</v>
      </c>
      <c r="W127" s="182" t="s">
        <v>5823</v>
      </c>
      <c r="X127" s="157" t="s">
        <v>15944</v>
      </c>
      <c r="Y127" s="157" t="s">
        <v>16068</v>
      </c>
      <c r="Z127" t="str">
        <f t="shared" si="30"/>
        <v>4ST-2 热压B上层有料感应异常延时</v>
      </c>
    </row>
    <row r="128" spans="1:26">
      <c r="A128" s="7">
        <v>126</v>
      </c>
      <c r="B128" s="7"/>
      <c r="C128" s="157" t="s">
        <v>15862</v>
      </c>
      <c r="D128" s="166" t="s">
        <v>15398</v>
      </c>
      <c r="E128" s="168" t="s">
        <v>15283</v>
      </c>
      <c r="F128" s="153" t="s">
        <v>14859</v>
      </c>
      <c r="G128" s="157" t="str">
        <f>E129&amp;"延时"</f>
        <v>伸缩伺服报警延时</v>
      </c>
      <c r="H128" s="157" t="s">
        <v>14860</v>
      </c>
      <c r="I128" s="157" t="str">
        <f t="shared" si="15"/>
        <v>伸缩伺服报警延时设置</v>
      </c>
      <c r="J128" s="177"/>
      <c r="K128" s="157" t="s">
        <v>15698</v>
      </c>
      <c r="L128" s="157"/>
      <c r="M128" s="152" t="s">
        <v>15486</v>
      </c>
      <c r="N128" s="161" t="s">
        <v>14861</v>
      </c>
      <c r="O128" s="157" t="str">
        <f t="shared" si="28"/>
        <v>热压AHip测试气缸上升输出</v>
      </c>
      <c r="P128" s="157" t="str">
        <f t="shared" si="18"/>
        <v>W110.08</v>
      </c>
      <c r="Q128" s="157" t="str">
        <f t="shared" si="22"/>
        <v>热压AHip测试气缸上升手动</v>
      </c>
      <c r="R128" s="157" t="s">
        <v>443</v>
      </c>
      <c r="S128" s="157" t="str">
        <f t="shared" si="23"/>
        <v>热压AHip测试气缸上升[M]</v>
      </c>
      <c r="T128" s="157" t="s">
        <v>643</v>
      </c>
      <c r="U128" s="157" t="str">
        <f t="shared" si="24"/>
        <v>热压AHip测试气缸上升[A]</v>
      </c>
      <c r="V128" s="157" t="str">
        <f t="shared" si="27"/>
        <v>2ST伸缩伺服准备好异常</v>
      </c>
      <c r="W128" s="182" t="s">
        <v>5824</v>
      </c>
      <c r="X128" s="157" t="s">
        <v>15945</v>
      </c>
      <c r="Y128" s="157" t="s">
        <v>16069</v>
      </c>
      <c r="Z128" t="str">
        <f t="shared" si="30"/>
        <v>4ST-2 热压B下层有料感应异常延时</v>
      </c>
    </row>
    <row r="129" spans="1:26">
      <c r="A129" s="7">
        <v>127</v>
      </c>
      <c r="B129" s="7"/>
      <c r="C129" s="157" t="s">
        <v>15862</v>
      </c>
      <c r="D129" s="166" t="s">
        <v>15399</v>
      </c>
      <c r="E129" s="168" t="s">
        <v>15284</v>
      </c>
      <c r="F129" s="153" t="s">
        <v>14862</v>
      </c>
      <c r="G129" s="157" t="str">
        <f t="shared" ref="G129:G130" si="31">E130&amp;"延时"</f>
        <v>备用11延时</v>
      </c>
      <c r="H129" s="157" t="s">
        <v>14863</v>
      </c>
      <c r="I129" s="157" t="str">
        <f t="shared" si="15"/>
        <v>备用11延时设置</v>
      </c>
      <c r="J129" s="177"/>
      <c r="K129" s="157" t="s">
        <v>15699</v>
      </c>
      <c r="L129" s="157"/>
      <c r="M129" s="152" t="s">
        <v>15487</v>
      </c>
      <c r="N129" s="161" t="s">
        <v>14864</v>
      </c>
      <c r="O129" s="157" t="str">
        <f t="shared" si="28"/>
        <v>热压AHip测试气缸下降输出</v>
      </c>
      <c r="P129" s="157" t="str">
        <f t="shared" si="18"/>
        <v>W110.09</v>
      </c>
      <c r="Q129" s="157" t="str">
        <f t="shared" si="22"/>
        <v>热压AHip测试气缸下降手动</v>
      </c>
      <c r="R129" s="157" t="s">
        <v>444</v>
      </c>
      <c r="S129" s="157" t="str">
        <f t="shared" si="23"/>
        <v>热压AHip测试气缸下降[M]</v>
      </c>
      <c r="T129" s="157" t="s">
        <v>644</v>
      </c>
      <c r="U129" s="157" t="str">
        <f t="shared" si="24"/>
        <v>热压AHip测试气缸下降[A]</v>
      </c>
      <c r="V129" s="157" t="str">
        <f t="shared" si="27"/>
        <v>2ST伸缩伺服报警异常</v>
      </c>
      <c r="W129" s="182" t="s">
        <v>5825</v>
      </c>
      <c r="X129" s="157" t="s">
        <v>15946</v>
      </c>
      <c r="Y129" s="157" t="s">
        <v>16070</v>
      </c>
      <c r="Z129" t="str">
        <f t="shared" si="30"/>
        <v>4ST-2 热压B上层极耳检查输入异常延时</v>
      </c>
    </row>
    <row r="130" spans="1:26">
      <c r="A130" s="7">
        <v>128</v>
      </c>
      <c r="B130" s="7"/>
      <c r="C130" s="157"/>
      <c r="D130" s="166" t="s">
        <v>15400</v>
      </c>
      <c r="E130" s="169" t="s">
        <v>15647</v>
      </c>
      <c r="F130" s="153" t="s">
        <v>14865</v>
      </c>
      <c r="G130" s="157" t="str">
        <f t="shared" si="31"/>
        <v>加热A跳闸延时</v>
      </c>
      <c r="H130" s="157" t="s">
        <v>14866</v>
      </c>
      <c r="I130" s="157" t="str">
        <f t="shared" si="15"/>
        <v>加热A跳闸延时设置</v>
      </c>
      <c r="J130" s="177"/>
      <c r="K130" s="157" t="s">
        <v>15700</v>
      </c>
      <c r="L130" s="157"/>
      <c r="M130" s="152" t="s">
        <v>15488</v>
      </c>
      <c r="N130" s="161" t="s">
        <v>14867</v>
      </c>
      <c r="O130" s="157" t="str">
        <f t="shared" si="28"/>
        <v>热压A上下层吹气输出</v>
      </c>
      <c r="P130" s="157" t="str">
        <f t="shared" si="18"/>
        <v>W110.10</v>
      </c>
      <c r="Q130" s="157" t="str">
        <f t="shared" si="22"/>
        <v>热压A上下层吹气手动</v>
      </c>
      <c r="R130" s="157" t="s">
        <v>445</v>
      </c>
      <c r="S130" s="157" t="str">
        <f t="shared" si="23"/>
        <v>热压A上下层吹气[M]</v>
      </c>
      <c r="T130" s="157" t="s">
        <v>645</v>
      </c>
      <c r="U130" s="157" t="str">
        <f t="shared" si="24"/>
        <v>热压A上下层吹气[A]</v>
      </c>
      <c r="V130" s="157" t="str">
        <f t="shared" si="27"/>
        <v>备用11异常</v>
      </c>
      <c r="W130" s="182" t="s">
        <v>5826</v>
      </c>
      <c r="X130" s="157" t="s">
        <v>15947</v>
      </c>
      <c r="Y130" s="157" t="s">
        <v>16071</v>
      </c>
      <c r="Z130" t="str">
        <f t="shared" si="30"/>
        <v>4ST-2 热压B下层极耳检查输入异常延时</v>
      </c>
    </row>
    <row r="131" spans="1:26">
      <c r="A131" s="7"/>
      <c r="B131" s="7"/>
      <c r="C131" s="157" t="s">
        <v>15650</v>
      </c>
      <c r="D131" s="166" t="s">
        <v>15401</v>
      </c>
      <c r="E131" s="169" t="s">
        <v>15285</v>
      </c>
      <c r="F131" s="153" t="s">
        <v>14868</v>
      </c>
      <c r="G131" s="157" t="str">
        <f t="shared" si="17"/>
        <v>加热A跳闸延时</v>
      </c>
      <c r="H131" s="157" t="s">
        <v>14869</v>
      </c>
      <c r="I131" s="157" t="str">
        <f t="shared" ref="I131:I138" si="32">G131&amp;"设置"</f>
        <v>加热A跳闸延时设置</v>
      </c>
      <c r="J131" s="177" t="s">
        <v>15829</v>
      </c>
      <c r="K131" s="157" t="s">
        <v>15701</v>
      </c>
      <c r="L131" s="157" t="s">
        <v>15773</v>
      </c>
      <c r="M131" s="152" t="s">
        <v>15489</v>
      </c>
      <c r="N131" s="161" t="s">
        <v>14870</v>
      </c>
      <c r="O131" s="157" t="str">
        <f t="shared" si="28"/>
        <v>热压A上层HIP测试选择输出</v>
      </c>
      <c r="P131" s="157" t="str">
        <f t="shared" si="18"/>
        <v>W110.11</v>
      </c>
      <c r="Q131" s="157" t="str">
        <f t="shared" si="22"/>
        <v>热压A上层HIP测试选择手动</v>
      </c>
      <c r="R131" s="157" t="s">
        <v>446</v>
      </c>
      <c r="S131" s="157" t="str">
        <f t="shared" si="23"/>
        <v>热压A上层HIP测试选择[M]</v>
      </c>
      <c r="T131" s="157" t="s">
        <v>646</v>
      </c>
      <c r="U131" s="157" t="str">
        <f t="shared" si="24"/>
        <v>热压A上层HIP测试选择[A]</v>
      </c>
      <c r="V131" s="157" t="str">
        <f t="shared" si="27"/>
        <v>副PLC加热A跳闸异常</v>
      </c>
      <c r="W131" s="182" t="s">
        <v>6548</v>
      </c>
      <c r="X131" s="157" t="s">
        <v>15973</v>
      </c>
      <c r="Y131" s="157" t="s">
        <v>16072</v>
      </c>
      <c r="Z131" t="str">
        <f t="shared" si="30"/>
        <v>4ST-2 热压B加热跳闸延时</v>
      </c>
    </row>
    <row r="132" spans="1:26">
      <c r="A132" s="7"/>
      <c r="B132" s="7"/>
      <c r="C132" s="157" t="s">
        <v>15650</v>
      </c>
      <c r="D132" s="166" t="s">
        <v>15402</v>
      </c>
      <c r="E132" s="169" t="s">
        <v>15648</v>
      </c>
      <c r="F132" s="153" t="s">
        <v>14871</v>
      </c>
      <c r="G132" s="157" t="str">
        <f t="shared" ref="G132:G162" si="33">E132&amp;"延时"</f>
        <v>加热B跳闸延时</v>
      </c>
      <c r="H132" s="157" t="s">
        <v>14872</v>
      </c>
      <c r="I132" s="157" t="str">
        <f t="shared" si="32"/>
        <v>加热B跳闸延时设置</v>
      </c>
      <c r="J132" s="177" t="s">
        <v>15828</v>
      </c>
      <c r="K132" s="157" t="s">
        <v>15702</v>
      </c>
      <c r="L132" s="157" t="s">
        <v>15774</v>
      </c>
      <c r="M132" s="152" t="s">
        <v>15490</v>
      </c>
      <c r="N132" s="161" t="s">
        <v>14873</v>
      </c>
      <c r="O132" s="157" t="str">
        <f>M132&amp;"输出"</f>
        <v>热压A下层HIP测试选择输出</v>
      </c>
      <c r="P132" s="157" t="str">
        <f t="shared" si="18"/>
        <v>W110.12</v>
      </c>
      <c r="Q132" s="157" t="str">
        <f t="shared" si="22"/>
        <v>热压A下层HIP测试选择手动</v>
      </c>
      <c r="R132" s="157" t="s">
        <v>447</v>
      </c>
      <c r="S132" s="157" t="str">
        <f t="shared" si="23"/>
        <v>热压A下层HIP测试选择[M]</v>
      </c>
      <c r="T132" s="157" t="s">
        <v>647</v>
      </c>
      <c r="U132" s="157" t="str">
        <f t="shared" si="24"/>
        <v>热压A下层HIP测试选择[A]</v>
      </c>
      <c r="V132" s="157" t="str">
        <f t="shared" ref="V132:V195" si="34">C132&amp;E132&amp;"异常"</f>
        <v>副PLC加热B跳闸异常</v>
      </c>
      <c r="W132" s="182" t="s">
        <v>5827</v>
      </c>
    </row>
    <row r="133" spans="1:26">
      <c r="A133" s="7"/>
      <c r="B133" s="7"/>
      <c r="C133" s="157" t="s">
        <v>15650</v>
      </c>
      <c r="D133" s="166" t="s">
        <v>15403</v>
      </c>
      <c r="E133" s="169" t="s">
        <v>15649</v>
      </c>
      <c r="F133" s="153" t="s">
        <v>14874</v>
      </c>
      <c r="G133" s="157" t="str">
        <f t="shared" si="33"/>
        <v>加热C跳闸延时</v>
      </c>
      <c r="H133" s="157" t="s">
        <v>14875</v>
      </c>
      <c r="I133" s="157" t="str">
        <f t="shared" si="32"/>
        <v>加热C跳闸延时设置</v>
      </c>
      <c r="J133" s="177" t="s">
        <v>15818</v>
      </c>
      <c r="K133" s="157" t="s">
        <v>15703</v>
      </c>
      <c r="L133" s="157" t="s">
        <v>15775</v>
      </c>
      <c r="M133" s="152" t="s">
        <v>16093</v>
      </c>
      <c r="N133" s="161" t="s">
        <v>14876</v>
      </c>
      <c r="O133" s="157" t="str">
        <f t="shared" si="28"/>
        <v>热压A极耳测试输出</v>
      </c>
      <c r="P133" s="157" t="str">
        <f t="shared" ref="P133:P196" si="35">"W"&amp;N133</f>
        <v>W110.13</v>
      </c>
      <c r="Q133" s="157" t="str">
        <f t="shared" si="22"/>
        <v>热压A极耳测试手动</v>
      </c>
      <c r="R133" s="157" t="s">
        <v>448</v>
      </c>
      <c r="S133" s="157" t="str">
        <f t="shared" si="23"/>
        <v>热压A极耳测试[M]</v>
      </c>
      <c r="T133" s="157" t="s">
        <v>648</v>
      </c>
      <c r="U133" s="157" t="str">
        <f t="shared" si="24"/>
        <v>热压A极耳测试[A]</v>
      </c>
      <c r="V133" s="157" t="str">
        <f t="shared" si="34"/>
        <v>副PLC加热C跳闸异常</v>
      </c>
      <c r="W133" s="182" t="s">
        <v>5828</v>
      </c>
    </row>
    <row r="134" spans="1:26">
      <c r="A134" s="7"/>
      <c r="B134" s="7"/>
      <c r="C134" s="157" t="s">
        <v>15650</v>
      </c>
      <c r="D134" s="166" t="s">
        <v>15404</v>
      </c>
      <c r="E134" s="169" t="s">
        <v>15417</v>
      </c>
      <c r="F134" s="153" t="s">
        <v>14877</v>
      </c>
      <c r="G134" s="157" t="str">
        <f t="shared" si="33"/>
        <v>副PLC 0.03延时</v>
      </c>
      <c r="H134" s="157" t="s">
        <v>14878</v>
      </c>
      <c r="I134" s="157" t="str">
        <f t="shared" si="32"/>
        <v>副PLC 0.03延时设置</v>
      </c>
      <c r="J134" s="177" t="s">
        <v>15819</v>
      </c>
      <c r="K134" s="157" t="s">
        <v>15704</v>
      </c>
      <c r="L134" s="157" t="s">
        <v>15776</v>
      </c>
      <c r="M134" s="152" t="s">
        <v>16094</v>
      </c>
      <c r="N134" s="161" t="s">
        <v>14879</v>
      </c>
      <c r="O134" s="157" t="str">
        <f t="shared" si="28"/>
        <v>热压A压力清零输出</v>
      </c>
      <c r="P134" s="157" t="str">
        <f t="shared" si="35"/>
        <v>W110.14</v>
      </c>
      <c r="Q134" s="157" t="str">
        <f t="shared" si="22"/>
        <v>热压A压力清零手动</v>
      </c>
      <c r="R134" s="157" t="s">
        <v>449</v>
      </c>
      <c r="S134" s="157" t="str">
        <f t="shared" si="23"/>
        <v>热压A压力清零[M]</v>
      </c>
      <c r="T134" s="157" t="s">
        <v>649</v>
      </c>
      <c r="U134" s="157" t="str">
        <f t="shared" si="24"/>
        <v>热压A压力清零[A]</v>
      </c>
      <c r="V134" s="157" t="str">
        <f t="shared" si="34"/>
        <v>副PLC副PLC 0.03异常</v>
      </c>
      <c r="W134" s="182" t="s">
        <v>5829</v>
      </c>
    </row>
    <row r="135" spans="1:26">
      <c r="A135" s="7"/>
      <c r="B135" s="7"/>
      <c r="C135" s="157" t="s">
        <v>15650</v>
      </c>
      <c r="D135" s="166" t="s">
        <v>15405</v>
      </c>
      <c r="E135" s="169" t="s">
        <v>15418</v>
      </c>
      <c r="F135" s="153" t="s">
        <v>14880</v>
      </c>
      <c r="G135" s="157" t="str">
        <f t="shared" si="33"/>
        <v>副PLC 0.04延时</v>
      </c>
      <c r="H135" s="157" t="s">
        <v>14881</v>
      </c>
      <c r="I135" s="157" t="str">
        <f t="shared" si="32"/>
        <v>副PLC 0.04延时设置</v>
      </c>
      <c r="J135" s="177" t="s">
        <v>15820</v>
      </c>
      <c r="K135" s="157" t="s">
        <v>15705</v>
      </c>
      <c r="L135" s="157" t="s">
        <v>15777</v>
      </c>
      <c r="M135" s="152"/>
      <c r="N135" s="161" t="s">
        <v>14882</v>
      </c>
      <c r="O135" s="157" t="str">
        <f t="shared" si="28"/>
        <v>输出</v>
      </c>
      <c r="P135" s="157" t="str">
        <f t="shared" si="35"/>
        <v>W110.15</v>
      </c>
      <c r="Q135" s="157" t="str">
        <f t="shared" si="22"/>
        <v>手动</v>
      </c>
      <c r="R135" s="157" t="s">
        <v>450</v>
      </c>
      <c r="S135" s="157" t="str">
        <f t="shared" si="23"/>
        <v>[M]</v>
      </c>
      <c r="T135" s="157" t="s">
        <v>650</v>
      </c>
      <c r="U135" s="157" t="str">
        <f t="shared" si="24"/>
        <v>[A]</v>
      </c>
      <c r="V135" s="157" t="str">
        <f t="shared" si="34"/>
        <v>副PLC副PLC 0.04异常</v>
      </c>
      <c r="W135" s="182" t="s">
        <v>5830</v>
      </c>
    </row>
    <row r="136" spans="1:26">
      <c r="A136" s="7"/>
      <c r="B136" s="7"/>
      <c r="C136" s="157" t="s">
        <v>15650</v>
      </c>
      <c r="D136" s="166" t="s">
        <v>15406</v>
      </c>
      <c r="E136" s="169" t="s">
        <v>15419</v>
      </c>
      <c r="F136" s="153" t="s">
        <v>14883</v>
      </c>
      <c r="G136" s="157" t="str">
        <f t="shared" si="33"/>
        <v>副PLC 0.05延时</v>
      </c>
      <c r="H136" s="157" t="s">
        <v>14884</v>
      </c>
      <c r="I136" s="157" t="str">
        <f t="shared" si="32"/>
        <v>副PLC 0.05延时设置</v>
      </c>
      <c r="J136" s="177" t="s">
        <v>15821</v>
      </c>
      <c r="K136" s="157" t="s">
        <v>15706</v>
      </c>
      <c r="L136" s="157" t="s">
        <v>15778</v>
      </c>
      <c r="M136" s="152"/>
      <c r="N136" s="161" t="s">
        <v>14885</v>
      </c>
      <c r="O136" s="157" t="str">
        <f t="shared" si="28"/>
        <v>输出</v>
      </c>
      <c r="P136" s="157" t="str">
        <f t="shared" si="35"/>
        <v>W111.00</v>
      </c>
      <c r="Q136" s="157" t="str">
        <f t="shared" si="22"/>
        <v>手动</v>
      </c>
      <c r="R136" s="157" t="s">
        <v>451</v>
      </c>
      <c r="S136" s="157" t="str">
        <f t="shared" si="23"/>
        <v>[M]</v>
      </c>
      <c r="T136" s="157" t="s">
        <v>651</v>
      </c>
      <c r="U136" s="157" t="str">
        <f t="shared" si="24"/>
        <v>[A]</v>
      </c>
      <c r="V136" s="157" t="str">
        <f t="shared" si="34"/>
        <v>副PLC副PLC 0.05异常</v>
      </c>
      <c r="W136" s="182" t="s">
        <v>5831</v>
      </c>
    </row>
    <row r="137" spans="1:26">
      <c r="A137" s="7"/>
      <c r="B137" s="7"/>
      <c r="C137" s="157" t="s">
        <v>15650</v>
      </c>
      <c r="D137" s="166" t="s">
        <v>15407</v>
      </c>
      <c r="E137" s="169" t="s">
        <v>15420</v>
      </c>
      <c r="F137" s="153" t="s">
        <v>14886</v>
      </c>
      <c r="G137" s="157" t="str">
        <f t="shared" si="33"/>
        <v>副PLC 0.06延时</v>
      </c>
      <c r="H137" s="157" t="s">
        <v>14887</v>
      </c>
      <c r="I137" s="157" t="str">
        <f t="shared" si="32"/>
        <v>副PLC 0.06延时设置</v>
      </c>
      <c r="J137" s="177"/>
      <c r="K137" s="157" t="s">
        <v>15707</v>
      </c>
      <c r="L137" s="157" t="s">
        <v>15779</v>
      </c>
      <c r="M137" s="152"/>
      <c r="N137" s="161" t="s">
        <v>14888</v>
      </c>
      <c r="O137" s="157" t="str">
        <f t="shared" si="28"/>
        <v>输出</v>
      </c>
      <c r="P137" s="157" t="str">
        <f t="shared" si="35"/>
        <v>W111.01</v>
      </c>
      <c r="Q137" s="157" t="str">
        <f t="shared" si="22"/>
        <v>手动</v>
      </c>
      <c r="R137" s="157" t="s">
        <v>452</v>
      </c>
      <c r="S137" s="157" t="str">
        <f t="shared" si="23"/>
        <v>[M]</v>
      </c>
      <c r="T137" s="157" t="s">
        <v>652</v>
      </c>
      <c r="U137" s="157" t="str">
        <f t="shared" si="24"/>
        <v>[A]</v>
      </c>
      <c r="V137" s="157" t="str">
        <f t="shared" si="34"/>
        <v>副PLC副PLC 0.06异常</v>
      </c>
      <c r="W137" s="182" t="s">
        <v>5832</v>
      </c>
    </row>
    <row r="138" spans="1:26">
      <c r="A138" s="7"/>
      <c r="B138" s="7"/>
      <c r="C138" s="157" t="s">
        <v>15650</v>
      </c>
      <c r="D138" s="166" t="s">
        <v>15408</v>
      </c>
      <c r="E138" s="169" t="s">
        <v>15421</v>
      </c>
      <c r="F138" s="153" t="s">
        <v>14889</v>
      </c>
      <c r="G138" s="157" t="str">
        <f t="shared" si="33"/>
        <v>副PLC 0.07延时</v>
      </c>
      <c r="H138" s="157" t="s">
        <v>14890</v>
      </c>
      <c r="I138" s="157" t="str">
        <f t="shared" si="32"/>
        <v>副PLC 0.07延时设置</v>
      </c>
      <c r="J138" s="177"/>
      <c r="K138" s="157" t="s">
        <v>15708</v>
      </c>
      <c r="L138" s="157" t="s">
        <v>15780</v>
      </c>
      <c r="M138" s="152"/>
      <c r="N138" s="161" t="s">
        <v>14891</v>
      </c>
      <c r="O138" s="157" t="str">
        <f t="shared" si="28"/>
        <v>输出</v>
      </c>
      <c r="P138" s="157" t="str">
        <f t="shared" si="35"/>
        <v>W111.02</v>
      </c>
      <c r="Q138" s="157" t="str">
        <f t="shared" si="22"/>
        <v>手动</v>
      </c>
      <c r="R138" s="157" t="s">
        <v>453</v>
      </c>
      <c r="S138" s="157" t="str">
        <f t="shared" si="23"/>
        <v>[M]</v>
      </c>
      <c r="T138" s="157" t="s">
        <v>653</v>
      </c>
      <c r="U138" s="157" t="str">
        <f t="shared" si="24"/>
        <v>[A]</v>
      </c>
      <c r="V138" s="157" t="str">
        <f t="shared" si="34"/>
        <v>副PLC副PLC 0.07异常</v>
      </c>
      <c r="W138" s="182" t="s">
        <v>5833</v>
      </c>
    </row>
    <row r="139" spans="1:26">
      <c r="A139" s="7"/>
      <c r="B139" s="7"/>
      <c r="C139" s="157" t="s">
        <v>15650</v>
      </c>
      <c r="D139" s="166" t="s">
        <v>15409</v>
      </c>
      <c r="E139" s="169" t="s">
        <v>15422</v>
      </c>
      <c r="F139" s="153" t="s">
        <v>14892</v>
      </c>
      <c r="G139" s="157" t="str">
        <f t="shared" si="33"/>
        <v>副PLC 0.08延时</v>
      </c>
      <c r="H139" s="157" t="s">
        <v>14893</v>
      </c>
      <c r="I139" s="157" t="str">
        <f>G139&amp;"设置"</f>
        <v>副PLC 0.08延时设置</v>
      </c>
      <c r="J139" s="177"/>
      <c r="K139" s="157" t="s">
        <v>15709</v>
      </c>
      <c r="L139" s="157"/>
      <c r="M139" s="152"/>
      <c r="N139" s="161" t="s">
        <v>14894</v>
      </c>
      <c r="O139" s="157" t="str">
        <f t="shared" si="28"/>
        <v>输出</v>
      </c>
      <c r="P139" s="157" t="str">
        <f t="shared" si="35"/>
        <v>W111.03</v>
      </c>
      <c r="Q139" s="157" t="str">
        <f t="shared" si="22"/>
        <v>手动</v>
      </c>
      <c r="R139" s="157" t="s">
        <v>454</v>
      </c>
      <c r="S139" s="157" t="str">
        <f t="shared" si="23"/>
        <v>[M]</v>
      </c>
      <c r="T139" s="157" t="s">
        <v>654</v>
      </c>
      <c r="U139" s="157" t="str">
        <f t="shared" si="24"/>
        <v>[A]</v>
      </c>
      <c r="V139" s="157" t="str">
        <f t="shared" si="34"/>
        <v>副PLC副PLC 0.08异常</v>
      </c>
      <c r="W139" s="182" t="s">
        <v>5834</v>
      </c>
    </row>
    <row r="140" spans="1:26">
      <c r="A140" s="7"/>
      <c r="B140" s="7"/>
      <c r="C140" s="157" t="s">
        <v>15650</v>
      </c>
      <c r="D140" s="166" t="s">
        <v>15410</v>
      </c>
      <c r="E140" s="169" t="s">
        <v>15423</v>
      </c>
      <c r="F140" s="153" t="s">
        <v>14895</v>
      </c>
      <c r="G140" s="157" t="str">
        <f t="shared" si="33"/>
        <v>副PLC 0.09延时</v>
      </c>
      <c r="H140" s="157" t="s">
        <v>14896</v>
      </c>
      <c r="I140" s="157" t="str">
        <f t="shared" ref="I140:I163" si="36">G140&amp;"设置"</f>
        <v>副PLC 0.09延时设置</v>
      </c>
      <c r="J140" s="177"/>
      <c r="K140" s="157" t="s">
        <v>15710</v>
      </c>
      <c r="L140" s="157"/>
      <c r="M140" s="152"/>
      <c r="N140" s="161" t="s">
        <v>14897</v>
      </c>
      <c r="O140" s="157" t="str">
        <f t="shared" si="28"/>
        <v>输出</v>
      </c>
      <c r="P140" s="157" t="str">
        <f t="shared" si="35"/>
        <v>W111.04</v>
      </c>
      <c r="Q140" s="157" t="str">
        <f t="shared" si="22"/>
        <v>手动</v>
      </c>
      <c r="R140" s="157" t="s">
        <v>455</v>
      </c>
      <c r="S140" s="157" t="str">
        <f t="shared" si="23"/>
        <v>[M]</v>
      </c>
      <c r="T140" s="157" t="s">
        <v>655</v>
      </c>
      <c r="U140" s="157" t="str">
        <f t="shared" si="24"/>
        <v>[A]</v>
      </c>
      <c r="V140" s="157" t="str">
        <f t="shared" si="34"/>
        <v>副PLC副PLC 0.09异常</v>
      </c>
      <c r="W140" s="182" t="s">
        <v>5835</v>
      </c>
    </row>
    <row r="141" spans="1:26">
      <c r="A141" s="7"/>
      <c r="B141" s="7"/>
      <c r="C141" s="157" t="s">
        <v>15650</v>
      </c>
      <c r="D141" s="166" t="s">
        <v>15411</v>
      </c>
      <c r="E141" s="169" t="s">
        <v>15424</v>
      </c>
      <c r="F141" s="153" t="s">
        <v>14898</v>
      </c>
      <c r="G141" s="157" t="str">
        <f t="shared" si="33"/>
        <v>副PLC 0.10延时</v>
      </c>
      <c r="H141" s="157" t="s">
        <v>14899</v>
      </c>
      <c r="I141" s="157" t="str">
        <f t="shared" si="36"/>
        <v>副PLC 0.10延时设置</v>
      </c>
      <c r="J141" s="177"/>
      <c r="K141" s="157" t="s">
        <v>15711</v>
      </c>
      <c r="L141" s="157"/>
      <c r="M141" s="152"/>
      <c r="N141" s="161" t="s">
        <v>14900</v>
      </c>
      <c r="O141" s="157" t="str">
        <f t="shared" si="28"/>
        <v>输出</v>
      </c>
      <c r="P141" s="157" t="str">
        <f t="shared" si="35"/>
        <v>W111.05</v>
      </c>
      <c r="Q141" s="157" t="str">
        <f t="shared" si="22"/>
        <v>手动</v>
      </c>
      <c r="R141" s="157" t="s">
        <v>456</v>
      </c>
      <c r="S141" s="157" t="str">
        <f t="shared" si="23"/>
        <v>[M]</v>
      </c>
      <c r="T141" s="157" t="s">
        <v>656</v>
      </c>
      <c r="U141" s="157" t="str">
        <f t="shared" si="24"/>
        <v>[A]</v>
      </c>
      <c r="V141" s="157" t="str">
        <f t="shared" si="34"/>
        <v>副PLC副PLC 0.10异常</v>
      </c>
      <c r="W141" s="182" t="s">
        <v>5836</v>
      </c>
    </row>
    <row r="142" spans="1:26">
      <c r="A142" s="7"/>
      <c r="B142" s="7"/>
      <c r="C142" s="157" t="s">
        <v>15650</v>
      </c>
      <c r="D142" s="166" t="s">
        <v>15412</v>
      </c>
      <c r="E142" s="169" t="s">
        <v>15425</v>
      </c>
      <c r="F142" s="153" t="s">
        <v>14901</v>
      </c>
      <c r="G142" s="157" t="str">
        <f t="shared" si="33"/>
        <v>副PLC 0.11延时</v>
      </c>
      <c r="H142" s="157" t="s">
        <v>14902</v>
      </c>
      <c r="I142" s="157" t="str">
        <f t="shared" si="36"/>
        <v>副PLC 0.11延时设置</v>
      </c>
      <c r="J142" s="177"/>
      <c r="K142" s="157" t="s">
        <v>15712</v>
      </c>
      <c r="L142" s="157"/>
      <c r="M142" s="152"/>
      <c r="N142" s="161" t="s">
        <v>14903</v>
      </c>
      <c r="O142" s="157" t="str">
        <f t="shared" si="28"/>
        <v>输出</v>
      </c>
      <c r="P142" s="157" t="str">
        <f t="shared" si="35"/>
        <v>W111.06</v>
      </c>
      <c r="Q142" s="157" t="str">
        <f t="shared" si="22"/>
        <v>手动</v>
      </c>
      <c r="R142" s="157" t="s">
        <v>457</v>
      </c>
      <c r="S142" s="157" t="str">
        <f t="shared" si="23"/>
        <v>[M]</v>
      </c>
      <c r="T142" s="157" t="s">
        <v>657</v>
      </c>
      <c r="U142" s="157" t="str">
        <f t="shared" si="24"/>
        <v>[A]</v>
      </c>
      <c r="V142" s="157" t="str">
        <f t="shared" si="34"/>
        <v>副PLC副PLC 0.11异常</v>
      </c>
      <c r="W142" s="182" t="s">
        <v>5837</v>
      </c>
    </row>
    <row r="143" spans="1:26">
      <c r="A143" s="7"/>
      <c r="B143" s="7"/>
      <c r="C143" s="157" t="s">
        <v>15650</v>
      </c>
      <c r="D143" s="166" t="s">
        <v>15413</v>
      </c>
      <c r="E143" s="168"/>
      <c r="F143" s="153" t="s">
        <v>14904</v>
      </c>
      <c r="G143" s="157" t="str">
        <f t="shared" si="33"/>
        <v>延时</v>
      </c>
      <c r="H143" s="157" t="s">
        <v>14905</v>
      </c>
      <c r="I143" s="157" t="str">
        <f t="shared" si="36"/>
        <v>延时设置</v>
      </c>
      <c r="J143" s="177"/>
      <c r="K143" s="157" t="s">
        <v>15713</v>
      </c>
      <c r="L143" s="157"/>
      <c r="M143" s="152"/>
      <c r="N143" s="161" t="s">
        <v>14906</v>
      </c>
      <c r="O143" s="157" t="str">
        <f t="shared" si="28"/>
        <v>输出</v>
      </c>
      <c r="P143" s="157" t="str">
        <f t="shared" si="35"/>
        <v>W111.07</v>
      </c>
      <c r="Q143" s="157" t="str">
        <f t="shared" ref="Q143:Q206" si="37">M143&amp;"手动"</f>
        <v>手动</v>
      </c>
      <c r="R143" s="157" t="s">
        <v>458</v>
      </c>
      <c r="S143" s="157" t="str">
        <f t="shared" ref="S143:S206" si="38">M143&amp;"[M]"</f>
        <v>[M]</v>
      </c>
      <c r="T143" s="157" t="s">
        <v>658</v>
      </c>
      <c r="U143" s="157" t="str">
        <f t="shared" ref="U143:U206" si="39">M143&amp;"[A]"</f>
        <v>[A]</v>
      </c>
      <c r="V143" s="157" t="str">
        <f t="shared" si="34"/>
        <v>副PLC异常</v>
      </c>
      <c r="W143" s="182" t="s">
        <v>5838</v>
      </c>
    </row>
    <row r="144" spans="1:26">
      <c r="A144" s="7"/>
      <c r="B144" s="7"/>
      <c r="C144" s="157" t="s">
        <v>15650</v>
      </c>
      <c r="D144" s="166" t="s">
        <v>15414</v>
      </c>
      <c r="E144" s="168"/>
      <c r="F144" s="153" t="s">
        <v>14907</v>
      </c>
      <c r="G144" s="157" t="str">
        <f t="shared" si="33"/>
        <v>延时</v>
      </c>
      <c r="H144" s="157" t="s">
        <v>14908</v>
      </c>
      <c r="I144" s="157" t="str">
        <f t="shared" si="36"/>
        <v>延时设置</v>
      </c>
      <c r="J144" s="177"/>
      <c r="K144" s="157" t="s">
        <v>15714</v>
      </c>
      <c r="L144" s="157"/>
      <c r="M144" s="152"/>
      <c r="N144" s="161" t="s">
        <v>14909</v>
      </c>
      <c r="O144" s="157" t="str">
        <f t="shared" si="28"/>
        <v>输出</v>
      </c>
      <c r="P144" s="157" t="str">
        <f t="shared" si="35"/>
        <v>W111.08</v>
      </c>
      <c r="Q144" s="157" t="str">
        <f t="shared" si="37"/>
        <v>手动</v>
      </c>
      <c r="R144" s="157" t="s">
        <v>459</v>
      </c>
      <c r="S144" s="157" t="str">
        <f t="shared" si="38"/>
        <v>[M]</v>
      </c>
      <c r="T144" s="157" t="s">
        <v>659</v>
      </c>
      <c r="U144" s="157" t="str">
        <f t="shared" si="39"/>
        <v>[A]</v>
      </c>
      <c r="V144" s="157" t="str">
        <f t="shared" si="34"/>
        <v>副PLC异常</v>
      </c>
      <c r="W144" s="182" t="s">
        <v>6549</v>
      </c>
    </row>
    <row r="145" spans="1:26">
      <c r="A145" s="7"/>
      <c r="B145" s="7"/>
      <c r="C145" s="157" t="s">
        <v>15650</v>
      </c>
      <c r="D145" s="166" t="s">
        <v>15415</v>
      </c>
      <c r="E145" s="168"/>
      <c r="F145" s="153" t="s">
        <v>14910</v>
      </c>
      <c r="G145" s="157" t="str">
        <f t="shared" si="33"/>
        <v>延时</v>
      </c>
      <c r="H145" s="157" t="s">
        <v>14911</v>
      </c>
      <c r="I145" s="157" t="str">
        <f t="shared" si="36"/>
        <v>延时设置</v>
      </c>
      <c r="J145" s="177"/>
      <c r="K145" s="157" t="s">
        <v>15715</v>
      </c>
      <c r="L145" s="157"/>
      <c r="M145" s="152"/>
      <c r="N145" s="161" t="s">
        <v>14912</v>
      </c>
      <c r="O145" s="157" t="str">
        <f t="shared" si="28"/>
        <v>输出</v>
      </c>
      <c r="P145" s="157" t="str">
        <f t="shared" si="35"/>
        <v>W111.09</v>
      </c>
      <c r="Q145" s="157" t="str">
        <f t="shared" si="37"/>
        <v>手动</v>
      </c>
      <c r="R145" s="157" t="s">
        <v>460</v>
      </c>
      <c r="S145" s="157" t="str">
        <f t="shared" si="38"/>
        <v>[M]</v>
      </c>
      <c r="T145" s="157" t="s">
        <v>660</v>
      </c>
      <c r="U145" s="157" t="str">
        <f t="shared" si="39"/>
        <v>[A]</v>
      </c>
      <c r="V145" s="157" t="str">
        <f t="shared" si="34"/>
        <v>副PLC异常</v>
      </c>
      <c r="W145" s="182" t="s">
        <v>6550</v>
      </c>
    </row>
    <row r="146" spans="1:26">
      <c r="A146" s="7"/>
      <c r="B146" s="7"/>
      <c r="C146" s="157" t="s">
        <v>15650</v>
      </c>
      <c r="D146" s="166" t="s">
        <v>15416</v>
      </c>
      <c r="E146" s="168"/>
      <c r="F146" s="153" t="s">
        <v>14913</v>
      </c>
      <c r="G146" s="157" t="str">
        <f t="shared" si="33"/>
        <v>延时</v>
      </c>
      <c r="H146" s="157" t="s">
        <v>14914</v>
      </c>
      <c r="I146" s="157" t="str">
        <f t="shared" si="36"/>
        <v>延时设置</v>
      </c>
      <c r="J146" s="177"/>
      <c r="K146" s="157" t="s">
        <v>15716</v>
      </c>
      <c r="L146" s="157"/>
      <c r="M146" s="152"/>
      <c r="N146" s="161" t="s">
        <v>14915</v>
      </c>
      <c r="O146" s="157" t="str">
        <f t="shared" si="28"/>
        <v>输出</v>
      </c>
      <c r="P146" s="157" t="str">
        <f t="shared" si="35"/>
        <v>W111.10</v>
      </c>
      <c r="Q146" s="157" t="str">
        <f t="shared" si="37"/>
        <v>手动</v>
      </c>
      <c r="R146" s="157" t="s">
        <v>461</v>
      </c>
      <c r="S146" s="157" t="str">
        <f t="shared" si="38"/>
        <v>[M]</v>
      </c>
      <c r="T146" s="157" t="s">
        <v>661</v>
      </c>
      <c r="U146" s="157" t="str">
        <f t="shared" si="39"/>
        <v>[A]</v>
      </c>
      <c r="V146" s="157" t="str">
        <f t="shared" si="34"/>
        <v>副PLC异常</v>
      </c>
      <c r="W146" s="182" t="s">
        <v>6551</v>
      </c>
    </row>
    <row r="147" spans="1:26">
      <c r="A147" s="7"/>
      <c r="B147" s="7"/>
      <c r="C147" s="157" t="s">
        <v>15650</v>
      </c>
      <c r="D147" s="166" t="s">
        <v>15426</v>
      </c>
      <c r="E147" s="169" t="s">
        <v>15442</v>
      </c>
      <c r="F147" s="153" t="s">
        <v>14916</v>
      </c>
      <c r="G147" s="157" t="str">
        <f t="shared" si="33"/>
        <v>副PLC 1.00延时</v>
      </c>
      <c r="H147" s="157" t="s">
        <v>14917</v>
      </c>
      <c r="I147" s="157" t="str">
        <f t="shared" si="36"/>
        <v>副PLC 1.00延时设置</v>
      </c>
      <c r="J147" s="177" t="s">
        <v>15822</v>
      </c>
      <c r="K147" s="157" t="s">
        <v>15717</v>
      </c>
      <c r="L147" s="157" t="s">
        <v>15781</v>
      </c>
      <c r="M147" s="152"/>
      <c r="N147" s="161" t="s">
        <v>14918</v>
      </c>
      <c r="O147" s="157" t="str">
        <f t="shared" si="28"/>
        <v>输出</v>
      </c>
      <c r="P147" s="157" t="str">
        <f t="shared" si="35"/>
        <v>W111.11</v>
      </c>
      <c r="Q147" s="157" t="str">
        <f t="shared" si="37"/>
        <v>手动</v>
      </c>
      <c r="R147" s="157" t="s">
        <v>462</v>
      </c>
      <c r="S147" s="157" t="str">
        <f t="shared" si="38"/>
        <v>[M]</v>
      </c>
      <c r="T147" s="157" t="s">
        <v>662</v>
      </c>
      <c r="U147" s="157" t="str">
        <f t="shared" si="39"/>
        <v>[A]</v>
      </c>
      <c r="V147" s="157" t="str">
        <f t="shared" si="34"/>
        <v>副PLC副PLC 1.00异常</v>
      </c>
      <c r="W147" s="182" t="s">
        <v>6552</v>
      </c>
      <c r="X147" s="157" t="s">
        <v>15948</v>
      </c>
      <c r="Y147" s="157" t="s">
        <v>16073</v>
      </c>
      <c r="Z147" t="str">
        <f t="shared" ref="Z147:Z163" si="40">X147&amp;"延时"</f>
        <v>4ST-3热压C增压缸上升位异常延时</v>
      </c>
    </row>
    <row r="148" spans="1:26">
      <c r="A148" s="7"/>
      <c r="B148" s="7"/>
      <c r="C148" s="157" t="s">
        <v>15650</v>
      </c>
      <c r="D148" s="166" t="s">
        <v>15427</v>
      </c>
      <c r="E148" s="169" t="s">
        <v>15443</v>
      </c>
      <c r="F148" s="153" t="s">
        <v>14919</v>
      </c>
      <c r="G148" s="157" t="str">
        <f t="shared" si="33"/>
        <v>副PLC 1.01延时</v>
      </c>
      <c r="H148" s="157" t="s">
        <v>14920</v>
      </c>
      <c r="I148" s="157" t="str">
        <f t="shared" si="36"/>
        <v>副PLC 1.01延时设置</v>
      </c>
      <c r="J148" s="177" t="s">
        <v>15823</v>
      </c>
      <c r="K148" s="157" t="s">
        <v>15718</v>
      </c>
      <c r="L148" s="157" t="s">
        <v>15782</v>
      </c>
      <c r="M148" s="152"/>
      <c r="N148" s="161" t="s">
        <v>14921</v>
      </c>
      <c r="O148" s="157" t="str">
        <f t="shared" si="28"/>
        <v>输出</v>
      </c>
      <c r="P148" s="157" t="str">
        <f t="shared" si="35"/>
        <v>W111.12</v>
      </c>
      <c r="Q148" s="157" t="str">
        <f t="shared" si="37"/>
        <v>手动</v>
      </c>
      <c r="R148" s="157" t="s">
        <v>463</v>
      </c>
      <c r="S148" s="157" t="str">
        <f t="shared" si="38"/>
        <v>[M]</v>
      </c>
      <c r="T148" s="157" t="s">
        <v>663</v>
      </c>
      <c r="U148" s="157" t="str">
        <f t="shared" si="39"/>
        <v>[A]</v>
      </c>
      <c r="V148" s="157" t="str">
        <f t="shared" si="34"/>
        <v>副PLC副PLC 1.01异常</v>
      </c>
      <c r="W148" s="182" t="s">
        <v>6553</v>
      </c>
      <c r="X148" s="157" t="s">
        <v>15949</v>
      </c>
      <c r="Y148" s="157" t="s">
        <v>16074</v>
      </c>
      <c r="Z148" t="str">
        <f t="shared" si="40"/>
        <v>4ST-3热压C增压缸下降位异常延时</v>
      </c>
    </row>
    <row r="149" spans="1:26">
      <c r="A149" s="7"/>
      <c r="B149" s="7"/>
      <c r="C149" s="157" t="s">
        <v>15650</v>
      </c>
      <c r="D149" s="166" t="s">
        <v>15428</v>
      </c>
      <c r="E149" s="169" t="s">
        <v>15444</v>
      </c>
      <c r="F149" s="153" t="s">
        <v>14922</v>
      </c>
      <c r="G149" s="157" t="str">
        <f t="shared" si="33"/>
        <v>副PLC 1.02延时</v>
      </c>
      <c r="H149" s="157" t="s">
        <v>14923</v>
      </c>
      <c r="I149" s="157" t="str">
        <f t="shared" si="36"/>
        <v>副PLC 1.02延时设置</v>
      </c>
      <c r="J149" s="177" t="s">
        <v>15824</v>
      </c>
      <c r="K149" s="157" t="s">
        <v>15719</v>
      </c>
      <c r="L149" s="157" t="s">
        <v>15783</v>
      </c>
      <c r="M149" s="152"/>
      <c r="N149" s="161" t="s">
        <v>14924</v>
      </c>
      <c r="O149" s="157" t="str">
        <f t="shared" si="28"/>
        <v>输出</v>
      </c>
      <c r="P149" s="157" t="str">
        <f t="shared" si="35"/>
        <v>W112.00</v>
      </c>
      <c r="Q149" s="157" t="str">
        <f t="shared" si="37"/>
        <v>手动</v>
      </c>
      <c r="R149" s="157" t="s">
        <v>12002</v>
      </c>
      <c r="S149" s="157" t="str">
        <f t="shared" si="38"/>
        <v>[M]</v>
      </c>
      <c r="T149" s="157" t="s">
        <v>664</v>
      </c>
      <c r="U149" s="157" t="str">
        <f t="shared" si="39"/>
        <v>[A]</v>
      </c>
      <c r="V149" s="157" t="str">
        <f t="shared" si="34"/>
        <v>副PLC副PLC 1.02异常</v>
      </c>
      <c r="W149" s="182" t="s">
        <v>6554</v>
      </c>
      <c r="X149" s="157" t="s">
        <v>15950</v>
      </c>
      <c r="Y149" s="157" t="s">
        <v>16075</v>
      </c>
      <c r="Z149" t="str">
        <f t="shared" si="40"/>
        <v>4ST-3热压C上层顶升气缸上升位异常延时</v>
      </c>
    </row>
    <row r="150" spans="1:26">
      <c r="A150" s="7"/>
      <c r="B150" s="7"/>
      <c r="C150" s="157" t="s">
        <v>15650</v>
      </c>
      <c r="D150" s="166" t="s">
        <v>15429</v>
      </c>
      <c r="E150" s="169" t="s">
        <v>15445</v>
      </c>
      <c r="F150" s="153" t="s">
        <v>14925</v>
      </c>
      <c r="G150" s="157" t="str">
        <f t="shared" si="33"/>
        <v>副PLC 1.03延时</v>
      </c>
      <c r="H150" s="157" t="s">
        <v>14926</v>
      </c>
      <c r="I150" s="157" t="str">
        <f t="shared" si="36"/>
        <v>副PLC 1.03延时设置</v>
      </c>
      <c r="J150" s="177" t="s">
        <v>15825</v>
      </c>
      <c r="K150" s="157" t="s">
        <v>15720</v>
      </c>
      <c r="L150" s="157" t="s">
        <v>15784</v>
      </c>
      <c r="M150" s="152"/>
      <c r="N150" s="161" t="s">
        <v>14927</v>
      </c>
      <c r="O150" s="157" t="str">
        <f t="shared" si="28"/>
        <v>输出</v>
      </c>
      <c r="P150" s="157" t="str">
        <f t="shared" si="35"/>
        <v>W112.01</v>
      </c>
      <c r="Q150" s="157" t="str">
        <f t="shared" si="37"/>
        <v>手动</v>
      </c>
      <c r="R150" s="157" t="s">
        <v>464</v>
      </c>
      <c r="S150" s="157" t="str">
        <f t="shared" si="38"/>
        <v>[M]</v>
      </c>
      <c r="T150" s="157" t="s">
        <v>665</v>
      </c>
      <c r="U150" s="157" t="str">
        <f t="shared" si="39"/>
        <v>[A]</v>
      </c>
      <c r="V150" s="157" t="str">
        <f t="shared" si="34"/>
        <v>副PLC副PLC 1.03异常</v>
      </c>
      <c r="W150" s="182" t="s">
        <v>6555</v>
      </c>
      <c r="X150" s="157" t="s">
        <v>15951</v>
      </c>
      <c r="Y150" s="157" t="s">
        <v>16076</v>
      </c>
      <c r="Z150" t="str">
        <f t="shared" si="40"/>
        <v>4ST-3热压C上层顶升气缸下降位异常延时</v>
      </c>
    </row>
    <row r="151" spans="1:26">
      <c r="A151" s="7"/>
      <c r="B151" s="7"/>
      <c r="C151" s="157" t="s">
        <v>15650</v>
      </c>
      <c r="D151" s="166" t="s">
        <v>15430</v>
      </c>
      <c r="E151" s="169" t="s">
        <v>15446</v>
      </c>
      <c r="F151" s="153" t="s">
        <v>14928</v>
      </c>
      <c r="G151" s="157" t="str">
        <f t="shared" si="33"/>
        <v>副PLC 1.04延时</v>
      </c>
      <c r="H151" s="157" t="s">
        <v>14929</v>
      </c>
      <c r="I151" s="157" t="str">
        <f t="shared" si="36"/>
        <v>副PLC 1.04延时设置</v>
      </c>
      <c r="J151" s="177" t="s">
        <v>15826</v>
      </c>
      <c r="K151" s="157" t="s">
        <v>15721</v>
      </c>
      <c r="L151" s="157" t="s">
        <v>15785</v>
      </c>
      <c r="M151" s="152"/>
      <c r="N151" s="161" t="s">
        <v>14930</v>
      </c>
      <c r="O151" s="157" t="str">
        <f t="shared" si="28"/>
        <v>输出</v>
      </c>
      <c r="P151" s="157" t="str">
        <f t="shared" si="35"/>
        <v>W112.02</v>
      </c>
      <c r="Q151" s="157" t="str">
        <f t="shared" si="37"/>
        <v>手动</v>
      </c>
      <c r="R151" s="157" t="s">
        <v>465</v>
      </c>
      <c r="S151" s="157" t="str">
        <f t="shared" si="38"/>
        <v>[M]</v>
      </c>
      <c r="T151" s="157" t="s">
        <v>666</v>
      </c>
      <c r="U151" s="157" t="str">
        <f t="shared" si="39"/>
        <v>[A]</v>
      </c>
      <c r="V151" s="157" t="str">
        <f t="shared" si="34"/>
        <v>副PLC副PLC 1.04异常</v>
      </c>
      <c r="W151" s="182" t="s">
        <v>6556</v>
      </c>
      <c r="X151" s="157" t="s">
        <v>15952</v>
      </c>
      <c r="Y151" s="157" t="s">
        <v>16077</v>
      </c>
      <c r="Z151" t="str">
        <f t="shared" si="40"/>
        <v>4ST-3热压C下层顶升气缸上升位异常延时</v>
      </c>
    </row>
    <row r="152" spans="1:26">
      <c r="A152" s="7"/>
      <c r="B152" s="7"/>
      <c r="C152" s="157" t="s">
        <v>15650</v>
      </c>
      <c r="D152" s="166" t="s">
        <v>15431</v>
      </c>
      <c r="E152" s="169" t="s">
        <v>15447</v>
      </c>
      <c r="F152" s="153" t="s">
        <v>14931</v>
      </c>
      <c r="G152" s="157" t="str">
        <f t="shared" si="33"/>
        <v>副PLC 1.05延时</v>
      </c>
      <c r="H152" s="157" t="s">
        <v>14932</v>
      </c>
      <c r="I152" s="157" t="str">
        <f t="shared" si="36"/>
        <v>副PLC 1.05延时设置</v>
      </c>
      <c r="J152" s="177" t="s">
        <v>15827</v>
      </c>
      <c r="K152" s="157" t="s">
        <v>15722</v>
      </c>
      <c r="L152" s="157" t="s">
        <v>15786</v>
      </c>
      <c r="M152" s="152"/>
      <c r="N152" s="161" t="s">
        <v>14933</v>
      </c>
      <c r="O152" s="157" t="str">
        <f t="shared" si="28"/>
        <v>输出</v>
      </c>
      <c r="P152" s="157" t="str">
        <f t="shared" si="35"/>
        <v>W112.03</v>
      </c>
      <c r="Q152" s="157" t="str">
        <f t="shared" si="37"/>
        <v>手动</v>
      </c>
      <c r="R152" s="157" t="s">
        <v>466</v>
      </c>
      <c r="S152" s="157" t="str">
        <f t="shared" si="38"/>
        <v>[M]</v>
      </c>
      <c r="T152" s="157" t="s">
        <v>667</v>
      </c>
      <c r="U152" s="157" t="str">
        <f t="shared" si="39"/>
        <v>[A]</v>
      </c>
      <c r="V152" s="157" t="str">
        <f t="shared" si="34"/>
        <v>副PLC副PLC 1.05异常</v>
      </c>
      <c r="W152" s="182" t="s">
        <v>6557</v>
      </c>
      <c r="X152" s="157" t="s">
        <v>15953</v>
      </c>
      <c r="Y152" s="157" t="s">
        <v>16078</v>
      </c>
      <c r="Z152" t="str">
        <f t="shared" si="40"/>
        <v>4ST-3热压C下层顶升气缸下降位异常延时</v>
      </c>
    </row>
    <row r="153" spans="1:26">
      <c r="A153" s="7"/>
      <c r="B153" s="7"/>
      <c r="C153" s="157" t="s">
        <v>15650</v>
      </c>
      <c r="D153" s="166" t="s">
        <v>15432</v>
      </c>
      <c r="E153" s="169" t="s">
        <v>15448</v>
      </c>
      <c r="F153" s="153" t="s">
        <v>14934</v>
      </c>
      <c r="G153" s="157" t="str">
        <f t="shared" si="33"/>
        <v>副PLC 1.06延时</v>
      </c>
      <c r="H153" s="157" t="s">
        <v>14935</v>
      </c>
      <c r="I153" s="157" t="str">
        <f t="shared" si="36"/>
        <v>副PLC 1.06延时设置</v>
      </c>
      <c r="J153" s="177"/>
      <c r="K153" s="157" t="s">
        <v>15723</v>
      </c>
      <c r="L153" s="157" t="s">
        <v>15787</v>
      </c>
      <c r="M153" s="152"/>
      <c r="N153" s="161" t="s">
        <v>14936</v>
      </c>
      <c r="O153" s="157" t="str">
        <f t="shared" si="28"/>
        <v>输出</v>
      </c>
      <c r="P153" s="157" t="str">
        <f t="shared" si="35"/>
        <v>W112.04</v>
      </c>
      <c r="Q153" s="157" t="str">
        <f t="shared" si="37"/>
        <v>手动</v>
      </c>
      <c r="R153" s="157" t="s">
        <v>467</v>
      </c>
      <c r="S153" s="157" t="str">
        <f t="shared" si="38"/>
        <v>[M]</v>
      </c>
      <c r="T153" s="157" t="s">
        <v>668</v>
      </c>
      <c r="U153" s="157" t="str">
        <f t="shared" si="39"/>
        <v>[A]</v>
      </c>
      <c r="V153" s="157" t="str">
        <f t="shared" si="34"/>
        <v>副PLC副PLC 1.06异常</v>
      </c>
      <c r="W153" s="182" t="s">
        <v>6558</v>
      </c>
      <c r="X153" s="157" t="s">
        <v>15954</v>
      </c>
      <c r="Y153" s="157" t="s">
        <v>16079</v>
      </c>
      <c r="Z153" t="str">
        <f t="shared" si="40"/>
        <v>4ST-3热压C垫高气缸移出位异常延时</v>
      </c>
    </row>
    <row r="154" spans="1:26">
      <c r="A154" s="7"/>
      <c r="B154" s="7"/>
      <c r="C154" s="157" t="s">
        <v>15650</v>
      </c>
      <c r="D154" s="166" t="s">
        <v>15433</v>
      </c>
      <c r="E154" s="169" t="s">
        <v>15449</v>
      </c>
      <c r="F154" s="153" t="s">
        <v>14937</v>
      </c>
      <c r="G154" s="157" t="str">
        <f t="shared" si="33"/>
        <v>副PLC 1.07延时</v>
      </c>
      <c r="H154" s="157" t="s">
        <v>14938</v>
      </c>
      <c r="I154" s="157" t="str">
        <f t="shared" si="36"/>
        <v>副PLC 1.07延时设置</v>
      </c>
      <c r="J154" s="177"/>
      <c r="K154" s="157" t="s">
        <v>15724</v>
      </c>
      <c r="L154" s="157" t="s">
        <v>15788</v>
      </c>
      <c r="M154" s="152"/>
      <c r="N154" s="161" t="s">
        <v>14939</v>
      </c>
      <c r="O154" s="157" t="str">
        <f t="shared" si="28"/>
        <v>输出</v>
      </c>
      <c r="P154" s="157" t="str">
        <f t="shared" si="35"/>
        <v>W112.05</v>
      </c>
      <c r="Q154" s="157" t="str">
        <f t="shared" si="37"/>
        <v>手动</v>
      </c>
      <c r="R154" s="157" t="s">
        <v>12003</v>
      </c>
      <c r="S154" s="157" t="str">
        <f t="shared" si="38"/>
        <v>[M]</v>
      </c>
      <c r="T154" s="157" t="s">
        <v>12042</v>
      </c>
      <c r="U154" s="157" t="str">
        <f t="shared" si="39"/>
        <v>[A]</v>
      </c>
      <c r="V154" s="157" t="str">
        <f t="shared" si="34"/>
        <v>副PLC副PLC 1.07异常</v>
      </c>
      <c r="W154" s="182" t="s">
        <v>6559</v>
      </c>
      <c r="X154" s="157" t="s">
        <v>15955</v>
      </c>
      <c r="Y154" s="157" t="s">
        <v>16080</v>
      </c>
      <c r="Z154" t="str">
        <f t="shared" si="40"/>
        <v>4ST-3热压C垫高气缸热压位异常延时</v>
      </c>
    </row>
    <row r="155" spans="1:26">
      <c r="A155" s="7"/>
      <c r="B155" s="7"/>
      <c r="C155" s="157" t="s">
        <v>15650</v>
      </c>
      <c r="D155" s="166" t="s">
        <v>15434</v>
      </c>
      <c r="E155" s="169" t="s">
        <v>15450</v>
      </c>
      <c r="F155" s="153" t="s">
        <v>14940</v>
      </c>
      <c r="G155" s="157" t="str">
        <f t="shared" si="33"/>
        <v>副PLC 1.08延时</v>
      </c>
      <c r="H155" s="157" t="s">
        <v>14941</v>
      </c>
      <c r="I155" s="157" t="str">
        <f t="shared" si="36"/>
        <v>副PLC 1.08延时设置</v>
      </c>
      <c r="J155" s="177"/>
      <c r="K155" s="157" t="s">
        <v>15725</v>
      </c>
      <c r="L155" s="157"/>
      <c r="M155" s="152"/>
      <c r="N155" s="161" t="s">
        <v>14942</v>
      </c>
      <c r="O155" s="157" t="str">
        <f t="shared" si="28"/>
        <v>输出</v>
      </c>
      <c r="P155" s="157" t="str">
        <f t="shared" si="35"/>
        <v>W112.06</v>
      </c>
      <c r="Q155" s="157" t="str">
        <f t="shared" si="37"/>
        <v>手动</v>
      </c>
      <c r="R155" s="157" t="s">
        <v>12004</v>
      </c>
      <c r="S155" s="157" t="str">
        <f t="shared" si="38"/>
        <v>[M]</v>
      </c>
      <c r="T155" s="157" t="s">
        <v>12043</v>
      </c>
      <c r="U155" s="157" t="str">
        <f t="shared" si="39"/>
        <v>[A]</v>
      </c>
      <c r="V155" s="157" t="str">
        <f t="shared" si="34"/>
        <v>副PLC副PLC 1.08异常</v>
      </c>
      <c r="W155" s="182" t="s">
        <v>6560</v>
      </c>
      <c r="X155" s="157" t="s">
        <v>15956</v>
      </c>
      <c r="Y155" s="157" t="s">
        <v>16081</v>
      </c>
      <c r="Z155" t="str">
        <f t="shared" si="40"/>
        <v>4ST-3热压C上层Hip测试气缸上升位异常延时</v>
      </c>
    </row>
    <row r="156" spans="1:26">
      <c r="A156" s="7"/>
      <c r="B156" s="7"/>
      <c r="C156" s="157" t="s">
        <v>15650</v>
      </c>
      <c r="D156" s="166" t="s">
        <v>15435</v>
      </c>
      <c r="E156" s="169" t="s">
        <v>15451</v>
      </c>
      <c r="F156" s="153" t="s">
        <v>14943</v>
      </c>
      <c r="G156" s="157" t="str">
        <f t="shared" si="33"/>
        <v>副PLC 1.09延时</v>
      </c>
      <c r="H156" s="157" t="s">
        <v>14944</v>
      </c>
      <c r="I156" s="157" t="str">
        <f t="shared" si="36"/>
        <v>副PLC 1.09延时设置</v>
      </c>
      <c r="J156" s="177"/>
      <c r="K156" s="157" t="s">
        <v>15726</v>
      </c>
      <c r="L156" s="157"/>
      <c r="M156" s="152"/>
      <c r="N156" s="161" t="s">
        <v>14945</v>
      </c>
      <c r="O156" s="157" t="str">
        <f t="shared" si="28"/>
        <v>输出</v>
      </c>
      <c r="P156" s="157" t="str">
        <f t="shared" si="35"/>
        <v>W112.07</v>
      </c>
      <c r="Q156" s="157" t="str">
        <f t="shared" si="37"/>
        <v>手动</v>
      </c>
      <c r="R156" s="157" t="s">
        <v>12005</v>
      </c>
      <c r="S156" s="157" t="str">
        <f t="shared" si="38"/>
        <v>[M]</v>
      </c>
      <c r="T156" s="157" t="s">
        <v>12044</v>
      </c>
      <c r="U156" s="157" t="str">
        <f t="shared" si="39"/>
        <v>[A]</v>
      </c>
      <c r="V156" s="157" t="str">
        <f t="shared" si="34"/>
        <v>副PLC副PLC 1.09异常</v>
      </c>
      <c r="W156" s="182" t="s">
        <v>6561</v>
      </c>
      <c r="X156" s="157" t="s">
        <v>15957</v>
      </c>
      <c r="Y156" s="157" t="s">
        <v>16082</v>
      </c>
      <c r="Z156" t="str">
        <f t="shared" si="40"/>
        <v>4ST-3热压C上层Hip测试气缸下降位异常延时</v>
      </c>
    </row>
    <row r="157" spans="1:26">
      <c r="A157" s="7"/>
      <c r="B157" s="7"/>
      <c r="C157" s="157" t="s">
        <v>15650</v>
      </c>
      <c r="D157" s="166" t="s">
        <v>15436</v>
      </c>
      <c r="E157" s="169" t="s">
        <v>15452</v>
      </c>
      <c r="F157" s="153" t="s">
        <v>14946</v>
      </c>
      <c r="G157" s="157" t="str">
        <f t="shared" si="33"/>
        <v>副PLC 1.10延时</v>
      </c>
      <c r="H157" s="157" t="s">
        <v>14947</v>
      </c>
      <c r="I157" s="157" t="str">
        <f t="shared" si="36"/>
        <v>副PLC 1.10延时设置</v>
      </c>
      <c r="J157" s="177"/>
      <c r="K157" s="157" t="s">
        <v>15727</v>
      </c>
      <c r="L157" s="157"/>
      <c r="M157" s="152"/>
      <c r="N157" s="161" t="s">
        <v>14948</v>
      </c>
      <c r="O157" s="157" t="str">
        <f t="shared" si="28"/>
        <v>输出</v>
      </c>
      <c r="P157" s="157" t="str">
        <f t="shared" si="35"/>
        <v>W112.08</v>
      </c>
      <c r="Q157" s="157" t="str">
        <f t="shared" si="37"/>
        <v>手动</v>
      </c>
      <c r="R157" s="157" t="s">
        <v>12006</v>
      </c>
      <c r="S157" s="157" t="str">
        <f t="shared" si="38"/>
        <v>[M]</v>
      </c>
      <c r="T157" s="157" t="s">
        <v>12045</v>
      </c>
      <c r="U157" s="157" t="str">
        <f t="shared" si="39"/>
        <v>[A]</v>
      </c>
      <c r="V157" s="157" t="str">
        <f t="shared" si="34"/>
        <v>副PLC副PLC 1.10异常</v>
      </c>
      <c r="W157" s="182" t="s">
        <v>6562</v>
      </c>
      <c r="X157" s="157" t="s">
        <v>15958</v>
      </c>
      <c r="Y157" s="157" t="s">
        <v>16083</v>
      </c>
      <c r="Z157" t="str">
        <f t="shared" si="40"/>
        <v>4ST-3热压C下层Hip测试气缸上升位异常延时</v>
      </c>
    </row>
    <row r="158" spans="1:26">
      <c r="A158" s="7"/>
      <c r="B158" s="7"/>
      <c r="C158" s="157" t="s">
        <v>15650</v>
      </c>
      <c r="D158" s="166" t="s">
        <v>15437</v>
      </c>
      <c r="E158" s="169" t="s">
        <v>15453</v>
      </c>
      <c r="F158" s="153" t="s">
        <v>14949</v>
      </c>
      <c r="G158" s="157" t="str">
        <f t="shared" si="33"/>
        <v>副PLC 1.11延时</v>
      </c>
      <c r="H158" s="157" t="s">
        <v>14950</v>
      </c>
      <c r="I158" s="157" t="str">
        <f t="shared" si="36"/>
        <v>副PLC 1.11延时设置</v>
      </c>
      <c r="J158" s="177"/>
      <c r="K158" s="157" t="s">
        <v>15728</v>
      </c>
      <c r="L158" s="157"/>
      <c r="M158" s="152"/>
      <c r="N158" s="161" t="s">
        <v>14951</v>
      </c>
      <c r="O158" s="157" t="str">
        <f t="shared" si="28"/>
        <v>输出</v>
      </c>
      <c r="P158" s="157" t="str">
        <f t="shared" si="35"/>
        <v>W112.09</v>
      </c>
      <c r="Q158" s="157" t="str">
        <f t="shared" si="37"/>
        <v>手动</v>
      </c>
      <c r="R158" s="157" t="s">
        <v>12007</v>
      </c>
      <c r="S158" s="157" t="str">
        <f t="shared" si="38"/>
        <v>[M]</v>
      </c>
      <c r="T158" s="157" t="s">
        <v>12046</v>
      </c>
      <c r="U158" s="157" t="str">
        <f t="shared" si="39"/>
        <v>[A]</v>
      </c>
      <c r="V158" s="157" t="str">
        <f t="shared" si="34"/>
        <v>副PLC副PLC 1.11异常</v>
      </c>
      <c r="W158" s="182" t="s">
        <v>6563</v>
      </c>
      <c r="X158" s="157" t="s">
        <v>15959</v>
      </c>
      <c r="Y158" s="157" t="s">
        <v>16084</v>
      </c>
      <c r="Z158" t="str">
        <f t="shared" si="40"/>
        <v>4ST-3热压C下层Hip测试气缸下降位异常延时</v>
      </c>
    </row>
    <row r="159" spans="1:26">
      <c r="A159" s="7"/>
      <c r="B159" s="7"/>
      <c r="C159" s="157" t="s">
        <v>15650</v>
      </c>
      <c r="D159" s="166" t="s">
        <v>15438</v>
      </c>
      <c r="E159" s="169"/>
      <c r="F159" s="153" t="s">
        <v>14952</v>
      </c>
      <c r="G159" s="157" t="str">
        <f t="shared" si="33"/>
        <v>延时</v>
      </c>
      <c r="H159" s="157" t="s">
        <v>14953</v>
      </c>
      <c r="I159" s="157" t="str">
        <f t="shared" si="36"/>
        <v>延时设置</v>
      </c>
      <c r="J159" s="177"/>
      <c r="K159" s="157" t="s">
        <v>15729</v>
      </c>
      <c r="L159" s="157"/>
      <c r="M159" s="152"/>
      <c r="N159" s="161" t="s">
        <v>14954</v>
      </c>
      <c r="O159" s="157" t="str">
        <f t="shared" si="28"/>
        <v>输出</v>
      </c>
      <c r="P159" s="157" t="str">
        <f t="shared" si="35"/>
        <v>W112.10</v>
      </c>
      <c r="Q159" s="157" t="str">
        <f t="shared" si="37"/>
        <v>手动</v>
      </c>
      <c r="R159" s="157" t="s">
        <v>12008</v>
      </c>
      <c r="S159" s="157" t="str">
        <f t="shared" si="38"/>
        <v>[M]</v>
      </c>
      <c r="T159" s="157" t="s">
        <v>12047</v>
      </c>
      <c r="U159" s="157" t="str">
        <f t="shared" si="39"/>
        <v>[A]</v>
      </c>
      <c r="V159" s="157" t="str">
        <f t="shared" si="34"/>
        <v>副PLC异常</v>
      </c>
      <c r="W159" s="182" t="s">
        <v>6564</v>
      </c>
      <c r="X159" s="157" t="s">
        <v>15960</v>
      </c>
      <c r="Y159" s="157" t="s">
        <v>16085</v>
      </c>
      <c r="Z159" t="str">
        <f t="shared" si="40"/>
        <v>4ST-3热压C上层有料感应异常延时</v>
      </c>
    </row>
    <row r="160" spans="1:26">
      <c r="A160" s="7"/>
      <c r="B160" s="7"/>
      <c r="C160" s="157" t="s">
        <v>15650</v>
      </c>
      <c r="D160" s="166" t="s">
        <v>15439</v>
      </c>
      <c r="E160" s="169"/>
      <c r="F160" s="153" t="s">
        <v>14955</v>
      </c>
      <c r="G160" s="157" t="str">
        <f t="shared" si="33"/>
        <v>延时</v>
      </c>
      <c r="H160" s="157" t="s">
        <v>14956</v>
      </c>
      <c r="I160" s="157" t="str">
        <f t="shared" si="36"/>
        <v>延时设置</v>
      </c>
      <c r="J160" s="177"/>
      <c r="K160" s="157" t="s">
        <v>15730</v>
      </c>
      <c r="L160" s="157"/>
      <c r="M160" s="152"/>
      <c r="N160" s="161" t="s">
        <v>14957</v>
      </c>
      <c r="O160" s="157" t="str">
        <f t="shared" si="28"/>
        <v>输出</v>
      </c>
      <c r="P160" s="157" t="str">
        <f t="shared" si="35"/>
        <v>W112.11</v>
      </c>
      <c r="Q160" s="157" t="str">
        <f t="shared" si="37"/>
        <v>手动</v>
      </c>
      <c r="R160" s="157" t="s">
        <v>12009</v>
      </c>
      <c r="S160" s="157" t="str">
        <f t="shared" si="38"/>
        <v>[M]</v>
      </c>
      <c r="T160" s="157" t="s">
        <v>12048</v>
      </c>
      <c r="U160" s="157" t="str">
        <f t="shared" si="39"/>
        <v>[A]</v>
      </c>
      <c r="V160" s="157" t="str">
        <f t="shared" si="34"/>
        <v>副PLC异常</v>
      </c>
      <c r="W160" s="182" t="s">
        <v>6565</v>
      </c>
      <c r="X160" s="157" t="s">
        <v>15961</v>
      </c>
      <c r="Y160" s="157" t="s">
        <v>16086</v>
      </c>
      <c r="Z160" t="str">
        <f t="shared" si="40"/>
        <v>4ST-3热压C下层有料感应异常延时</v>
      </c>
    </row>
    <row r="161" spans="1:26">
      <c r="A161" s="7"/>
      <c r="B161" s="7"/>
      <c r="C161" s="157" t="s">
        <v>15650</v>
      </c>
      <c r="D161" s="166" t="s">
        <v>15440</v>
      </c>
      <c r="E161" s="169"/>
      <c r="F161" s="153" t="s">
        <v>14958</v>
      </c>
      <c r="G161" s="157" t="str">
        <f t="shared" si="33"/>
        <v>延时</v>
      </c>
      <c r="H161" s="157" t="s">
        <v>14959</v>
      </c>
      <c r="I161" s="157" t="str">
        <f t="shared" si="36"/>
        <v>延时设置</v>
      </c>
      <c r="J161" s="177"/>
      <c r="K161" s="157" t="s">
        <v>15731</v>
      </c>
      <c r="L161" s="157"/>
      <c r="M161" s="152"/>
      <c r="N161" s="161" t="s">
        <v>14960</v>
      </c>
      <c r="O161" s="157" t="str">
        <f t="shared" si="28"/>
        <v>输出</v>
      </c>
      <c r="P161" s="157" t="str">
        <f t="shared" si="35"/>
        <v>W112.12</v>
      </c>
      <c r="Q161" s="157" t="str">
        <f t="shared" si="37"/>
        <v>手动</v>
      </c>
      <c r="R161" s="157" t="s">
        <v>12010</v>
      </c>
      <c r="S161" s="157" t="str">
        <f t="shared" si="38"/>
        <v>[M]</v>
      </c>
      <c r="T161" s="157" t="s">
        <v>12049</v>
      </c>
      <c r="U161" s="157" t="str">
        <f t="shared" si="39"/>
        <v>[A]</v>
      </c>
      <c r="V161" s="157" t="str">
        <f t="shared" si="34"/>
        <v>副PLC异常</v>
      </c>
      <c r="W161" s="182" t="s">
        <v>6566</v>
      </c>
      <c r="X161" s="157" t="s">
        <v>15962</v>
      </c>
      <c r="Y161" s="157" t="s">
        <v>16087</v>
      </c>
      <c r="Z161" t="str">
        <f t="shared" si="40"/>
        <v>4ST-3热压C上层极耳检查输入异常延时</v>
      </c>
    </row>
    <row r="162" spans="1:26">
      <c r="A162" s="7"/>
      <c r="B162" s="7"/>
      <c r="C162" s="157" t="s">
        <v>15650</v>
      </c>
      <c r="D162" s="166" t="s">
        <v>15441</v>
      </c>
      <c r="E162" s="169"/>
      <c r="F162" s="153" t="s">
        <v>14961</v>
      </c>
      <c r="G162" s="157" t="str">
        <f t="shared" si="33"/>
        <v>延时</v>
      </c>
      <c r="H162" s="157" t="s">
        <v>14962</v>
      </c>
      <c r="I162" s="157" t="str">
        <f t="shared" si="36"/>
        <v>延时设置</v>
      </c>
      <c r="J162" s="177"/>
      <c r="K162" s="157" t="s">
        <v>15732</v>
      </c>
      <c r="L162" s="157"/>
      <c r="M162" s="152"/>
      <c r="N162" s="161" t="s">
        <v>14963</v>
      </c>
      <c r="O162" s="157" t="str">
        <f t="shared" si="28"/>
        <v>输出</v>
      </c>
      <c r="P162" s="157" t="str">
        <f t="shared" si="35"/>
        <v>W112.13</v>
      </c>
      <c r="Q162" s="157" t="str">
        <f t="shared" si="37"/>
        <v>手动</v>
      </c>
      <c r="R162" s="157" t="s">
        <v>12011</v>
      </c>
      <c r="S162" s="157" t="str">
        <f t="shared" si="38"/>
        <v>[M]</v>
      </c>
      <c r="T162" s="157" t="s">
        <v>12050</v>
      </c>
      <c r="U162" s="157" t="str">
        <f t="shared" si="39"/>
        <v>[A]</v>
      </c>
      <c r="V162" s="157" t="str">
        <f t="shared" si="34"/>
        <v>副PLC异常</v>
      </c>
      <c r="W162" s="182" t="s">
        <v>6567</v>
      </c>
      <c r="X162" s="157" t="s">
        <v>15963</v>
      </c>
      <c r="Y162" s="157" t="s">
        <v>16088</v>
      </c>
      <c r="Z162" t="str">
        <f t="shared" si="40"/>
        <v>4ST-3热压C下层极耳检查输入异常延时</v>
      </c>
    </row>
    <row r="163" spans="1:26">
      <c r="A163" s="7"/>
      <c r="B163" s="7"/>
      <c r="C163" s="157"/>
      <c r="D163" s="166"/>
      <c r="E163" s="168"/>
      <c r="F163" s="153" t="s">
        <v>14964</v>
      </c>
      <c r="G163" s="157" t="str">
        <f t="shared" ref="G163" si="41">E163&amp;"延时"</f>
        <v>延时</v>
      </c>
      <c r="H163" s="157" t="s">
        <v>14965</v>
      </c>
      <c r="I163" s="157" t="str">
        <f t="shared" si="36"/>
        <v>延时设置</v>
      </c>
      <c r="J163" s="177" t="s">
        <v>15830</v>
      </c>
      <c r="K163" s="157" t="s">
        <v>15733</v>
      </c>
      <c r="L163" s="157" t="s">
        <v>15789</v>
      </c>
      <c r="M163" s="152"/>
      <c r="N163" s="161" t="s">
        <v>14966</v>
      </c>
      <c r="O163" s="157" t="str">
        <f t="shared" si="28"/>
        <v>输出</v>
      </c>
      <c r="P163" s="157" t="str">
        <f t="shared" si="35"/>
        <v>W112.14</v>
      </c>
      <c r="Q163" s="157" t="str">
        <f t="shared" si="37"/>
        <v>手动</v>
      </c>
      <c r="R163" s="157" t="s">
        <v>12012</v>
      </c>
      <c r="S163" s="157" t="str">
        <f t="shared" si="38"/>
        <v>[M]</v>
      </c>
      <c r="T163" s="157" t="s">
        <v>12051</v>
      </c>
      <c r="U163" s="157" t="str">
        <f t="shared" si="39"/>
        <v>[A]</v>
      </c>
      <c r="V163" s="157" t="str">
        <f t="shared" si="34"/>
        <v>异常</v>
      </c>
      <c r="W163" s="182" t="s">
        <v>6568</v>
      </c>
      <c r="X163" s="157" t="s">
        <v>15974</v>
      </c>
      <c r="Y163" s="157" t="s">
        <v>16089</v>
      </c>
      <c r="Z163" t="str">
        <f t="shared" si="40"/>
        <v>4ST-3热压C加热跳闸延时</v>
      </c>
    </row>
    <row r="164" spans="1:26">
      <c r="A164" s="7"/>
      <c r="B164" s="7"/>
      <c r="C164" s="157"/>
      <c r="D164" s="166" t="s">
        <v>15842</v>
      </c>
      <c r="E164" s="171" t="s">
        <v>15805</v>
      </c>
      <c r="F164" s="153"/>
      <c r="G164" s="157"/>
      <c r="H164" s="157"/>
      <c r="I164" s="157"/>
      <c r="J164" s="177" t="s">
        <v>15831</v>
      </c>
      <c r="K164" s="157" t="s">
        <v>15734</v>
      </c>
      <c r="L164" s="157" t="s">
        <v>15790</v>
      </c>
      <c r="M164" s="152"/>
      <c r="N164" s="161" t="s">
        <v>14967</v>
      </c>
      <c r="O164" s="157" t="str">
        <f t="shared" ref="O164:O227" si="42">M164&amp;"输出"</f>
        <v>输出</v>
      </c>
      <c r="P164" s="157" t="str">
        <f t="shared" si="35"/>
        <v>W112.15</v>
      </c>
      <c r="Q164" s="157" t="str">
        <f t="shared" si="37"/>
        <v>手动</v>
      </c>
      <c r="R164" s="157" t="s">
        <v>12013</v>
      </c>
      <c r="S164" s="157" t="str">
        <f t="shared" si="38"/>
        <v>[M]</v>
      </c>
      <c r="T164" s="157" t="s">
        <v>12052</v>
      </c>
      <c r="U164" s="157" t="str">
        <f t="shared" si="39"/>
        <v>[A]</v>
      </c>
      <c r="V164" s="157" t="str">
        <f t="shared" si="34"/>
        <v>热压A上层上板左加热启动异常</v>
      </c>
      <c r="W164" s="182" t="s">
        <v>5839</v>
      </c>
    </row>
    <row r="165" spans="1:26">
      <c r="A165" s="7"/>
      <c r="B165" s="7"/>
      <c r="C165" s="157"/>
      <c r="D165" s="166" t="s">
        <v>15842</v>
      </c>
      <c r="E165" s="171" t="s">
        <v>15810</v>
      </c>
      <c r="F165" s="153"/>
      <c r="G165" s="157"/>
      <c r="H165" s="157"/>
      <c r="I165" s="157"/>
      <c r="J165" s="177" t="s">
        <v>15832</v>
      </c>
      <c r="K165" s="157" t="s">
        <v>15735</v>
      </c>
      <c r="L165" s="157" t="s">
        <v>15791</v>
      </c>
      <c r="M165" s="151" t="s">
        <v>15491</v>
      </c>
      <c r="N165" s="161" t="s">
        <v>11973</v>
      </c>
      <c r="O165" s="157" t="str">
        <f t="shared" si="42"/>
        <v>热压B增压缸上升输出</v>
      </c>
      <c r="P165" s="157" t="str">
        <f t="shared" si="35"/>
        <v>W113.00</v>
      </c>
      <c r="Q165" s="157" t="str">
        <f t="shared" si="37"/>
        <v>热压B增压缸上升手动</v>
      </c>
      <c r="R165" s="157" t="s">
        <v>12014</v>
      </c>
      <c r="S165" s="157" t="str">
        <f t="shared" si="38"/>
        <v>热压B增压缸上升[M]</v>
      </c>
      <c r="T165" s="157" t="s">
        <v>12053</v>
      </c>
      <c r="U165" s="157" t="str">
        <f t="shared" si="39"/>
        <v>热压B增压缸上升[A]</v>
      </c>
      <c r="V165" s="157" t="str">
        <f t="shared" si="34"/>
        <v>热压A上层上板中加热启动异常</v>
      </c>
      <c r="W165" s="182" t="s">
        <v>5840</v>
      </c>
    </row>
    <row r="166" spans="1:26">
      <c r="A166" s="7"/>
      <c r="B166" s="7"/>
      <c r="C166" s="157"/>
      <c r="D166" s="166" t="s">
        <v>15842</v>
      </c>
      <c r="E166" s="171" t="s">
        <v>15809</v>
      </c>
      <c r="F166" s="153"/>
      <c r="G166" s="157"/>
      <c r="H166" s="157"/>
      <c r="I166" s="157"/>
      <c r="J166" s="177" t="s">
        <v>15833</v>
      </c>
      <c r="K166" s="157" t="s">
        <v>15736</v>
      </c>
      <c r="L166" s="157" t="s">
        <v>15792</v>
      </c>
      <c r="M166" s="151" t="s">
        <v>15492</v>
      </c>
      <c r="N166" s="161" t="s">
        <v>11771</v>
      </c>
      <c r="O166" s="157" t="str">
        <f t="shared" si="42"/>
        <v>热压B增压缸下降输出</v>
      </c>
      <c r="P166" s="157" t="str">
        <f t="shared" si="35"/>
        <v>W113.01</v>
      </c>
      <c r="Q166" s="157" t="str">
        <f t="shared" si="37"/>
        <v>热压B增压缸下降手动</v>
      </c>
      <c r="R166" s="157" t="s">
        <v>468</v>
      </c>
      <c r="S166" s="157" t="str">
        <f t="shared" si="38"/>
        <v>热压B增压缸下降[M]</v>
      </c>
      <c r="T166" s="157" t="s">
        <v>669</v>
      </c>
      <c r="U166" s="157" t="str">
        <f t="shared" si="39"/>
        <v>热压B增压缸下降[A]</v>
      </c>
      <c r="V166" s="157" t="str">
        <f t="shared" si="34"/>
        <v>热压A上层上板右加热启动异常</v>
      </c>
      <c r="W166" s="182" t="s">
        <v>5841</v>
      </c>
    </row>
    <row r="167" spans="1:26">
      <c r="A167" s="7"/>
      <c r="B167" s="7"/>
      <c r="C167" s="157"/>
      <c r="D167" s="166" t="s">
        <v>15842</v>
      </c>
      <c r="E167" s="171" t="s">
        <v>15811</v>
      </c>
      <c r="F167" s="153"/>
      <c r="G167" s="157"/>
      <c r="H167" s="157"/>
      <c r="I167" s="157"/>
      <c r="J167" s="177" t="s">
        <v>15834</v>
      </c>
      <c r="K167" s="157" t="s">
        <v>15737</v>
      </c>
      <c r="L167" s="157" t="s">
        <v>15793</v>
      </c>
      <c r="M167" s="151" t="s">
        <v>15493</v>
      </c>
      <c r="N167" s="161" t="s">
        <v>11773</v>
      </c>
      <c r="O167" s="157" t="str">
        <f t="shared" si="42"/>
        <v>热压B上层顶升气缸上升输出</v>
      </c>
      <c r="P167" s="157" t="str">
        <f t="shared" si="35"/>
        <v>W113.02</v>
      </c>
      <c r="Q167" s="157" t="str">
        <f t="shared" si="37"/>
        <v>热压B上层顶升气缸上升手动</v>
      </c>
      <c r="R167" s="157" t="s">
        <v>469</v>
      </c>
      <c r="S167" s="157" t="str">
        <f t="shared" si="38"/>
        <v>热压B上层顶升气缸上升[M]</v>
      </c>
      <c r="T167" s="157" t="s">
        <v>670</v>
      </c>
      <c r="U167" s="157" t="str">
        <f t="shared" si="39"/>
        <v>热压B上层顶升气缸上升[A]</v>
      </c>
      <c r="V167" s="157" t="str">
        <f t="shared" si="34"/>
        <v>热压A上层下板左加热启动异常</v>
      </c>
      <c r="W167" s="182" t="s">
        <v>5842</v>
      </c>
    </row>
    <row r="168" spans="1:26">
      <c r="A168" s="7"/>
      <c r="B168" s="7"/>
      <c r="C168" s="157"/>
      <c r="D168" s="166" t="s">
        <v>15842</v>
      </c>
      <c r="E168" s="171" t="s">
        <v>15807</v>
      </c>
      <c r="F168" s="153"/>
      <c r="G168" s="157"/>
      <c r="H168" s="157"/>
      <c r="I168" s="157"/>
      <c r="J168" s="177" t="s">
        <v>15835</v>
      </c>
      <c r="K168" s="157" t="s">
        <v>15738</v>
      </c>
      <c r="L168" s="157" t="s">
        <v>15794</v>
      </c>
      <c r="M168" s="151" t="s">
        <v>15494</v>
      </c>
      <c r="N168" s="161" t="s">
        <v>11775</v>
      </c>
      <c r="O168" s="157" t="str">
        <f t="shared" si="42"/>
        <v>热压B上层顶升气缸下降输出</v>
      </c>
      <c r="P168" s="157" t="str">
        <f t="shared" si="35"/>
        <v>W113.03</v>
      </c>
      <c r="Q168" s="157" t="str">
        <f t="shared" si="37"/>
        <v>热压B上层顶升气缸下降手动</v>
      </c>
      <c r="R168" s="157" t="s">
        <v>470</v>
      </c>
      <c r="S168" s="157" t="str">
        <f t="shared" si="38"/>
        <v>热压B上层顶升气缸下降[M]</v>
      </c>
      <c r="T168" s="157" t="s">
        <v>671</v>
      </c>
      <c r="U168" s="157" t="str">
        <f t="shared" si="39"/>
        <v>热压B上层顶升气缸下降[A]</v>
      </c>
      <c r="V168" s="157" t="str">
        <f t="shared" si="34"/>
        <v>热压A上层下板中加热启动异常</v>
      </c>
      <c r="W168" s="182" t="s">
        <v>5843</v>
      </c>
    </row>
    <row r="169" spans="1:26">
      <c r="A169" s="7"/>
      <c r="B169" s="7"/>
      <c r="C169" s="157"/>
      <c r="D169" s="166" t="s">
        <v>15842</v>
      </c>
      <c r="E169" s="171" t="s">
        <v>15808</v>
      </c>
      <c r="F169" s="153"/>
      <c r="G169" s="157"/>
      <c r="H169" s="157"/>
      <c r="I169" s="157"/>
      <c r="J169" s="177"/>
      <c r="K169" s="157" t="s">
        <v>15739</v>
      </c>
      <c r="L169" s="157" t="s">
        <v>15795</v>
      </c>
      <c r="M169" s="151" t="s">
        <v>15495</v>
      </c>
      <c r="N169" s="161" t="s">
        <v>11777</v>
      </c>
      <c r="O169" s="157" t="str">
        <f t="shared" si="42"/>
        <v>热压B下层顶升气缸上升输出</v>
      </c>
      <c r="P169" s="157" t="str">
        <f t="shared" si="35"/>
        <v>W113.04</v>
      </c>
      <c r="Q169" s="157" t="str">
        <f t="shared" si="37"/>
        <v>热压B下层顶升气缸上升手动</v>
      </c>
      <c r="R169" s="157" t="s">
        <v>471</v>
      </c>
      <c r="S169" s="157" t="str">
        <f t="shared" si="38"/>
        <v>热压B下层顶升气缸上升[M]</v>
      </c>
      <c r="T169" s="157" t="s">
        <v>672</v>
      </c>
      <c r="U169" s="157" t="str">
        <f t="shared" si="39"/>
        <v>热压B下层顶升气缸上升[A]</v>
      </c>
      <c r="V169" s="157" t="str">
        <f t="shared" si="34"/>
        <v>热压A上层下板右加热启动异常</v>
      </c>
      <c r="W169" s="182" t="s">
        <v>5844</v>
      </c>
    </row>
    <row r="170" spans="1:26">
      <c r="A170" s="7"/>
      <c r="B170" s="7"/>
      <c r="C170" s="157"/>
      <c r="D170" s="166" t="s">
        <v>15842</v>
      </c>
      <c r="E170" s="171" t="s">
        <v>15812</v>
      </c>
      <c r="F170" s="153"/>
      <c r="G170" s="157"/>
      <c r="H170" s="157"/>
      <c r="I170" s="157"/>
      <c r="J170" s="177"/>
      <c r="K170" s="157" t="s">
        <v>15740</v>
      </c>
      <c r="L170" s="157" t="s">
        <v>15796</v>
      </c>
      <c r="M170" s="151" t="s">
        <v>15496</v>
      </c>
      <c r="N170" s="161" t="s">
        <v>11779</v>
      </c>
      <c r="O170" s="157" t="str">
        <f t="shared" si="42"/>
        <v>热压B下层顶升气缸下降输出</v>
      </c>
      <c r="P170" s="157" t="str">
        <f t="shared" si="35"/>
        <v>W113.05</v>
      </c>
      <c r="Q170" s="157" t="str">
        <f t="shared" si="37"/>
        <v>热压B下层顶升气缸下降手动</v>
      </c>
      <c r="R170" s="157" t="s">
        <v>472</v>
      </c>
      <c r="S170" s="157" t="str">
        <f t="shared" si="38"/>
        <v>热压B下层顶升气缸下降[M]</v>
      </c>
      <c r="T170" s="157" t="s">
        <v>673</v>
      </c>
      <c r="U170" s="157" t="str">
        <f t="shared" si="39"/>
        <v>热压B下层顶升气缸下降[A]</v>
      </c>
      <c r="V170" s="157" t="str">
        <f t="shared" si="34"/>
        <v>热压A下层上板左加热启动异常</v>
      </c>
      <c r="W170" s="182" t="s">
        <v>5845</v>
      </c>
    </row>
    <row r="171" spans="1:26">
      <c r="A171" s="7"/>
      <c r="B171" s="7"/>
      <c r="C171" s="157"/>
      <c r="D171" s="166" t="s">
        <v>15842</v>
      </c>
      <c r="E171" s="171" t="s">
        <v>15813</v>
      </c>
      <c r="F171" s="153"/>
      <c r="G171" s="157"/>
      <c r="H171" s="157"/>
      <c r="I171" s="157"/>
      <c r="J171" s="177"/>
      <c r="K171" s="157" t="s">
        <v>15741</v>
      </c>
      <c r="L171" s="157"/>
      <c r="M171" s="151" t="s">
        <v>241</v>
      </c>
      <c r="N171" s="161" t="s">
        <v>11781</v>
      </c>
      <c r="O171" s="157" t="str">
        <f t="shared" si="42"/>
        <v>热压B垫高气缸移出输出</v>
      </c>
      <c r="P171" s="157" t="str">
        <f t="shared" si="35"/>
        <v>W113.06</v>
      </c>
      <c r="Q171" s="157" t="str">
        <f t="shared" si="37"/>
        <v>热压B垫高气缸移出手动</v>
      </c>
      <c r="R171" s="157" t="s">
        <v>473</v>
      </c>
      <c r="S171" s="157" t="str">
        <f t="shared" si="38"/>
        <v>热压B垫高气缸移出[M]</v>
      </c>
      <c r="T171" s="157" t="s">
        <v>674</v>
      </c>
      <c r="U171" s="157" t="str">
        <f t="shared" si="39"/>
        <v>热压B垫高气缸移出[A]</v>
      </c>
      <c r="V171" s="157" t="str">
        <f t="shared" si="34"/>
        <v>热压A下层上板中加热启动异常</v>
      </c>
      <c r="W171" s="182" t="s">
        <v>5846</v>
      </c>
    </row>
    <row r="172" spans="1:26">
      <c r="A172" s="7"/>
      <c r="B172" s="7"/>
      <c r="C172" s="157"/>
      <c r="D172" s="166" t="s">
        <v>15842</v>
      </c>
      <c r="E172" s="171" t="s">
        <v>15814</v>
      </c>
      <c r="F172" s="153"/>
      <c r="G172" s="157"/>
      <c r="H172" s="157"/>
      <c r="I172" s="157"/>
      <c r="J172" s="177"/>
      <c r="K172" s="157" t="s">
        <v>15742</v>
      </c>
      <c r="L172" s="157"/>
      <c r="M172" s="151" t="s">
        <v>242</v>
      </c>
      <c r="N172" s="161" t="s">
        <v>11783</v>
      </c>
      <c r="O172" s="157" t="str">
        <f t="shared" si="42"/>
        <v>热压B垫高气缸热压输出</v>
      </c>
      <c r="P172" s="157" t="str">
        <f t="shared" si="35"/>
        <v>W113.07</v>
      </c>
      <c r="Q172" s="157" t="str">
        <f t="shared" si="37"/>
        <v>热压B垫高气缸热压手动</v>
      </c>
      <c r="R172" s="157" t="s">
        <v>474</v>
      </c>
      <c r="S172" s="157" t="str">
        <f t="shared" si="38"/>
        <v>热压B垫高气缸热压[M]</v>
      </c>
      <c r="T172" s="157" t="s">
        <v>675</v>
      </c>
      <c r="U172" s="157" t="str">
        <f t="shared" si="39"/>
        <v>热压B垫高气缸热压[A]</v>
      </c>
      <c r="V172" s="157" t="str">
        <f t="shared" si="34"/>
        <v>热压A下层上板右加热启动异常</v>
      </c>
      <c r="W172" s="182" t="s">
        <v>5847</v>
      </c>
    </row>
    <row r="173" spans="1:26">
      <c r="A173" s="7"/>
      <c r="B173" s="7"/>
      <c r="C173" s="157"/>
      <c r="D173" s="166" t="s">
        <v>15842</v>
      </c>
      <c r="E173" s="171" t="s">
        <v>15815</v>
      </c>
      <c r="F173" s="153"/>
      <c r="G173" s="157"/>
      <c r="H173" s="157"/>
      <c r="I173" s="157"/>
      <c r="J173" s="177"/>
      <c r="K173" s="157" t="s">
        <v>15743</v>
      </c>
      <c r="L173" s="157"/>
      <c r="M173" s="152" t="s">
        <v>15497</v>
      </c>
      <c r="N173" s="161" t="s">
        <v>11785</v>
      </c>
      <c r="O173" s="157" t="str">
        <f t="shared" si="42"/>
        <v>热压BHip测试气缸上升输出</v>
      </c>
      <c r="P173" s="157" t="str">
        <f t="shared" si="35"/>
        <v>W113.08</v>
      </c>
      <c r="Q173" s="157" t="str">
        <f t="shared" si="37"/>
        <v>热压BHip测试气缸上升手动</v>
      </c>
      <c r="R173" s="157" t="s">
        <v>475</v>
      </c>
      <c r="S173" s="157" t="str">
        <f t="shared" si="38"/>
        <v>热压BHip测试气缸上升[M]</v>
      </c>
      <c r="T173" s="157" t="s">
        <v>676</v>
      </c>
      <c r="U173" s="157" t="str">
        <f t="shared" si="39"/>
        <v>热压BHip测试气缸上升[A]</v>
      </c>
      <c r="V173" s="157" t="str">
        <f t="shared" si="34"/>
        <v>热压A下层下板左加热启动异常</v>
      </c>
      <c r="W173" s="182" t="s">
        <v>5848</v>
      </c>
    </row>
    <row r="174" spans="1:26">
      <c r="A174" s="7"/>
      <c r="B174" s="7"/>
      <c r="C174" s="157"/>
      <c r="D174" s="166" t="s">
        <v>15842</v>
      </c>
      <c r="E174" s="171" t="s">
        <v>15816</v>
      </c>
      <c r="F174" s="153"/>
      <c r="G174" s="157"/>
      <c r="H174" s="157"/>
      <c r="I174" s="157"/>
      <c r="J174" s="177"/>
      <c r="K174" s="157" t="s">
        <v>15744</v>
      </c>
      <c r="L174" s="157"/>
      <c r="M174" s="152" t="s">
        <v>15498</v>
      </c>
      <c r="N174" s="161" t="s">
        <v>11787</v>
      </c>
      <c r="O174" s="157" t="str">
        <f t="shared" si="42"/>
        <v>热压BHip测试气缸下降输出</v>
      </c>
      <c r="P174" s="157" t="str">
        <f t="shared" si="35"/>
        <v>W113.09</v>
      </c>
      <c r="Q174" s="157" t="str">
        <f t="shared" si="37"/>
        <v>热压BHip测试气缸下降手动</v>
      </c>
      <c r="R174" s="157" t="s">
        <v>476</v>
      </c>
      <c r="S174" s="157" t="str">
        <f t="shared" si="38"/>
        <v>热压BHip测试气缸下降[M]</v>
      </c>
      <c r="T174" s="157" t="s">
        <v>677</v>
      </c>
      <c r="U174" s="157" t="str">
        <f t="shared" si="39"/>
        <v>热压BHip测试气缸下降[A]</v>
      </c>
      <c r="V174" s="157" t="str">
        <f t="shared" si="34"/>
        <v>热压A下层下板中加热启动异常</v>
      </c>
      <c r="W174" s="182" t="s">
        <v>5849</v>
      </c>
    </row>
    <row r="175" spans="1:26">
      <c r="A175" s="7"/>
      <c r="B175" s="7"/>
      <c r="C175" s="157"/>
      <c r="D175" s="166" t="s">
        <v>15842</v>
      </c>
      <c r="E175" s="171" t="s">
        <v>15817</v>
      </c>
      <c r="F175" s="153"/>
      <c r="G175" s="157"/>
      <c r="H175" s="157"/>
      <c r="I175" s="157"/>
      <c r="J175" s="177"/>
      <c r="K175" s="157" t="s">
        <v>15745</v>
      </c>
      <c r="L175" s="157"/>
      <c r="M175" s="152" t="s">
        <v>15499</v>
      </c>
      <c r="N175" s="161" t="s">
        <v>11789</v>
      </c>
      <c r="O175" s="157" t="str">
        <f t="shared" si="42"/>
        <v>热压B上下层吹气输出</v>
      </c>
      <c r="P175" s="157" t="str">
        <f t="shared" si="35"/>
        <v>W113.10</v>
      </c>
      <c r="Q175" s="157" t="str">
        <f t="shared" si="37"/>
        <v>热压B上下层吹气手动</v>
      </c>
      <c r="R175" s="157" t="s">
        <v>477</v>
      </c>
      <c r="S175" s="157" t="str">
        <f t="shared" si="38"/>
        <v>热压B上下层吹气[M]</v>
      </c>
      <c r="T175" s="157" t="s">
        <v>678</v>
      </c>
      <c r="U175" s="157" t="str">
        <f t="shared" si="39"/>
        <v>热压B上下层吹气[A]</v>
      </c>
      <c r="V175" s="157" t="str">
        <f t="shared" si="34"/>
        <v>热压A下层下板右加热启动异常</v>
      </c>
      <c r="W175" s="182" t="s">
        <v>5850</v>
      </c>
    </row>
    <row r="176" spans="1:26">
      <c r="A176" s="7"/>
      <c r="B176" s="7"/>
      <c r="C176" s="157"/>
      <c r="D176" s="166"/>
      <c r="E176" s="168"/>
      <c r="F176" s="153"/>
      <c r="G176" s="157"/>
      <c r="H176" s="157"/>
      <c r="I176" s="157"/>
      <c r="J176" s="177"/>
      <c r="K176" s="157" t="s">
        <v>15746</v>
      </c>
      <c r="L176" s="157"/>
      <c r="M176" s="152" t="s">
        <v>15500</v>
      </c>
      <c r="N176" s="161" t="s">
        <v>11791</v>
      </c>
      <c r="O176" s="157" t="str">
        <f t="shared" si="42"/>
        <v>热压B上层HIP测试选择输出</v>
      </c>
      <c r="P176" s="157" t="str">
        <f t="shared" si="35"/>
        <v>W113.11</v>
      </c>
      <c r="Q176" s="157" t="str">
        <f t="shared" si="37"/>
        <v>热压B上层HIP测试选择手动</v>
      </c>
      <c r="R176" s="157" t="s">
        <v>478</v>
      </c>
      <c r="S176" s="157" t="str">
        <f t="shared" si="38"/>
        <v>热压B上层HIP测试选择[M]</v>
      </c>
      <c r="T176" s="157" t="s">
        <v>679</v>
      </c>
      <c r="U176" s="157" t="str">
        <f t="shared" si="39"/>
        <v>热压B上层HIP测试选择[A]</v>
      </c>
      <c r="V176" s="157" t="str">
        <f t="shared" si="34"/>
        <v>异常</v>
      </c>
      <c r="W176" s="182" t="s">
        <v>5851</v>
      </c>
    </row>
    <row r="177" spans="1:24">
      <c r="A177" s="7"/>
      <c r="B177" s="7"/>
      <c r="C177" s="157"/>
      <c r="D177" s="166" t="s">
        <v>15843</v>
      </c>
      <c r="E177" s="171" t="s">
        <v>15829</v>
      </c>
      <c r="F177" s="153"/>
      <c r="G177" s="157"/>
      <c r="H177" s="157"/>
      <c r="I177" s="157"/>
      <c r="J177" s="177"/>
      <c r="K177" s="157" t="s">
        <v>15747</v>
      </c>
      <c r="L177" s="157"/>
      <c r="M177" s="152" t="s">
        <v>15501</v>
      </c>
      <c r="N177" s="161" t="s">
        <v>11793</v>
      </c>
      <c r="O177" s="157" t="str">
        <f t="shared" si="42"/>
        <v>热压B下层HIP测试选择输出</v>
      </c>
      <c r="P177" s="157" t="str">
        <f t="shared" si="35"/>
        <v>W113.12</v>
      </c>
      <c r="Q177" s="157" t="str">
        <f t="shared" si="37"/>
        <v>热压B下层HIP测试选择手动</v>
      </c>
      <c r="R177" s="157" t="s">
        <v>479</v>
      </c>
      <c r="S177" s="157" t="str">
        <f t="shared" si="38"/>
        <v>热压B下层HIP测试选择[M]</v>
      </c>
      <c r="T177" s="157" t="s">
        <v>680</v>
      </c>
      <c r="U177" s="157" t="str">
        <f t="shared" si="39"/>
        <v>热压B下层HIP测试选择[A]</v>
      </c>
      <c r="V177" s="157" t="str">
        <f t="shared" si="34"/>
        <v>热压B上层上板左加热启动异常</v>
      </c>
      <c r="W177" s="182" t="s">
        <v>5852</v>
      </c>
    </row>
    <row r="178" spans="1:24">
      <c r="A178" s="7"/>
      <c r="B178" s="7"/>
      <c r="C178" s="157"/>
      <c r="D178" s="166" t="s">
        <v>15843</v>
      </c>
      <c r="E178" s="171" t="s">
        <v>15828</v>
      </c>
      <c r="F178" s="153"/>
      <c r="G178" s="157"/>
      <c r="H178" s="157"/>
      <c r="I178" s="157"/>
      <c r="J178" s="177"/>
      <c r="K178" s="157" t="s">
        <v>15748</v>
      </c>
      <c r="L178" s="157"/>
      <c r="M178" s="152" t="s">
        <v>16095</v>
      </c>
      <c r="N178" s="161" t="s">
        <v>11974</v>
      </c>
      <c r="O178" s="157" t="str">
        <f t="shared" si="42"/>
        <v>热压B极耳测试输出</v>
      </c>
      <c r="P178" s="157" t="str">
        <f t="shared" si="35"/>
        <v>W115.00</v>
      </c>
      <c r="Q178" s="157" t="str">
        <f t="shared" si="37"/>
        <v>热压B极耳测试手动</v>
      </c>
      <c r="R178" s="157" t="s">
        <v>12015</v>
      </c>
      <c r="S178" s="157" t="str">
        <f t="shared" si="38"/>
        <v>热压B极耳测试[M]</v>
      </c>
      <c r="T178" s="157" t="s">
        <v>12054</v>
      </c>
      <c r="U178" s="157" t="str">
        <f t="shared" si="39"/>
        <v>热压B极耳测试[A]</v>
      </c>
      <c r="V178" s="157" t="str">
        <f t="shared" si="34"/>
        <v>热压B上层上板中加热启动异常</v>
      </c>
      <c r="W178" s="182" t="s">
        <v>5853</v>
      </c>
    </row>
    <row r="179" spans="1:24">
      <c r="A179" s="7"/>
      <c r="B179" s="7"/>
      <c r="C179" s="157"/>
      <c r="D179" s="166" t="s">
        <v>15843</v>
      </c>
      <c r="E179" s="171" t="s">
        <v>15818</v>
      </c>
      <c r="F179" s="153"/>
      <c r="G179" s="157"/>
      <c r="H179" s="157"/>
      <c r="I179" s="157"/>
      <c r="J179" s="177" t="s">
        <v>15836</v>
      </c>
      <c r="K179" s="157" t="s">
        <v>15749</v>
      </c>
      <c r="L179" s="157" t="s">
        <v>15797</v>
      </c>
      <c r="M179" s="152" t="s">
        <v>16096</v>
      </c>
      <c r="N179" s="161" t="s">
        <v>11835</v>
      </c>
      <c r="O179" s="157" t="str">
        <f t="shared" si="42"/>
        <v>热压B压力清零输出</v>
      </c>
      <c r="P179" s="157" t="str">
        <f t="shared" si="35"/>
        <v>W115.01</v>
      </c>
      <c r="Q179" s="157" t="str">
        <f t="shared" si="37"/>
        <v>热压B压力清零手动</v>
      </c>
      <c r="R179" s="157" t="s">
        <v>480</v>
      </c>
      <c r="S179" s="157" t="str">
        <f t="shared" si="38"/>
        <v>热压B压力清零[M]</v>
      </c>
      <c r="T179" s="157" t="s">
        <v>681</v>
      </c>
      <c r="U179" s="157" t="str">
        <f t="shared" si="39"/>
        <v>热压B压力清零[A]</v>
      </c>
      <c r="V179" s="157" t="str">
        <f t="shared" si="34"/>
        <v>热压B上层上板右加热启动异常</v>
      </c>
      <c r="W179" s="182" t="s">
        <v>6569</v>
      </c>
      <c r="X179" s="157" t="s">
        <v>15966</v>
      </c>
    </row>
    <row r="180" spans="1:24">
      <c r="A180" s="7"/>
      <c r="B180" s="7"/>
      <c r="C180" s="157"/>
      <c r="D180" s="166" t="s">
        <v>15843</v>
      </c>
      <c r="E180" s="171" t="s">
        <v>15819</v>
      </c>
      <c r="F180" s="153"/>
      <c r="G180" s="157"/>
      <c r="H180" s="157"/>
      <c r="I180" s="157"/>
      <c r="J180" s="177" t="s">
        <v>15837</v>
      </c>
      <c r="K180" s="157" t="s">
        <v>15750</v>
      </c>
      <c r="L180" s="157" t="s">
        <v>15798</v>
      </c>
      <c r="M180" s="152"/>
      <c r="N180" s="161" t="s">
        <v>11837</v>
      </c>
      <c r="O180" s="157" t="str">
        <f t="shared" si="42"/>
        <v>输出</v>
      </c>
      <c r="P180" s="157" t="str">
        <f t="shared" si="35"/>
        <v>W115.02</v>
      </c>
      <c r="Q180" s="157" t="str">
        <f t="shared" si="37"/>
        <v>手动</v>
      </c>
      <c r="R180" s="157" t="s">
        <v>481</v>
      </c>
      <c r="S180" s="157" t="str">
        <f t="shared" si="38"/>
        <v>[M]</v>
      </c>
      <c r="T180" s="157" t="s">
        <v>682</v>
      </c>
      <c r="U180" s="157" t="str">
        <f t="shared" si="39"/>
        <v>[A]</v>
      </c>
      <c r="V180" s="157" t="str">
        <f t="shared" si="34"/>
        <v>热压B上层下板左加热启动异常</v>
      </c>
      <c r="W180" s="182" t="s">
        <v>5854</v>
      </c>
      <c r="X180" s="157" t="s">
        <v>15967</v>
      </c>
    </row>
    <row r="181" spans="1:24">
      <c r="A181" s="7"/>
      <c r="B181" s="7"/>
      <c r="C181" s="157"/>
      <c r="D181" s="166" t="s">
        <v>15843</v>
      </c>
      <c r="E181" s="171" t="s">
        <v>15820</v>
      </c>
      <c r="F181" s="153"/>
      <c r="G181" s="157"/>
      <c r="H181" s="157"/>
      <c r="I181" s="157"/>
      <c r="J181" s="177" t="s">
        <v>15838</v>
      </c>
      <c r="K181" s="157" t="s">
        <v>15751</v>
      </c>
      <c r="L181" s="157" t="s">
        <v>15799</v>
      </c>
      <c r="M181" s="152"/>
      <c r="N181" s="161" t="s">
        <v>11839</v>
      </c>
      <c r="O181" s="157" t="str">
        <f t="shared" si="42"/>
        <v>输出</v>
      </c>
      <c r="P181" s="157" t="str">
        <f t="shared" si="35"/>
        <v>W115.03</v>
      </c>
      <c r="Q181" s="157" t="str">
        <f t="shared" si="37"/>
        <v>手动</v>
      </c>
      <c r="R181" s="157" t="s">
        <v>482</v>
      </c>
      <c r="S181" s="157" t="str">
        <f t="shared" si="38"/>
        <v>[M]</v>
      </c>
      <c r="T181" s="157" t="s">
        <v>683</v>
      </c>
      <c r="U181" s="157" t="str">
        <f t="shared" si="39"/>
        <v>[A]</v>
      </c>
      <c r="V181" s="157" t="str">
        <f t="shared" si="34"/>
        <v>热压B上层下板中加热启动异常</v>
      </c>
      <c r="W181" s="182" t="s">
        <v>5855</v>
      </c>
      <c r="X181" s="157" t="s">
        <v>15968</v>
      </c>
    </row>
    <row r="182" spans="1:24">
      <c r="A182" s="7"/>
      <c r="B182" s="7"/>
      <c r="C182" s="157"/>
      <c r="D182" s="166" t="s">
        <v>15843</v>
      </c>
      <c r="E182" s="171" t="s">
        <v>15821</v>
      </c>
      <c r="F182" s="153"/>
      <c r="G182" s="157"/>
      <c r="H182" s="157"/>
      <c r="I182" s="157"/>
      <c r="J182" s="177" t="s">
        <v>15839</v>
      </c>
      <c r="K182" s="157" t="s">
        <v>15752</v>
      </c>
      <c r="L182" s="157" t="s">
        <v>15800</v>
      </c>
      <c r="M182" s="152"/>
      <c r="N182" s="161" t="s">
        <v>11841</v>
      </c>
      <c r="O182" s="157" t="str">
        <f t="shared" si="42"/>
        <v>输出</v>
      </c>
      <c r="P182" s="157" t="str">
        <f t="shared" si="35"/>
        <v>W115.04</v>
      </c>
      <c r="Q182" s="157" t="str">
        <f t="shared" si="37"/>
        <v>手动</v>
      </c>
      <c r="R182" s="157" t="s">
        <v>483</v>
      </c>
      <c r="S182" s="157" t="str">
        <f t="shared" si="38"/>
        <v>[M]</v>
      </c>
      <c r="T182" s="157" t="s">
        <v>684</v>
      </c>
      <c r="U182" s="157" t="str">
        <f t="shared" si="39"/>
        <v>[A]</v>
      </c>
      <c r="V182" s="157" t="str">
        <f t="shared" si="34"/>
        <v>热压B上层下板右加热启动异常</v>
      </c>
      <c r="W182" s="182" t="s">
        <v>5856</v>
      </c>
      <c r="X182" s="157" t="s">
        <v>15969</v>
      </c>
    </row>
    <row r="183" spans="1:24">
      <c r="A183" s="7"/>
      <c r="B183" s="7"/>
      <c r="C183" s="157"/>
      <c r="D183" s="166" t="s">
        <v>15843</v>
      </c>
      <c r="E183" s="171" t="s">
        <v>15822</v>
      </c>
      <c r="F183" s="153"/>
      <c r="G183" s="157"/>
      <c r="H183" s="157"/>
      <c r="I183" s="157"/>
      <c r="J183" s="177" t="s">
        <v>15840</v>
      </c>
      <c r="K183" s="157" t="s">
        <v>15753</v>
      </c>
      <c r="L183" s="157" t="s">
        <v>15801</v>
      </c>
      <c r="M183" s="152"/>
      <c r="N183" s="161" t="s">
        <v>11975</v>
      </c>
      <c r="O183" s="157" t="str">
        <f t="shared" si="42"/>
        <v>输出</v>
      </c>
      <c r="P183" s="157" t="str">
        <f t="shared" si="35"/>
        <v>W115.05</v>
      </c>
      <c r="Q183" s="157" t="str">
        <f t="shared" si="37"/>
        <v>手动</v>
      </c>
      <c r="R183" s="157" t="s">
        <v>12016</v>
      </c>
      <c r="S183" s="157" t="str">
        <f t="shared" si="38"/>
        <v>[M]</v>
      </c>
      <c r="T183" s="157" t="s">
        <v>12055</v>
      </c>
      <c r="U183" s="157" t="str">
        <f t="shared" si="39"/>
        <v>[A]</v>
      </c>
      <c r="V183" s="157" t="str">
        <f t="shared" si="34"/>
        <v>热压B下层上板左加热启动异常</v>
      </c>
      <c r="W183" s="182" t="s">
        <v>5857</v>
      </c>
    </row>
    <row r="184" spans="1:24">
      <c r="A184" s="7"/>
      <c r="B184" s="7"/>
      <c r="C184" s="157"/>
      <c r="D184" s="166" t="s">
        <v>15843</v>
      </c>
      <c r="E184" s="171" t="s">
        <v>15823</v>
      </c>
      <c r="F184" s="153"/>
      <c r="G184" s="157"/>
      <c r="H184" s="157"/>
      <c r="I184" s="157"/>
      <c r="J184" s="177" t="s">
        <v>15841</v>
      </c>
      <c r="K184" s="157" t="s">
        <v>15754</v>
      </c>
      <c r="L184" s="157" t="s">
        <v>15802</v>
      </c>
      <c r="M184" s="152"/>
      <c r="N184" s="161" t="s">
        <v>11976</v>
      </c>
      <c r="O184" s="157" t="str">
        <f t="shared" si="42"/>
        <v>输出</v>
      </c>
      <c r="P184" s="157" t="str">
        <f t="shared" si="35"/>
        <v>W115.06</v>
      </c>
      <c r="Q184" s="157" t="str">
        <f t="shared" si="37"/>
        <v>手动</v>
      </c>
      <c r="R184" s="157" t="s">
        <v>12017</v>
      </c>
      <c r="S184" s="157" t="str">
        <f t="shared" si="38"/>
        <v>[M]</v>
      </c>
      <c r="T184" s="157" t="s">
        <v>12056</v>
      </c>
      <c r="U184" s="157" t="str">
        <f t="shared" si="39"/>
        <v>[A]</v>
      </c>
      <c r="V184" s="157" t="str">
        <f t="shared" si="34"/>
        <v>热压B下层上板中加热启动异常</v>
      </c>
      <c r="W184" s="182" t="s">
        <v>5858</v>
      </c>
    </row>
    <row r="185" spans="1:24">
      <c r="A185" s="7"/>
      <c r="B185" s="7"/>
      <c r="C185" s="157"/>
      <c r="D185" s="166" t="s">
        <v>15843</v>
      </c>
      <c r="E185" s="171" t="s">
        <v>15824</v>
      </c>
      <c r="F185" s="153"/>
      <c r="G185" s="157"/>
      <c r="H185" s="157"/>
      <c r="I185" s="157"/>
      <c r="J185" s="177"/>
      <c r="K185" s="157" t="s">
        <v>15755</v>
      </c>
      <c r="L185" s="157" t="s">
        <v>15803</v>
      </c>
      <c r="M185" s="152"/>
      <c r="N185" s="161" t="s">
        <v>11977</v>
      </c>
      <c r="O185" s="157" t="str">
        <f t="shared" si="42"/>
        <v>输出</v>
      </c>
      <c r="P185" s="157" t="str">
        <f t="shared" si="35"/>
        <v>W115.07</v>
      </c>
      <c r="Q185" s="157" t="str">
        <f t="shared" si="37"/>
        <v>手动</v>
      </c>
      <c r="R185" s="157" t="s">
        <v>12018</v>
      </c>
      <c r="S185" s="157" t="str">
        <f t="shared" si="38"/>
        <v>[M]</v>
      </c>
      <c r="T185" s="157" t="s">
        <v>12057</v>
      </c>
      <c r="U185" s="157" t="str">
        <f t="shared" si="39"/>
        <v>[A]</v>
      </c>
      <c r="V185" s="157" t="str">
        <f t="shared" si="34"/>
        <v>热压B下层上板右加热启动异常</v>
      </c>
      <c r="W185" s="182" t="s">
        <v>5859</v>
      </c>
    </row>
    <row r="186" spans="1:24">
      <c r="A186" s="7"/>
      <c r="B186" s="7"/>
      <c r="C186" s="157"/>
      <c r="D186" s="166" t="s">
        <v>15843</v>
      </c>
      <c r="E186" s="171" t="s">
        <v>15825</v>
      </c>
      <c r="F186" s="153"/>
      <c r="G186" s="157"/>
      <c r="H186" s="157"/>
      <c r="I186" s="157"/>
      <c r="J186" s="177"/>
      <c r="K186" s="157" t="s">
        <v>15756</v>
      </c>
      <c r="L186" s="157" t="s">
        <v>15804</v>
      </c>
      <c r="M186" s="152"/>
      <c r="N186" s="161" t="s">
        <v>11978</v>
      </c>
      <c r="O186" s="157" t="str">
        <f t="shared" si="42"/>
        <v>输出</v>
      </c>
      <c r="P186" s="157" t="str">
        <f t="shared" si="35"/>
        <v>W115.08</v>
      </c>
      <c r="Q186" s="157" t="str">
        <f t="shared" si="37"/>
        <v>手动</v>
      </c>
      <c r="R186" s="157" t="s">
        <v>12019</v>
      </c>
      <c r="S186" s="157" t="str">
        <f t="shared" si="38"/>
        <v>[M]</v>
      </c>
      <c r="T186" s="157" t="s">
        <v>12058</v>
      </c>
      <c r="U186" s="157" t="str">
        <f t="shared" si="39"/>
        <v>[A]</v>
      </c>
      <c r="V186" s="157" t="str">
        <f t="shared" si="34"/>
        <v>热压B下层下板左加热启动异常</v>
      </c>
      <c r="W186" s="182" t="s">
        <v>5860</v>
      </c>
    </row>
    <row r="187" spans="1:24">
      <c r="A187" s="7"/>
      <c r="B187" s="7"/>
      <c r="C187" s="157"/>
      <c r="D187" s="166" t="s">
        <v>15843</v>
      </c>
      <c r="E187" s="171" t="s">
        <v>15826</v>
      </c>
      <c r="F187" s="153"/>
      <c r="G187" s="157"/>
      <c r="H187" s="157"/>
      <c r="I187" s="157"/>
      <c r="J187" s="177"/>
      <c r="K187" s="157" t="s">
        <v>15757</v>
      </c>
      <c r="L187" s="157"/>
      <c r="M187" s="152"/>
      <c r="N187" s="161" t="s">
        <v>11979</v>
      </c>
      <c r="O187" s="157" t="str">
        <f t="shared" si="42"/>
        <v>输出</v>
      </c>
      <c r="P187" s="157" t="str">
        <f t="shared" si="35"/>
        <v>W115.09</v>
      </c>
      <c r="Q187" s="157" t="str">
        <f t="shared" si="37"/>
        <v>手动</v>
      </c>
      <c r="R187" s="157" t="s">
        <v>12020</v>
      </c>
      <c r="S187" s="157" t="str">
        <f t="shared" si="38"/>
        <v>[M]</v>
      </c>
      <c r="T187" s="157" t="s">
        <v>12059</v>
      </c>
      <c r="U187" s="157" t="str">
        <f t="shared" si="39"/>
        <v>[A]</v>
      </c>
      <c r="V187" s="157" t="str">
        <f t="shared" si="34"/>
        <v>热压B下层下板中加热启动异常</v>
      </c>
      <c r="W187" s="182" t="s">
        <v>5861</v>
      </c>
    </row>
    <row r="188" spans="1:24">
      <c r="A188" s="7"/>
      <c r="B188" s="7"/>
      <c r="C188" s="157"/>
      <c r="D188" s="166" t="s">
        <v>15843</v>
      </c>
      <c r="E188" s="171" t="s">
        <v>15827</v>
      </c>
      <c r="F188" s="153"/>
      <c r="G188" s="157"/>
      <c r="H188" s="157"/>
      <c r="I188" s="157"/>
      <c r="J188" s="177"/>
      <c r="K188" s="157" t="s">
        <v>15758</v>
      </c>
      <c r="L188" s="157"/>
      <c r="M188" s="152"/>
      <c r="N188" s="161" t="s">
        <v>11980</v>
      </c>
      <c r="O188" s="157" t="str">
        <f t="shared" si="42"/>
        <v>输出</v>
      </c>
      <c r="P188" s="157" t="str">
        <f t="shared" si="35"/>
        <v>W115.10</v>
      </c>
      <c r="Q188" s="157" t="str">
        <f t="shared" si="37"/>
        <v>手动</v>
      </c>
      <c r="R188" s="157" t="s">
        <v>12021</v>
      </c>
      <c r="S188" s="157" t="str">
        <f t="shared" si="38"/>
        <v>[M]</v>
      </c>
      <c r="T188" s="157" t="s">
        <v>12060</v>
      </c>
      <c r="U188" s="157" t="str">
        <f t="shared" si="39"/>
        <v>[A]</v>
      </c>
      <c r="V188" s="157" t="str">
        <f t="shared" si="34"/>
        <v>热压B下层下板右加热启动异常</v>
      </c>
      <c r="W188" s="182" t="s">
        <v>5862</v>
      </c>
    </row>
    <row r="189" spans="1:24">
      <c r="A189" s="7"/>
      <c r="B189" s="7"/>
      <c r="C189" s="157"/>
      <c r="D189" s="166"/>
      <c r="E189" s="168"/>
      <c r="F189" s="153"/>
      <c r="G189" s="157"/>
      <c r="H189" s="157"/>
      <c r="I189" s="157"/>
      <c r="J189" s="177"/>
      <c r="K189" s="157" t="s">
        <v>15759</v>
      </c>
      <c r="L189" s="157"/>
      <c r="M189" s="152"/>
      <c r="N189" s="161" t="s">
        <v>11981</v>
      </c>
      <c r="O189" s="157" t="str">
        <f t="shared" si="42"/>
        <v>输出</v>
      </c>
      <c r="P189" s="157" t="str">
        <f t="shared" si="35"/>
        <v>W115.11</v>
      </c>
      <c r="Q189" s="157" t="str">
        <f t="shared" si="37"/>
        <v>手动</v>
      </c>
      <c r="R189" s="157" t="s">
        <v>12022</v>
      </c>
      <c r="S189" s="157" t="str">
        <f t="shared" si="38"/>
        <v>[M]</v>
      </c>
      <c r="T189" s="157" t="s">
        <v>12061</v>
      </c>
      <c r="U189" s="157" t="str">
        <f t="shared" si="39"/>
        <v>[A]</v>
      </c>
      <c r="V189" s="157" t="str">
        <f t="shared" si="34"/>
        <v>异常</v>
      </c>
      <c r="W189" s="182" t="s">
        <v>5863</v>
      </c>
    </row>
    <row r="190" spans="1:24">
      <c r="A190" s="7"/>
      <c r="B190" s="7"/>
      <c r="C190" s="157"/>
      <c r="D190" s="166"/>
      <c r="E190" s="168"/>
      <c r="F190" s="153"/>
      <c r="G190" s="157"/>
      <c r="H190" s="157"/>
      <c r="I190" s="157"/>
      <c r="J190" s="177"/>
      <c r="K190" s="157" t="s">
        <v>15760</v>
      </c>
      <c r="L190" s="157"/>
      <c r="M190" s="152"/>
      <c r="N190" s="161" t="s">
        <v>11982</v>
      </c>
      <c r="O190" s="157" t="str">
        <f t="shared" si="42"/>
        <v>输出</v>
      </c>
      <c r="P190" s="157" t="str">
        <f t="shared" si="35"/>
        <v>W115.12</v>
      </c>
      <c r="Q190" s="157" t="str">
        <f t="shared" si="37"/>
        <v>手动</v>
      </c>
      <c r="R190" s="157" t="s">
        <v>12023</v>
      </c>
      <c r="S190" s="157" t="str">
        <f t="shared" si="38"/>
        <v>[M]</v>
      </c>
      <c r="T190" s="157" t="s">
        <v>12062</v>
      </c>
      <c r="U190" s="157" t="str">
        <f t="shared" si="39"/>
        <v>[A]</v>
      </c>
      <c r="V190" s="157" t="str">
        <f t="shared" si="34"/>
        <v>异常</v>
      </c>
      <c r="W190" s="182" t="s">
        <v>5864</v>
      </c>
    </row>
    <row r="191" spans="1:24">
      <c r="A191" s="7"/>
      <c r="B191" s="7"/>
      <c r="C191" s="157"/>
      <c r="D191" s="166" t="s">
        <v>15844</v>
      </c>
      <c r="E191" s="171" t="s">
        <v>15830</v>
      </c>
      <c r="F191" s="153"/>
      <c r="G191" s="157"/>
      <c r="H191" s="157"/>
      <c r="I191" s="157"/>
      <c r="J191" s="177"/>
      <c r="K191" s="157" t="s">
        <v>15761</v>
      </c>
      <c r="L191" s="157"/>
      <c r="M191" s="152"/>
      <c r="N191" s="161" t="s">
        <v>11983</v>
      </c>
      <c r="O191" s="157" t="str">
        <f t="shared" si="42"/>
        <v>输出</v>
      </c>
      <c r="P191" s="157" t="str">
        <f t="shared" si="35"/>
        <v>W115.13</v>
      </c>
      <c r="Q191" s="157" t="str">
        <f t="shared" si="37"/>
        <v>手动</v>
      </c>
      <c r="R191" s="157" t="s">
        <v>12024</v>
      </c>
      <c r="S191" s="157" t="str">
        <f t="shared" si="38"/>
        <v>[M]</v>
      </c>
      <c r="T191" s="157" t="s">
        <v>12063</v>
      </c>
      <c r="U191" s="157" t="str">
        <f t="shared" si="39"/>
        <v>[A]</v>
      </c>
      <c r="V191" s="157" t="str">
        <f t="shared" si="34"/>
        <v>热压C上层上板左加热启动异常</v>
      </c>
      <c r="W191" s="182" t="s">
        <v>5865</v>
      </c>
    </row>
    <row r="192" spans="1:24">
      <c r="A192" s="7"/>
      <c r="B192" s="7"/>
      <c r="C192" s="157"/>
      <c r="D192" s="166" t="s">
        <v>15844</v>
      </c>
      <c r="E192" s="171" t="s">
        <v>15831</v>
      </c>
      <c r="F192" s="153"/>
      <c r="G192" s="157"/>
      <c r="H192" s="157"/>
      <c r="I192" s="157"/>
      <c r="J192" s="177"/>
      <c r="K192" s="157" t="s">
        <v>15762</v>
      </c>
      <c r="L192" s="157"/>
      <c r="M192" s="152"/>
      <c r="N192" s="161" t="s">
        <v>11984</v>
      </c>
      <c r="O192" s="157" t="str">
        <f t="shared" si="42"/>
        <v>输出</v>
      </c>
      <c r="P192" s="157" t="str">
        <f t="shared" si="35"/>
        <v>W115.14</v>
      </c>
      <c r="Q192" s="157" t="str">
        <f t="shared" si="37"/>
        <v>手动</v>
      </c>
      <c r="R192" s="157" t="s">
        <v>12025</v>
      </c>
      <c r="S192" s="157" t="str">
        <f t="shared" si="38"/>
        <v>[M]</v>
      </c>
      <c r="T192" s="157" t="s">
        <v>12064</v>
      </c>
      <c r="U192" s="157" t="str">
        <f t="shared" si="39"/>
        <v>[A]</v>
      </c>
      <c r="V192" s="157" t="str">
        <f t="shared" si="34"/>
        <v>热压C上层上板中加热启动异常</v>
      </c>
      <c r="W192" s="182" t="s">
        <v>5866</v>
      </c>
    </row>
    <row r="193" spans="1:23">
      <c r="A193" s="7"/>
      <c r="B193" s="7"/>
      <c r="C193" s="157"/>
      <c r="D193" s="166" t="s">
        <v>15844</v>
      </c>
      <c r="E193" s="171" t="s">
        <v>15832</v>
      </c>
      <c r="F193" s="153"/>
      <c r="G193" s="157"/>
      <c r="H193" s="157"/>
      <c r="I193" s="157"/>
      <c r="J193" s="177"/>
      <c r="K193" s="157" t="s">
        <v>15763</v>
      </c>
      <c r="L193" s="157"/>
      <c r="M193" s="152"/>
      <c r="N193" s="161" t="s">
        <v>11985</v>
      </c>
      <c r="O193" s="157" t="str">
        <f t="shared" si="42"/>
        <v>输出</v>
      </c>
      <c r="P193" s="157" t="str">
        <f t="shared" si="35"/>
        <v>W115.15</v>
      </c>
      <c r="Q193" s="157" t="str">
        <f t="shared" si="37"/>
        <v>手动</v>
      </c>
      <c r="R193" s="157" t="s">
        <v>12026</v>
      </c>
      <c r="S193" s="157" t="str">
        <f t="shared" si="38"/>
        <v>[M]</v>
      </c>
      <c r="T193" s="157" t="s">
        <v>12065</v>
      </c>
      <c r="U193" s="157" t="str">
        <f t="shared" si="39"/>
        <v>[A]</v>
      </c>
      <c r="V193" s="157" t="str">
        <f t="shared" si="34"/>
        <v>热压C上层上板右加热启动异常</v>
      </c>
      <c r="W193" s="182" t="s">
        <v>5867</v>
      </c>
    </row>
    <row r="194" spans="1:23">
      <c r="A194" s="7"/>
      <c r="B194" s="7"/>
      <c r="C194" s="157"/>
      <c r="D194" s="166" t="s">
        <v>15844</v>
      </c>
      <c r="E194" s="171" t="s">
        <v>15833</v>
      </c>
      <c r="F194" s="153"/>
      <c r="G194" s="157"/>
      <c r="H194" s="157"/>
      <c r="I194" s="157"/>
      <c r="J194" s="177"/>
      <c r="K194" s="157" t="s">
        <v>15764</v>
      </c>
      <c r="L194" s="157"/>
      <c r="M194" s="151" t="s">
        <v>15502</v>
      </c>
      <c r="N194" s="161" t="s">
        <v>11986</v>
      </c>
      <c r="O194" s="157" t="str">
        <f t="shared" si="42"/>
        <v>热压C增压缸上升输出</v>
      </c>
      <c r="P194" s="157" t="str">
        <f t="shared" si="35"/>
        <v>W116.00</v>
      </c>
      <c r="Q194" s="157" t="str">
        <f t="shared" si="37"/>
        <v>热压C增压缸上升手动</v>
      </c>
      <c r="R194" s="157" t="s">
        <v>484</v>
      </c>
      <c r="S194" s="157" t="str">
        <f t="shared" si="38"/>
        <v>热压C增压缸上升[M]</v>
      </c>
      <c r="T194" s="157" t="s">
        <v>12066</v>
      </c>
      <c r="U194" s="157" t="str">
        <f t="shared" si="39"/>
        <v>热压C增压缸上升[A]</v>
      </c>
      <c r="V194" s="157" t="str">
        <f t="shared" si="34"/>
        <v>热压C上层下板左加热启动异常</v>
      </c>
      <c r="W194" s="182" t="s">
        <v>5868</v>
      </c>
    </row>
    <row r="195" spans="1:23">
      <c r="A195" s="7"/>
      <c r="B195" s="7"/>
      <c r="C195" s="157"/>
      <c r="D195" s="166" t="s">
        <v>15844</v>
      </c>
      <c r="E195" s="171" t="s">
        <v>15834</v>
      </c>
      <c r="F195" s="153"/>
      <c r="G195" s="157"/>
      <c r="H195" s="157"/>
      <c r="I195" s="157"/>
      <c r="J195" s="177"/>
      <c r="K195" s="157"/>
      <c r="L195" s="157"/>
      <c r="M195" s="151" t="s">
        <v>15503</v>
      </c>
      <c r="N195" s="161" t="s">
        <v>11845</v>
      </c>
      <c r="O195" s="157" t="str">
        <f t="shared" si="42"/>
        <v>热压C增压缸下降输出</v>
      </c>
      <c r="P195" s="157" t="str">
        <f t="shared" si="35"/>
        <v>W116.01</v>
      </c>
      <c r="Q195" s="157" t="str">
        <f t="shared" si="37"/>
        <v>热压C增压缸下降手动</v>
      </c>
      <c r="R195" s="157" t="s">
        <v>485</v>
      </c>
      <c r="S195" s="157" t="str">
        <f t="shared" si="38"/>
        <v>热压C增压缸下降[M]</v>
      </c>
      <c r="T195" s="157" t="s">
        <v>685</v>
      </c>
      <c r="U195" s="157" t="str">
        <f t="shared" si="39"/>
        <v>热压C增压缸下降[A]</v>
      </c>
      <c r="V195" s="157" t="str">
        <f t="shared" si="34"/>
        <v>热压C上层下板中加热启动异常</v>
      </c>
      <c r="W195" s="182" t="s">
        <v>6570</v>
      </c>
    </row>
    <row r="196" spans="1:23">
      <c r="A196" s="7"/>
      <c r="B196" s="7"/>
      <c r="C196" s="157"/>
      <c r="D196" s="166" t="s">
        <v>15844</v>
      </c>
      <c r="E196" s="171" t="s">
        <v>15835</v>
      </c>
      <c r="F196" s="153"/>
      <c r="G196" s="157"/>
      <c r="H196" s="157"/>
      <c r="I196" s="157"/>
      <c r="J196" s="177"/>
      <c r="K196" s="157"/>
      <c r="L196" s="157"/>
      <c r="M196" s="151" t="s">
        <v>15504</v>
      </c>
      <c r="N196" s="161" t="s">
        <v>11847</v>
      </c>
      <c r="O196" s="157" t="str">
        <f t="shared" si="42"/>
        <v>热压C上层顶升气缸上升输出</v>
      </c>
      <c r="P196" s="157" t="str">
        <f t="shared" si="35"/>
        <v>W116.02</v>
      </c>
      <c r="Q196" s="157" t="str">
        <f t="shared" si="37"/>
        <v>热压C上层顶升气缸上升手动</v>
      </c>
      <c r="R196" s="157" t="s">
        <v>486</v>
      </c>
      <c r="S196" s="157" t="str">
        <f t="shared" si="38"/>
        <v>热压C上层顶升气缸上升[M]</v>
      </c>
      <c r="T196" s="157" t="s">
        <v>686</v>
      </c>
      <c r="U196" s="157" t="str">
        <f t="shared" si="39"/>
        <v>热压C上层顶升气缸上升[A]</v>
      </c>
      <c r="V196" s="157" t="str">
        <f t="shared" ref="V196:V222" si="43">C196&amp;E196&amp;"异常"</f>
        <v>热压C上层下板右加热启动异常</v>
      </c>
      <c r="W196" s="182" t="s">
        <v>5869</v>
      </c>
    </row>
    <row r="197" spans="1:23">
      <c r="A197" s="7"/>
      <c r="B197" s="7"/>
      <c r="C197" s="157"/>
      <c r="D197" s="166" t="s">
        <v>15844</v>
      </c>
      <c r="E197" s="171" t="s">
        <v>15836</v>
      </c>
      <c r="F197" s="153"/>
      <c r="G197" s="157"/>
      <c r="H197" s="157"/>
      <c r="I197" s="157"/>
      <c r="J197" s="177"/>
      <c r="K197" s="157"/>
      <c r="L197" s="157"/>
      <c r="M197" s="151" t="s">
        <v>15505</v>
      </c>
      <c r="N197" s="161" t="s">
        <v>11849</v>
      </c>
      <c r="O197" s="157" t="str">
        <f t="shared" si="42"/>
        <v>热压C上层顶升气缸下降输出</v>
      </c>
      <c r="P197" s="157" t="str">
        <f t="shared" ref="P197:P260" si="44">"W"&amp;N197</f>
        <v>W116.03</v>
      </c>
      <c r="Q197" s="157" t="str">
        <f t="shared" si="37"/>
        <v>热压C上层顶升气缸下降手动</v>
      </c>
      <c r="R197" s="157" t="s">
        <v>487</v>
      </c>
      <c r="S197" s="157" t="str">
        <f t="shared" si="38"/>
        <v>热压C上层顶升气缸下降[M]</v>
      </c>
      <c r="T197" s="157" t="s">
        <v>687</v>
      </c>
      <c r="U197" s="157" t="str">
        <f t="shared" si="39"/>
        <v>热压C上层顶升气缸下降[A]</v>
      </c>
      <c r="V197" s="157" t="str">
        <f t="shared" si="43"/>
        <v>热压C下层上板左加热启动异常</v>
      </c>
      <c r="W197" s="182" t="s">
        <v>5870</v>
      </c>
    </row>
    <row r="198" spans="1:23">
      <c r="A198" s="7"/>
      <c r="B198" s="7"/>
      <c r="C198" s="157"/>
      <c r="D198" s="166" t="s">
        <v>15844</v>
      </c>
      <c r="E198" s="171" t="s">
        <v>15837</v>
      </c>
      <c r="F198" s="153"/>
      <c r="G198" s="157"/>
      <c r="H198" s="157"/>
      <c r="I198" s="157"/>
      <c r="J198" s="177"/>
      <c r="K198" s="157"/>
      <c r="L198" s="157"/>
      <c r="M198" s="151" t="s">
        <v>15506</v>
      </c>
      <c r="N198" s="161" t="s">
        <v>11851</v>
      </c>
      <c r="O198" s="157" t="str">
        <f t="shared" si="42"/>
        <v>热压C下层顶升气缸上升输出</v>
      </c>
      <c r="P198" s="157" t="str">
        <f t="shared" si="44"/>
        <v>W116.04</v>
      </c>
      <c r="Q198" s="157" t="str">
        <f t="shared" si="37"/>
        <v>热压C下层顶升气缸上升手动</v>
      </c>
      <c r="R198" s="157" t="s">
        <v>488</v>
      </c>
      <c r="S198" s="157" t="str">
        <f t="shared" si="38"/>
        <v>热压C下层顶升气缸上升[M]</v>
      </c>
      <c r="T198" s="157" t="s">
        <v>688</v>
      </c>
      <c r="U198" s="157" t="str">
        <f t="shared" si="39"/>
        <v>热压C下层顶升气缸上升[A]</v>
      </c>
      <c r="V198" s="157" t="str">
        <f t="shared" si="43"/>
        <v>热压C下层上板中加热启动异常</v>
      </c>
      <c r="W198" s="182" t="s">
        <v>5871</v>
      </c>
    </row>
    <row r="199" spans="1:23">
      <c r="A199" s="7"/>
      <c r="B199" s="7"/>
      <c r="C199" s="157"/>
      <c r="D199" s="166" t="s">
        <v>15844</v>
      </c>
      <c r="E199" s="171" t="s">
        <v>15838</v>
      </c>
      <c r="F199" s="153"/>
      <c r="G199" s="157"/>
      <c r="H199" s="157"/>
      <c r="I199" s="157"/>
      <c r="J199" s="177"/>
      <c r="K199" s="157"/>
      <c r="L199" s="157"/>
      <c r="M199" s="151" t="s">
        <v>15507</v>
      </c>
      <c r="N199" s="161" t="s">
        <v>11853</v>
      </c>
      <c r="O199" s="157" t="str">
        <f t="shared" si="42"/>
        <v>热压C下层顶升气缸下降输出</v>
      </c>
      <c r="P199" s="157" t="str">
        <f t="shared" si="44"/>
        <v>W116.05</v>
      </c>
      <c r="Q199" s="157" t="str">
        <f t="shared" si="37"/>
        <v>热压C下层顶升气缸下降手动</v>
      </c>
      <c r="R199" s="157" t="s">
        <v>489</v>
      </c>
      <c r="S199" s="157" t="str">
        <f t="shared" si="38"/>
        <v>热压C下层顶升气缸下降[M]</v>
      </c>
      <c r="T199" s="157" t="s">
        <v>689</v>
      </c>
      <c r="U199" s="157" t="str">
        <f t="shared" si="39"/>
        <v>热压C下层顶升气缸下降[A]</v>
      </c>
      <c r="V199" s="157" t="str">
        <f t="shared" si="43"/>
        <v>热压C下层上板右加热启动异常</v>
      </c>
      <c r="W199" s="182" t="s">
        <v>5872</v>
      </c>
    </row>
    <row r="200" spans="1:23">
      <c r="A200" s="7"/>
      <c r="B200" s="7"/>
      <c r="C200" s="157"/>
      <c r="D200" s="166" t="s">
        <v>15844</v>
      </c>
      <c r="E200" s="171" t="s">
        <v>15839</v>
      </c>
      <c r="F200" s="153"/>
      <c r="G200" s="157"/>
      <c r="H200" s="157"/>
      <c r="I200" s="157"/>
      <c r="J200" s="177"/>
      <c r="K200" s="157"/>
      <c r="L200" s="157"/>
      <c r="M200" s="151" t="s">
        <v>15508</v>
      </c>
      <c r="N200" s="161" t="s">
        <v>11855</v>
      </c>
      <c r="O200" s="157" t="str">
        <f t="shared" si="42"/>
        <v>热压C垫高气缸移出输出</v>
      </c>
      <c r="P200" s="157" t="str">
        <f t="shared" si="44"/>
        <v>W116.06</v>
      </c>
      <c r="Q200" s="157" t="str">
        <f t="shared" si="37"/>
        <v>热压C垫高气缸移出手动</v>
      </c>
      <c r="R200" s="157" t="s">
        <v>490</v>
      </c>
      <c r="S200" s="157" t="str">
        <f t="shared" si="38"/>
        <v>热压C垫高气缸移出[M]</v>
      </c>
      <c r="T200" s="157" t="s">
        <v>690</v>
      </c>
      <c r="U200" s="157" t="str">
        <f t="shared" si="39"/>
        <v>热压C垫高气缸移出[A]</v>
      </c>
      <c r="V200" s="157" t="str">
        <f t="shared" si="43"/>
        <v>热压C下层下板左加热启动异常</v>
      </c>
      <c r="W200" s="182" t="s">
        <v>6571</v>
      </c>
    </row>
    <row r="201" spans="1:23">
      <c r="A201" s="7"/>
      <c r="B201" s="7"/>
      <c r="C201" s="157"/>
      <c r="D201" s="166" t="s">
        <v>15844</v>
      </c>
      <c r="E201" s="171" t="s">
        <v>15840</v>
      </c>
      <c r="F201" s="153"/>
      <c r="G201" s="157"/>
      <c r="H201" s="157"/>
      <c r="I201" s="157"/>
      <c r="J201" s="177"/>
      <c r="K201" s="157"/>
      <c r="L201" s="157"/>
      <c r="M201" s="151" t="s">
        <v>15509</v>
      </c>
      <c r="N201" s="161" t="s">
        <v>11857</v>
      </c>
      <c r="O201" s="157" t="str">
        <f t="shared" si="42"/>
        <v>热压C垫高气缸热压输出</v>
      </c>
      <c r="P201" s="157" t="str">
        <f t="shared" si="44"/>
        <v>W116.07</v>
      </c>
      <c r="Q201" s="157" t="str">
        <f t="shared" si="37"/>
        <v>热压C垫高气缸热压手动</v>
      </c>
      <c r="R201" s="157" t="s">
        <v>491</v>
      </c>
      <c r="S201" s="157" t="str">
        <f t="shared" si="38"/>
        <v>热压C垫高气缸热压[M]</v>
      </c>
      <c r="T201" s="157" t="s">
        <v>691</v>
      </c>
      <c r="U201" s="157" t="str">
        <f t="shared" si="39"/>
        <v>热压C垫高气缸热压[A]</v>
      </c>
      <c r="V201" s="157" t="str">
        <f t="shared" si="43"/>
        <v>热压C下层下板中加热启动异常</v>
      </c>
      <c r="W201" s="182" t="s">
        <v>6572</v>
      </c>
    </row>
    <row r="202" spans="1:23">
      <c r="A202" s="7"/>
      <c r="B202" s="7"/>
      <c r="C202" s="157"/>
      <c r="D202" s="166" t="s">
        <v>15844</v>
      </c>
      <c r="E202" s="171" t="s">
        <v>15841</v>
      </c>
      <c r="F202" s="153"/>
      <c r="G202" s="157"/>
      <c r="H202" s="157"/>
      <c r="I202" s="157"/>
      <c r="J202" s="177"/>
      <c r="K202" s="157"/>
      <c r="L202" s="157"/>
      <c r="M202" s="152" t="s">
        <v>15510</v>
      </c>
      <c r="N202" s="161" t="s">
        <v>11859</v>
      </c>
      <c r="O202" s="157" t="str">
        <f t="shared" si="42"/>
        <v>热压CHip测试气缸上升输出</v>
      </c>
      <c r="P202" s="157" t="str">
        <f t="shared" si="44"/>
        <v>W116.08</v>
      </c>
      <c r="Q202" s="157" t="str">
        <f t="shared" si="37"/>
        <v>热压CHip测试气缸上升手动</v>
      </c>
      <c r="R202" s="157" t="s">
        <v>492</v>
      </c>
      <c r="S202" s="157" t="str">
        <f t="shared" si="38"/>
        <v>热压CHip测试气缸上升[M]</v>
      </c>
      <c r="T202" s="157" t="s">
        <v>692</v>
      </c>
      <c r="U202" s="157" t="str">
        <f t="shared" si="39"/>
        <v>热压CHip测试气缸上升[A]</v>
      </c>
      <c r="V202" s="157" t="str">
        <f t="shared" si="43"/>
        <v>热压C下层下板右加热启动异常</v>
      </c>
      <c r="W202" s="182" t="s">
        <v>6573</v>
      </c>
    </row>
    <row r="203" spans="1:23">
      <c r="A203" s="7"/>
      <c r="B203" s="7"/>
      <c r="C203" s="157"/>
      <c r="D203" s="166"/>
      <c r="E203" s="168"/>
      <c r="F203" s="153"/>
      <c r="G203" s="157"/>
      <c r="H203" s="157"/>
      <c r="I203" s="157"/>
      <c r="J203" s="177"/>
      <c r="K203" s="157"/>
      <c r="L203" s="157"/>
      <c r="M203" s="152" t="s">
        <v>15511</v>
      </c>
      <c r="N203" s="161" t="s">
        <v>11861</v>
      </c>
      <c r="O203" s="157" t="str">
        <f t="shared" si="42"/>
        <v>热压CHip测试气缸下降输出</v>
      </c>
      <c r="P203" s="157" t="str">
        <f t="shared" si="44"/>
        <v>W116.09</v>
      </c>
      <c r="Q203" s="157" t="str">
        <f t="shared" si="37"/>
        <v>热压CHip测试气缸下降手动</v>
      </c>
      <c r="R203" s="157" t="s">
        <v>493</v>
      </c>
      <c r="S203" s="157" t="str">
        <f t="shared" si="38"/>
        <v>热压CHip测试气缸下降[M]</v>
      </c>
      <c r="T203" s="157" t="s">
        <v>693</v>
      </c>
      <c r="U203" s="157" t="str">
        <f t="shared" si="39"/>
        <v>热压CHip测试气缸下降[A]</v>
      </c>
      <c r="V203" s="157" t="str">
        <f t="shared" si="43"/>
        <v>异常</v>
      </c>
      <c r="W203" s="182" t="s">
        <v>6574</v>
      </c>
    </row>
    <row r="204" spans="1:23">
      <c r="A204" s="7"/>
      <c r="B204" s="7"/>
      <c r="C204" s="157"/>
      <c r="D204" s="166"/>
      <c r="E204" s="168"/>
      <c r="F204" s="153"/>
      <c r="G204" s="157"/>
      <c r="H204" s="157"/>
      <c r="I204" s="157"/>
      <c r="J204" s="177"/>
      <c r="K204" s="157"/>
      <c r="L204" s="157"/>
      <c r="M204" s="152" t="s">
        <v>15512</v>
      </c>
      <c r="N204" s="161" t="s">
        <v>11863</v>
      </c>
      <c r="O204" s="157" t="str">
        <f t="shared" si="42"/>
        <v>热压C上下层吹气输出</v>
      </c>
      <c r="P204" s="157" t="str">
        <f t="shared" si="44"/>
        <v>W116.10</v>
      </c>
      <c r="Q204" s="157" t="str">
        <f t="shared" si="37"/>
        <v>热压C上下层吹气手动</v>
      </c>
      <c r="R204" s="157" t="s">
        <v>494</v>
      </c>
      <c r="S204" s="157" t="str">
        <f t="shared" si="38"/>
        <v>热压C上下层吹气[M]</v>
      </c>
      <c r="T204" s="157" t="s">
        <v>694</v>
      </c>
      <c r="U204" s="157" t="str">
        <f t="shared" si="39"/>
        <v>热压C上下层吹气[A]</v>
      </c>
      <c r="V204" s="157" t="str">
        <f t="shared" si="43"/>
        <v>异常</v>
      </c>
      <c r="W204" s="182" t="s">
        <v>6575</v>
      </c>
    </row>
    <row r="205" spans="1:23">
      <c r="A205" s="7"/>
      <c r="B205" s="7"/>
      <c r="C205" s="157"/>
      <c r="D205" s="166"/>
      <c r="E205" s="168"/>
      <c r="F205" s="153"/>
      <c r="G205" s="157"/>
      <c r="H205" s="157"/>
      <c r="I205" s="157"/>
      <c r="J205" s="177"/>
      <c r="K205" s="157"/>
      <c r="L205" s="157"/>
      <c r="M205" s="152" t="s">
        <v>15513</v>
      </c>
      <c r="N205" s="161" t="s">
        <v>11865</v>
      </c>
      <c r="O205" s="157" t="str">
        <f t="shared" si="42"/>
        <v>热压C上层HIP测试选择输出</v>
      </c>
      <c r="P205" s="157" t="str">
        <f t="shared" si="44"/>
        <v>W116.11</v>
      </c>
      <c r="Q205" s="157" t="str">
        <f t="shared" si="37"/>
        <v>热压C上层HIP测试选择手动</v>
      </c>
      <c r="R205" s="157" t="s">
        <v>495</v>
      </c>
      <c r="S205" s="157" t="str">
        <f t="shared" si="38"/>
        <v>热压C上层HIP测试选择[M]</v>
      </c>
      <c r="T205" s="157" t="s">
        <v>695</v>
      </c>
      <c r="U205" s="157" t="str">
        <f t="shared" si="39"/>
        <v>热压C上层HIP测试选择[A]</v>
      </c>
      <c r="V205" s="157" t="str">
        <f t="shared" si="43"/>
        <v>异常</v>
      </c>
      <c r="W205" s="182" t="s">
        <v>6576</v>
      </c>
    </row>
    <row r="206" spans="1:23">
      <c r="A206" s="7"/>
      <c r="B206" s="7"/>
      <c r="C206" s="157"/>
      <c r="D206" s="166"/>
      <c r="E206" s="168"/>
      <c r="F206" s="153"/>
      <c r="G206" s="157"/>
      <c r="H206" s="157"/>
      <c r="I206" s="157"/>
      <c r="J206" s="177"/>
      <c r="K206" s="157"/>
      <c r="L206" s="157"/>
      <c r="M206" s="152" t="s">
        <v>15514</v>
      </c>
      <c r="N206" s="161" t="s">
        <v>11867</v>
      </c>
      <c r="O206" s="157" t="str">
        <f t="shared" si="42"/>
        <v>热压C下层HIP测试选择输出</v>
      </c>
      <c r="P206" s="157" t="str">
        <f t="shared" si="44"/>
        <v>W116.12</v>
      </c>
      <c r="Q206" s="157" t="str">
        <f t="shared" si="37"/>
        <v>热压C下层HIP测试选择手动</v>
      </c>
      <c r="R206" s="157" t="s">
        <v>496</v>
      </c>
      <c r="S206" s="157" t="str">
        <f t="shared" si="38"/>
        <v>热压C下层HIP测试选择[M]</v>
      </c>
      <c r="T206" s="157" t="s">
        <v>696</v>
      </c>
      <c r="U206" s="157" t="str">
        <f t="shared" si="39"/>
        <v>热压C下层HIP测试选择[A]</v>
      </c>
      <c r="V206" s="157" t="str">
        <f t="shared" si="43"/>
        <v>异常</v>
      </c>
      <c r="W206" s="182" t="s">
        <v>6577</v>
      </c>
    </row>
    <row r="207" spans="1:23">
      <c r="A207" s="7"/>
      <c r="B207" s="7"/>
      <c r="C207" s="157"/>
      <c r="D207" s="166"/>
      <c r="E207" s="168"/>
      <c r="F207" s="153"/>
      <c r="G207" s="157"/>
      <c r="H207" s="157"/>
      <c r="I207" s="157"/>
      <c r="J207" s="177"/>
      <c r="K207" s="157"/>
      <c r="L207" s="157"/>
      <c r="M207" s="152" t="s">
        <v>16097</v>
      </c>
      <c r="N207" s="161" t="s">
        <v>11869</v>
      </c>
      <c r="O207" s="157" t="str">
        <f t="shared" si="42"/>
        <v>热压C极耳测试输出</v>
      </c>
      <c r="P207" s="157" t="str">
        <f t="shared" si="44"/>
        <v>W116.13</v>
      </c>
      <c r="Q207" s="157" t="str">
        <f t="shared" ref="Q207:Q244" si="45">M207&amp;"手动"</f>
        <v>热压C极耳测试手动</v>
      </c>
      <c r="R207" s="157" t="s">
        <v>497</v>
      </c>
      <c r="S207" s="157" t="str">
        <f t="shared" ref="S207:S270" si="46">M207&amp;"[M]"</f>
        <v>热压C极耳测试[M]</v>
      </c>
      <c r="T207" s="157" t="s">
        <v>697</v>
      </c>
      <c r="U207" s="157" t="str">
        <f t="shared" ref="U207:U209" si="47">M207&amp;"[A]"</f>
        <v>热压C极耳测试[A]</v>
      </c>
      <c r="V207" s="157" t="str">
        <f t="shared" si="43"/>
        <v>异常</v>
      </c>
      <c r="W207" s="182" t="s">
        <v>6578</v>
      </c>
    </row>
    <row r="208" spans="1:23">
      <c r="A208" s="7"/>
      <c r="B208" s="7"/>
      <c r="C208" s="157"/>
      <c r="D208" s="166"/>
      <c r="E208" s="168"/>
      <c r="F208" s="153"/>
      <c r="G208" s="157"/>
      <c r="H208" s="157"/>
      <c r="I208" s="157"/>
      <c r="J208" s="177"/>
      <c r="K208" s="157"/>
      <c r="L208" s="157"/>
      <c r="M208" s="152" t="s">
        <v>16098</v>
      </c>
      <c r="N208" s="161" t="s">
        <v>11871</v>
      </c>
      <c r="O208" s="157" t="str">
        <f t="shared" si="42"/>
        <v>热压C压力清零输出</v>
      </c>
      <c r="P208" s="157" t="str">
        <f t="shared" si="44"/>
        <v>W116.14</v>
      </c>
      <c r="Q208" s="157" t="str">
        <f t="shared" si="45"/>
        <v>热压C压力清零手动</v>
      </c>
      <c r="R208" s="157" t="s">
        <v>498</v>
      </c>
      <c r="S208" s="157" t="str">
        <f t="shared" si="46"/>
        <v>热压C压力清零[M]</v>
      </c>
      <c r="T208" s="157" t="s">
        <v>698</v>
      </c>
      <c r="U208" s="157" t="str">
        <f t="shared" si="47"/>
        <v>热压C压力清零[A]</v>
      </c>
      <c r="V208" s="157" t="str">
        <f t="shared" si="43"/>
        <v>异常</v>
      </c>
      <c r="W208" s="182" t="s">
        <v>6579</v>
      </c>
    </row>
    <row r="209" spans="1:23">
      <c r="A209" s="7"/>
      <c r="B209" s="7"/>
      <c r="C209" s="157"/>
      <c r="D209" s="166"/>
      <c r="E209" s="168"/>
      <c r="F209" s="153"/>
      <c r="G209" s="157"/>
      <c r="H209" s="157"/>
      <c r="I209" s="157"/>
      <c r="J209" s="177"/>
      <c r="K209" s="157"/>
      <c r="L209" s="157"/>
      <c r="M209" s="162"/>
      <c r="N209" s="161" t="s">
        <v>11873</v>
      </c>
      <c r="O209" s="157" t="str">
        <f t="shared" si="42"/>
        <v>输出</v>
      </c>
      <c r="P209" s="157" t="str">
        <f t="shared" si="44"/>
        <v>W116.15</v>
      </c>
      <c r="Q209" s="157" t="str">
        <f t="shared" si="45"/>
        <v>手动</v>
      </c>
      <c r="R209" s="157" t="s">
        <v>499</v>
      </c>
      <c r="S209" s="157" t="str">
        <f t="shared" si="46"/>
        <v>[M]</v>
      </c>
      <c r="T209" s="157" t="s">
        <v>699</v>
      </c>
      <c r="U209" s="157" t="str">
        <f t="shared" si="47"/>
        <v>[A]</v>
      </c>
      <c r="V209" s="157" t="str">
        <f t="shared" si="43"/>
        <v>异常</v>
      </c>
      <c r="W209" s="182" t="s">
        <v>6580</v>
      </c>
    </row>
    <row r="210" spans="1:23">
      <c r="A210" s="7"/>
      <c r="B210" s="7"/>
      <c r="C210" s="157"/>
      <c r="D210" s="166"/>
      <c r="E210" s="168"/>
      <c r="F210" s="153"/>
      <c r="G210" s="157"/>
      <c r="H210" s="157"/>
      <c r="I210" s="157"/>
      <c r="J210" s="177"/>
      <c r="K210" s="157"/>
      <c r="L210" s="157"/>
      <c r="M210" s="162"/>
      <c r="N210" s="158" t="s">
        <v>14968</v>
      </c>
      <c r="O210" s="157" t="str">
        <f t="shared" si="42"/>
        <v>输出</v>
      </c>
      <c r="P210" s="157" t="str">
        <f t="shared" si="44"/>
        <v>W117.00</v>
      </c>
      <c r="Q210" s="157" t="str">
        <f t="shared" si="45"/>
        <v>手动</v>
      </c>
      <c r="R210" s="157" t="s">
        <v>500</v>
      </c>
      <c r="S210" s="157" t="str">
        <f t="shared" si="46"/>
        <v>[M]</v>
      </c>
      <c r="T210" s="157" t="s">
        <v>700</v>
      </c>
      <c r="U210" s="157"/>
      <c r="V210" s="157" t="str">
        <f t="shared" si="43"/>
        <v>异常</v>
      </c>
      <c r="W210" s="182" t="s">
        <v>6581</v>
      </c>
    </row>
    <row r="211" spans="1:23">
      <c r="A211" s="7"/>
      <c r="B211" s="7"/>
      <c r="C211" s="157"/>
      <c r="D211" s="166"/>
      <c r="E211" s="168"/>
      <c r="F211" s="153"/>
      <c r="G211" s="157"/>
      <c r="H211" s="157"/>
      <c r="I211" s="157"/>
      <c r="J211" s="177"/>
      <c r="K211" s="157"/>
      <c r="L211" s="157"/>
      <c r="M211" s="162"/>
      <c r="N211" s="161" t="s">
        <v>11987</v>
      </c>
      <c r="O211" s="157" t="str">
        <f t="shared" si="42"/>
        <v>输出</v>
      </c>
      <c r="P211" s="157" t="str">
        <f t="shared" si="44"/>
        <v>W118.00</v>
      </c>
      <c r="Q211" s="157" t="str">
        <f t="shared" si="45"/>
        <v>手动</v>
      </c>
      <c r="R211" s="157" t="s">
        <v>12027</v>
      </c>
      <c r="S211" s="157" t="str">
        <f t="shared" si="46"/>
        <v>[M]</v>
      </c>
      <c r="T211" s="157" t="s">
        <v>12128</v>
      </c>
      <c r="U211" s="157" t="str">
        <f t="shared" ref="U211:U274" si="48">M211&amp;"[A]"</f>
        <v>[A]</v>
      </c>
      <c r="V211" s="157" t="str">
        <f t="shared" si="43"/>
        <v>异常</v>
      </c>
      <c r="W211" s="182" t="s">
        <v>6582</v>
      </c>
    </row>
    <row r="212" spans="1:23">
      <c r="A212" s="7"/>
      <c r="B212" s="7"/>
      <c r="C212" s="157"/>
      <c r="D212" s="166"/>
      <c r="E212" s="168"/>
      <c r="F212" s="153"/>
      <c r="G212" s="157"/>
      <c r="H212" s="157"/>
      <c r="I212" s="157"/>
      <c r="J212" s="177"/>
      <c r="K212" s="157"/>
      <c r="L212" s="157"/>
      <c r="M212" s="162"/>
      <c r="N212" s="161" t="s">
        <v>11909</v>
      </c>
      <c r="O212" s="157" t="str">
        <f t="shared" si="42"/>
        <v>输出</v>
      </c>
      <c r="P212" s="157" t="str">
        <f t="shared" si="44"/>
        <v>W118.01</v>
      </c>
      <c r="Q212" s="157" t="str">
        <f t="shared" si="45"/>
        <v>手动</v>
      </c>
      <c r="R212" s="157" t="s">
        <v>501</v>
      </c>
      <c r="S212" s="157" t="str">
        <f t="shared" si="46"/>
        <v>[M]</v>
      </c>
      <c r="T212" s="157" t="s">
        <v>701</v>
      </c>
      <c r="U212" s="157" t="str">
        <f t="shared" si="48"/>
        <v>[A]</v>
      </c>
      <c r="V212" s="157" t="str">
        <f t="shared" si="43"/>
        <v>异常</v>
      </c>
      <c r="W212" s="182" t="s">
        <v>5873</v>
      </c>
    </row>
    <row r="213" spans="1:23">
      <c r="A213" s="7"/>
      <c r="B213" s="7"/>
      <c r="C213" s="157"/>
      <c r="D213" s="166"/>
      <c r="E213" s="168"/>
      <c r="F213" s="153"/>
      <c r="G213" s="157"/>
      <c r="H213" s="157"/>
      <c r="I213" s="157"/>
      <c r="J213" s="177"/>
      <c r="K213" s="157"/>
      <c r="L213" s="157"/>
      <c r="M213" s="162"/>
      <c r="N213" s="161" t="s">
        <v>11911</v>
      </c>
      <c r="O213" s="157" t="str">
        <f t="shared" si="42"/>
        <v>输出</v>
      </c>
      <c r="P213" s="157" t="str">
        <f t="shared" si="44"/>
        <v>W118.02</v>
      </c>
      <c r="Q213" s="157" t="str">
        <f t="shared" si="45"/>
        <v>手动</v>
      </c>
      <c r="R213" s="157" t="s">
        <v>502</v>
      </c>
      <c r="S213" s="157" t="str">
        <f t="shared" si="46"/>
        <v>[M]</v>
      </c>
      <c r="T213" s="157" t="s">
        <v>702</v>
      </c>
      <c r="U213" s="157" t="str">
        <f t="shared" si="48"/>
        <v>[A]</v>
      </c>
      <c r="V213" s="157" t="str">
        <f t="shared" si="43"/>
        <v>异常</v>
      </c>
      <c r="W213" s="182" t="s">
        <v>5874</v>
      </c>
    </row>
    <row r="214" spans="1:23">
      <c r="A214" s="7"/>
      <c r="B214" s="7"/>
      <c r="C214" s="157"/>
      <c r="D214" s="166"/>
      <c r="E214" s="168"/>
      <c r="F214" s="153"/>
      <c r="G214" s="157"/>
      <c r="H214" s="157"/>
      <c r="I214" s="157"/>
      <c r="J214" s="177"/>
      <c r="K214" s="157"/>
      <c r="L214" s="157"/>
      <c r="M214" s="162"/>
      <c r="N214" s="161" t="s">
        <v>11913</v>
      </c>
      <c r="O214" s="157" t="str">
        <f t="shared" si="42"/>
        <v>输出</v>
      </c>
      <c r="P214" s="157" t="str">
        <f t="shared" si="44"/>
        <v>W118.03</v>
      </c>
      <c r="Q214" s="157" t="str">
        <f t="shared" si="45"/>
        <v>手动</v>
      </c>
      <c r="R214" s="157" t="s">
        <v>503</v>
      </c>
      <c r="S214" s="157" t="str">
        <f t="shared" si="46"/>
        <v>[M]</v>
      </c>
      <c r="T214" s="157" t="s">
        <v>703</v>
      </c>
      <c r="U214" s="157" t="str">
        <f t="shared" si="48"/>
        <v>[A]</v>
      </c>
      <c r="V214" s="157" t="str">
        <f t="shared" si="43"/>
        <v>异常</v>
      </c>
      <c r="W214" s="182" t="s">
        <v>5875</v>
      </c>
    </row>
    <row r="215" spans="1:23">
      <c r="A215" s="7"/>
      <c r="B215" s="7"/>
      <c r="C215" s="157"/>
      <c r="D215" s="166"/>
      <c r="E215" s="168"/>
      <c r="F215" s="153"/>
      <c r="G215" s="157"/>
      <c r="H215" s="157"/>
      <c r="I215" s="157"/>
      <c r="J215" s="177"/>
      <c r="K215" s="157"/>
      <c r="L215" s="157"/>
      <c r="M215" s="154"/>
      <c r="N215" s="161" t="s">
        <v>11988</v>
      </c>
      <c r="O215" s="157" t="str">
        <f t="shared" si="42"/>
        <v>输出</v>
      </c>
      <c r="P215" s="157" t="str">
        <f t="shared" si="44"/>
        <v>W118.04</v>
      </c>
      <c r="Q215" s="157" t="str">
        <f t="shared" si="45"/>
        <v>手动</v>
      </c>
      <c r="R215" s="157" t="s">
        <v>12028</v>
      </c>
      <c r="S215" s="157" t="str">
        <f t="shared" si="46"/>
        <v>[M]</v>
      </c>
      <c r="T215" s="157" t="s">
        <v>12129</v>
      </c>
      <c r="U215" s="157" t="str">
        <f t="shared" si="48"/>
        <v>[A]</v>
      </c>
      <c r="V215" s="157" t="str">
        <f t="shared" si="43"/>
        <v>异常</v>
      </c>
      <c r="W215" s="182" t="s">
        <v>5876</v>
      </c>
    </row>
    <row r="216" spans="1:23">
      <c r="A216" s="7"/>
      <c r="B216" s="7"/>
      <c r="C216" s="157"/>
      <c r="D216" s="166"/>
      <c r="E216" s="168"/>
      <c r="F216" s="153"/>
      <c r="G216" s="157"/>
      <c r="H216" s="157"/>
      <c r="I216" s="157"/>
      <c r="J216" s="177"/>
      <c r="K216" s="157"/>
      <c r="L216" s="157"/>
      <c r="M216" s="154"/>
      <c r="N216" s="161" t="s">
        <v>11989</v>
      </c>
      <c r="O216" s="157" t="str">
        <f t="shared" si="42"/>
        <v>输出</v>
      </c>
      <c r="P216" s="157" t="str">
        <f t="shared" si="44"/>
        <v>W118.05</v>
      </c>
      <c r="Q216" s="157" t="str">
        <f t="shared" si="45"/>
        <v>手动</v>
      </c>
      <c r="R216" s="157" t="s">
        <v>12029</v>
      </c>
      <c r="S216" s="157" t="str">
        <f t="shared" si="46"/>
        <v>[M]</v>
      </c>
      <c r="T216" s="157" t="s">
        <v>12130</v>
      </c>
      <c r="U216" s="157" t="str">
        <f t="shared" si="48"/>
        <v>[A]</v>
      </c>
      <c r="V216" s="157" t="str">
        <f t="shared" si="43"/>
        <v>异常</v>
      </c>
      <c r="W216" s="182" t="s">
        <v>5877</v>
      </c>
    </row>
    <row r="217" spans="1:23">
      <c r="A217" s="7"/>
      <c r="B217" s="7"/>
      <c r="C217" s="157"/>
      <c r="D217" s="166"/>
      <c r="E217" s="168"/>
      <c r="F217" s="153"/>
      <c r="G217" s="157"/>
      <c r="H217" s="157"/>
      <c r="I217" s="157"/>
      <c r="J217" s="177"/>
      <c r="K217" s="157"/>
      <c r="L217" s="157"/>
      <c r="M217" s="154"/>
      <c r="N217" s="161" t="s">
        <v>11990</v>
      </c>
      <c r="O217" s="157" t="str">
        <f t="shared" si="42"/>
        <v>输出</v>
      </c>
      <c r="P217" s="157" t="str">
        <f t="shared" si="44"/>
        <v>W118.06</v>
      </c>
      <c r="Q217" s="157" t="str">
        <f t="shared" si="45"/>
        <v>手动</v>
      </c>
      <c r="R217" s="157" t="s">
        <v>12030</v>
      </c>
      <c r="S217" s="157" t="str">
        <f t="shared" si="46"/>
        <v>[M]</v>
      </c>
      <c r="T217" s="157" t="s">
        <v>12131</v>
      </c>
      <c r="U217" s="157" t="str">
        <f t="shared" si="48"/>
        <v>[A]</v>
      </c>
      <c r="V217" s="157" t="str">
        <f t="shared" si="43"/>
        <v>异常</v>
      </c>
      <c r="W217" s="182" t="s">
        <v>5878</v>
      </c>
    </row>
    <row r="218" spans="1:23">
      <c r="A218" s="7"/>
      <c r="B218" s="7"/>
      <c r="C218" s="157"/>
      <c r="D218" s="166"/>
      <c r="E218" s="168"/>
      <c r="F218" s="153"/>
      <c r="G218" s="157"/>
      <c r="H218" s="157"/>
      <c r="I218" s="157"/>
      <c r="J218" s="177"/>
      <c r="K218" s="157"/>
      <c r="L218" s="157"/>
      <c r="M218" s="154"/>
      <c r="N218" s="161" t="s">
        <v>11991</v>
      </c>
      <c r="O218" s="157" t="str">
        <f t="shared" si="42"/>
        <v>输出</v>
      </c>
      <c r="P218" s="157" t="str">
        <f t="shared" si="44"/>
        <v>W118.07</v>
      </c>
      <c r="Q218" s="157" t="str">
        <f t="shared" si="45"/>
        <v>手动</v>
      </c>
      <c r="R218" s="157" t="s">
        <v>12031</v>
      </c>
      <c r="S218" s="157" t="str">
        <f t="shared" si="46"/>
        <v>[M]</v>
      </c>
      <c r="T218" s="157" t="s">
        <v>12132</v>
      </c>
      <c r="U218" s="157" t="str">
        <f t="shared" si="48"/>
        <v>[A]</v>
      </c>
      <c r="V218" s="157" t="str">
        <f t="shared" si="43"/>
        <v>异常</v>
      </c>
      <c r="W218" s="182" t="s">
        <v>5879</v>
      </c>
    </row>
    <row r="219" spans="1:23">
      <c r="A219" s="7"/>
      <c r="B219" s="7"/>
      <c r="C219" s="157"/>
      <c r="D219" s="166"/>
      <c r="E219" s="168"/>
      <c r="F219" s="153"/>
      <c r="G219" s="157"/>
      <c r="H219" s="157"/>
      <c r="I219" s="157"/>
      <c r="J219" s="177"/>
      <c r="K219" s="157"/>
      <c r="L219" s="157"/>
      <c r="M219" s="154"/>
      <c r="N219" s="161" t="s">
        <v>11992</v>
      </c>
      <c r="O219" s="157" t="str">
        <f t="shared" si="42"/>
        <v>输出</v>
      </c>
      <c r="P219" s="157" t="str">
        <f t="shared" si="44"/>
        <v>W118.08</v>
      </c>
      <c r="Q219" s="157" t="str">
        <f t="shared" si="45"/>
        <v>手动</v>
      </c>
      <c r="R219" s="157" t="s">
        <v>12032</v>
      </c>
      <c r="S219" s="157" t="str">
        <f t="shared" si="46"/>
        <v>[M]</v>
      </c>
      <c r="T219" s="157" t="s">
        <v>12133</v>
      </c>
      <c r="U219" s="157" t="str">
        <f t="shared" si="48"/>
        <v>[A]</v>
      </c>
      <c r="V219" s="157" t="str">
        <f t="shared" si="43"/>
        <v>异常</v>
      </c>
      <c r="W219" s="182" t="s">
        <v>5880</v>
      </c>
    </row>
    <row r="220" spans="1:23">
      <c r="A220" s="7"/>
      <c r="B220" s="7"/>
      <c r="C220" s="157"/>
      <c r="D220" s="166"/>
      <c r="E220" s="168"/>
      <c r="F220" s="153"/>
      <c r="G220" s="157"/>
      <c r="H220" s="157"/>
      <c r="I220" s="157"/>
      <c r="J220" s="177"/>
      <c r="K220" s="157"/>
      <c r="L220" s="157"/>
      <c r="M220" s="154"/>
      <c r="N220" s="161" t="s">
        <v>11993</v>
      </c>
      <c r="O220" s="157" t="str">
        <f t="shared" si="42"/>
        <v>输出</v>
      </c>
      <c r="P220" s="157" t="str">
        <f t="shared" si="44"/>
        <v>W118.09</v>
      </c>
      <c r="Q220" s="157" t="str">
        <f t="shared" si="45"/>
        <v>手动</v>
      </c>
      <c r="R220" s="157" t="s">
        <v>12033</v>
      </c>
      <c r="S220" s="157" t="str">
        <f t="shared" si="46"/>
        <v>[M]</v>
      </c>
      <c r="T220" s="157" t="s">
        <v>12134</v>
      </c>
      <c r="U220" s="157" t="str">
        <f t="shared" si="48"/>
        <v>[A]</v>
      </c>
      <c r="V220" s="157" t="str">
        <f t="shared" si="43"/>
        <v>异常</v>
      </c>
      <c r="W220" s="182" t="s">
        <v>5881</v>
      </c>
    </row>
    <row r="221" spans="1:23">
      <c r="A221" s="7"/>
      <c r="B221" s="7"/>
      <c r="C221" s="157"/>
      <c r="D221" s="166"/>
      <c r="E221" s="168"/>
      <c r="F221" s="153"/>
      <c r="G221" s="157"/>
      <c r="H221" s="157"/>
      <c r="I221" s="157"/>
      <c r="J221" s="177"/>
      <c r="K221" s="157"/>
      <c r="L221" s="157"/>
      <c r="M221" s="154"/>
      <c r="N221" s="161" t="s">
        <v>11994</v>
      </c>
      <c r="O221" s="157" t="str">
        <f t="shared" si="42"/>
        <v>输出</v>
      </c>
      <c r="P221" s="157" t="str">
        <f t="shared" si="44"/>
        <v>W118.10</v>
      </c>
      <c r="Q221" s="157" t="str">
        <f t="shared" si="45"/>
        <v>手动</v>
      </c>
      <c r="R221" s="157" t="s">
        <v>12034</v>
      </c>
      <c r="S221" s="157" t="str">
        <f t="shared" si="46"/>
        <v>[M]</v>
      </c>
      <c r="T221" s="157" t="s">
        <v>12135</v>
      </c>
      <c r="U221" s="157" t="str">
        <f t="shared" si="48"/>
        <v>[A]</v>
      </c>
      <c r="V221" s="157" t="str">
        <f t="shared" si="43"/>
        <v>异常</v>
      </c>
      <c r="W221" s="182" t="s">
        <v>5882</v>
      </c>
    </row>
    <row r="222" spans="1:23">
      <c r="A222" s="7"/>
      <c r="B222" s="7"/>
      <c r="C222" s="157"/>
      <c r="D222" s="166"/>
      <c r="E222" s="168"/>
      <c r="F222" s="153"/>
      <c r="G222" s="157"/>
      <c r="H222" s="157"/>
      <c r="I222" s="157"/>
      <c r="J222" s="177"/>
      <c r="K222" s="157"/>
      <c r="L222" s="157"/>
      <c r="M222" s="154"/>
      <c r="N222" s="161" t="s">
        <v>11995</v>
      </c>
      <c r="O222" s="157" t="str">
        <f t="shared" si="42"/>
        <v>输出</v>
      </c>
      <c r="P222" s="157" t="str">
        <f t="shared" si="44"/>
        <v>W118.11</v>
      </c>
      <c r="Q222" s="157" t="str">
        <f t="shared" si="45"/>
        <v>手动</v>
      </c>
      <c r="R222" s="157" t="s">
        <v>12035</v>
      </c>
      <c r="S222" s="157" t="str">
        <f t="shared" si="46"/>
        <v>[M]</v>
      </c>
      <c r="T222" s="157" t="s">
        <v>12136</v>
      </c>
      <c r="U222" s="157" t="str">
        <f t="shared" si="48"/>
        <v>[A]</v>
      </c>
      <c r="V222" s="157" t="str">
        <f t="shared" si="43"/>
        <v>异常</v>
      </c>
      <c r="W222" s="182" t="s">
        <v>5883</v>
      </c>
    </row>
    <row r="223" spans="1:23">
      <c r="A223" s="7"/>
      <c r="B223" s="7"/>
      <c r="C223" s="157"/>
      <c r="D223" s="166"/>
      <c r="E223" s="168"/>
      <c r="F223" s="153"/>
      <c r="G223" s="157"/>
      <c r="H223" s="157"/>
      <c r="I223" s="157"/>
      <c r="J223" s="177"/>
      <c r="K223" s="157"/>
      <c r="L223" s="157"/>
      <c r="M223" s="152"/>
      <c r="N223" s="161" t="s">
        <v>11996</v>
      </c>
      <c r="O223" s="157" t="str">
        <f t="shared" si="42"/>
        <v>输出</v>
      </c>
      <c r="P223" s="157" t="str">
        <f t="shared" si="44"/>
        <v>W118.12</v>
      </c>
      <c r="Q223" s="157" t="str">
        <f t="shared" si="45"/>
        <v>手动</v>
      </c>
      <c r="R223" s="157" t="s">
        <v>12036</v>
      </c>
      <c r="S223" s="157" t="str">
        <f t="shared" si="46"/>
        <v>[M]</v>
      </c>
      <c r="T223" s="157" t="s">
        <v>12137</v>
      </c>
      <c r="U223" s="157" t="str">
        <f t="shared" si="48"/>
        <v>[A]</v>
      </c>
      <c r="V223" s="157"/>
      <c r="W223" s="182" t="s">
        <v>5884</v>
      </c>
    </row>
    <row r="224" spans="1:23">
      <c r="A224" s="7"/>
      <c r="B224" s="7"/>
      <c r="C224" s="157"/>
      <c r="D224" s="166"/>
      <c r="E224" s="168"/>
      <c r="F224" s="153"/>
      <c r="G224" s="157"/>
      <c r="H224" s="157"/>
      <c r="I224" s="157"/>
      <c r="J224" s="177"/>
      <c r="K224" s="157"/>
      <c r="L224" s="157"/>
      <c r="M224" s="152"/>
      <c r="N224" s="161" t="s">
        <v>11997</v>
      </c>
      <c r="O224" s="157" t="str">
        <f t="shared" si="42"/>
        <v>输出</v>
      </c>
      <c r="P224" s="157" t="str">
        <f t="shared" si="44"/>
        <v>W118.13</v>
      </c>
      <c r="Q224" s="157" t="str">
        <f t="shared" si="45"/>
        <v>手动</v>
      </c>
      <c r="R224" s="157" t="s">
        <v>12037</v>
      </c>
      <c r="S224" s="157" t="str">
        <f t="shared" si="46"/>
        <v>[M]</v>
      </c>
      <c r="T224" s="157" t="s">
        <v>12138</v>
      </c>
      <c r="U224" s="157" t="str">
        <f t="shared" si="48"/>
        <v>[A]</v>
      </c>
      <c r="V224" s="157"/>
      <c r="W224" s="182" t="s">
        <v>5885</v>
      </c>
    </row>
    <row r="225" spans="1:23">
      <c r="A225" s="7"/>
      <c r="B225" s="7"/>
      <c r="C225" s="157"/>
      <c r="D225" s="166"/>
      <c r="E225" s="168"/>
      <c r="F225" s="153"/>
      <c r="G225" s="157"/>
      <c r="H225" s="157"/>
      <c r="I225" s="157"/>
      <c r="J225" s="177"/>
      <c r="K225" s="157"/>
      <c r="L225" s="157"/>
      <c r="M225" s="152"/>
      <c r="N225" s="161" t="s">
        <v>11998</v>
      </c>
      <c r="O225" s="157" t="str">
        <f t="shared" si="42"/>
        <v>输出</v>
      </c>
      <c r="P225" s="157" t="str">
        <f t="shared" si="44"/>
        <v>W118.14</v>
      </c>
      <c r="Q225" s="157" t="str">
        <f t="shared" si="45"/>
        <v>手动</v>
      </c>
      <c r="R225" s="157" t="s">
        <v>12038</v>
      </c>
      <c r="S225" s="157" t="str">
        <f t="shared" si="46"/>
        <v>[M]</v>
      </c>
      <c r="T225" s="157" t="s">
        <v>12139</v>
      </c>
      <c r="U225" s="157" t="str">
        <f t="shared" si="48"/>
        <v>[A]</v>
      </c>
      <c r="V225" s="157"/>
      <c r="W225" s="182" t="s">
        <v>5886</v>
      </c>
    </row>
    <row r="226" spans="1:23">
      <c r="A226" s="7"/>
      <c r="B226" s="7"/>
      <c r="C226" s="157"/>
      <c r="D226" s="166"/>
      <c r="E226" s="168"/>
      <c r="F226" s="153"/>
      <c r="G226" s="157"/>
      <c r="H226" s="157"/>
      <c r="I226" s="157"/>
      <c r="J226" s="177"/>
      <c r="K226" s="157"/>
      <c r="L226" s="157"/>
      <c r="M226" s="152"/>
      <c r="N226" s="161" t="s">
        <v>11999</v>
      </c>
      <c r="O226" s="157" t="str">
        <f t="shared" si="42"/>
        <v>输出</v>
      </c>
      <c r="P226" s="157" t="str">
        <f t="shared" si="44"/>
        <v>W118.15</v>
      </c>
      <c r="Q226" s="157" t="str">
        <f t="shared" si="45"/>
        <v>手动</v>
      </c>
      <c r="R226" s="157" t="s">
        <v>12039</v>
      </c>
      <c r="S226" s="157" t="str">
        <f t="shared" si="46"/>
        <v>[M]</v>
      </c>
      <c r="T226" s="157" t="s">
        <v>12140</v>
      </c>
      <c r="U226" s="157" t="str">
        <f t="shared" si="48"/>
        <v>[A]</v>
      </c>
      <c r="V226" s="157"/>
      <c r="W226" s="182" t="s">
        <v>5887</v>
      </c>
    </row>
    <row r="227" spans="1:23">
      <c r="A227" s="7"/>
      <c r="B227" s="7"/>
      <c r="C227" s="157"/>
      <c r="D227" s="166"/>
      <c r="E227" s="168"/>
      <c r="F227" s="153"/>
      <c r="G227" s="157"/>
      <c r="H227" s="157"/>
      <c r="I227" s="157"/>
      <c r="J227" s="177"/>
      <c r="K227" s="157"/>
      <c r="L227" s="157"/>
      <c r="M227" s="152"/>
      <c r="N227" s="161" t="s">
        <v>12000</v>
      </c>
      <c r="O227" s="157" t="str">
        <f t="shared" si="42"/>
        <v>输出</v>
      </c>
      <c r="P227" s="157" t="str">
        <f t="shared" si="44"/>
        <v>W119.00</v>
      </c>
      <c r="Q227" s="157" t="str">
        <f t="shared" si="45"/>
        <v>手动</v>
      </c>
      <c r="R227" s="157" t="s">
        <v>12040</v>
      </c>
      <c r="S227" s="157" t="str">
        <f t="shared" si="46"/>
        <v>[M]</v>
      </c>
      <c r="T227" s="157" t="s">
        <v>12141</v>
      </c>
      <c r="U227" s="157" t="str">
        <f t="shared" si="48"/>
        <v>[A]</v>
      </c>
      <c r="V227" s="157"/>
      <c r="W227" s="182" t="s">
        <v>6583</v>
      </c>
    </row>
    <row r="228" spans="1:23">
      <c r="A228" s="7"/>
      <c r="B228" s="7"/>
      <c r="C228" s="157"/>
      <c r="D228" s="166"/>
      <c r="E228" s="168"/>
      <c r="F228" s="153"/>
      <c r="G228" s="157"/>
      <c r="H228" s="157"/>
      <c r="I228" s="157"/>
      <c r="J228" s="177"/>
      <c r="K228" s="157"/>
      <c r="L228" s="157"/>
      <c r="M228" s="152"/>
      <c r="N228" s="161" t="s">
        <v>11917</v>
      </c>
      <c r="O228" s="157" t="str">
        <f t="shared" ref="O228:O244" si="49">M228&amp;"输出"</f>
        <v>输出</v>
      </c>
      <c r="P228" s="157" t="str">
        <f t="shared" si="44"/>
        <v>W119.01</v>
      </c>
      <c r="Q228" s="157" t="str">
        <f t="shared" si="45"/>
        <v>手动</v>
      </c>
      <c r="R228" s="157" t="s">
        <v>504</v>
      </c>
      <c r="S228" s="157" t="str">
        <f t="shared" si="46"/>
        <v>[M]</v>
      </c>
      <c r="T228" s="157" t="s">
        <v>704</v>
      </c>
      <c r="U228" s="157" t="str">
        <f t="shared" si="48"/>
        <v>[A]</v>
      </c>
      <c r="V228" s="157"/>
      <c r="W228" s="182" t="s">
        <v>5888</v>
      </c>
    </row>
    <row r="229" spans="1:23">
      <c r="A229" s="7"/>
      <c r="B229" s="7"/>
      <c r="C229" s="157"/>
      <c r="D229" s="166"/>
      <c r="E229" s="168"/>
      <c r="F229" s="153"/>
      <c r="G229" s="157"/>
      <c r="H229" s="157"/>
      <c r="I229" s="157"/>
      <c r="J229" s="177"/>
      <c r="K229" s="157"/>
      <c r="L229" s="157"/>
      <c r="M229" s="152"/>
      <c r="N229" s="161" t="s">
        <v>11919</v>
      </c>
      <c r="O229" s="157" t="str">
        <f t="shared" si="49"/>
        <v>输出</v>
      </c>
      <c r="P229" s="157" t="str">
        <f t="shared" si="44"/>
        <v>W119.02</v>
      </c>
      <c r="Q229" s="157" t="str">
        <f t="shared" si="45"/>
        <v>手动</v>
      </c>
      <c r="R229" s="157" t="s">
        <v>505</v>
      </c>
      <c r="S229" s="157" t="str">
        <f t="shared" si="46"/>
        <v>[M]</v>
      </c>
      <c r="T229" s="157" t="s">
        <v>705</v>
      </c>
      <c r="U229" s="157" t="str">
        <f t="shared" si="48"/>
        <v>[A]</v>
      </c>
      <c r="V229" s="157"/>
      <c r="W229" s="182" t="s">
        <v>5889</v>
      </c>
    </row>
    <row r="230" spans="1:23">
      <c r="A230" s="7"/>
      <c r="B230" s="7"/>
      <c r="C230" s="157"/>
      <c r="D230" s="166"/>
      <c r="E230" s="168"/>
      <c r="F230" s="153"/>
      <c r="G230" s="157"/>
      <c r="H230" s="157"/>
      <c r="I230" s="157"/>
      <c r="J230" s="177"/>
      <c r="K230" s="157"/>
      <c r="L230" s="157"/>
      <c r="M230" s="152"/>
      <c r="N230" s="161" t="s">
        <v>11921</v>
      </c>
      <c r="O230" s="157" t="str">
        <f t="shared" si="49"/>
        <v>输出</v>
      </c>
      <c r="P230" s="157" t="str">
        <f t="shared" si="44"/>
        <v>W119.03</v>
      </c>
      <c r="Q230" s="157" t="str">
        <f t="shared" si="45"/>
        <v>手动</v>
      </c>
      <c r="R230" s="157" t="s">
        <v>506</v>
      </c>
      <c r="S230" s="157" t="str">
        <f t="shared" si="46"/>
        <v>[M]</v>
      </c>
      <c r="T230" s="157" t="s">
        <v>706</v>
      </c>
      <c r="U230" s="157" t="str">
        <f t="shared" si="48"/>
        <v>[A]</v>
      </c>
      <c r="V230" s="157"/>
      <c r="W230" s="182" t="s">
        <v>5890</v>
      </c>
    </row>
    <row r="231" spans="1:23">
      <c r="A231" s="7"/>
      <c r="B231" s="7"/>
      <c r="C231" s="157"/>
      <c r="D231" s="166"/>
      <c r="E231" s="168"/>
      <c r="F231" s="153"/>
      <c r="G231" s="157"/>
      <c r="H231" s="157"/>
      <c r="I231" s="157"/>
      <c r="J231" s="177"/>
      <c r="K231" s="157"/>
      <c r="L231" s="157"/>
      <c r="M231" s="152"/>
      <c r="N231" s="161" t="s">
        <v>11923</v>
      </c>
      <c r="O231" s="157" t="str">
        <f t="shared" si="49"/>
        <v>输出</v>
      </c>
      <c r="P231" s="157" t="str">
        <f t="shared" si="44"/>
        <v>W119.04</v>
      </c>
      <c r="Q231" s="157" t="str">
        <f t="shared" si="45"/>
        <v>手动</v>
      </c>
      <c r="R231" s="157" t="s">
        <v>507</v>
      </c>
      <c r="S231" s="157" t="str">
        <f t="shared" si="46"/>
        <v>[M]</v>
      </c>
      <c r="T231" s="157" t="s">
        <v>707</v>
      </c>
      <c r="U231" s="157" t="str">
        <f t="shared" si="48"/>
        <v>[A]</v>
      </c>
      <c r="V231" s="157"/>
      <c r="W231" s="182" t="s">
        <v>5891</v>
      </c>
    </row>
    <row r="232" spans="1:23">
      <c r="A232" s="7"/>
      <c r="B232" s="7"/>
      <c r="C232" s="157"/>
      <c r="D232" s="166"/>
      <c r="E232" s="168"/>
      <c r="F232" s="153"/>
      <c r="G232" s="157"/>
      <c r="H232" s="157"/>
      <c r="I232" s="157"/>
      <c r="J232" s="177"/>
      <c r="K232" s="157"/>
      <c r="L232" s="157"/>
      <c r="M232" s="152"/>
      <c r="N232" s="161" t="s">
        <v>11925</v>
      </c>
      <c r="O232" s="157" t="str">
        <f t="shared" si="49"/>
        <v>输出</v>
      </c>
      <c r="P232" s="157" t="str">
        <f t="shared" si="44"/>
        <v>W119.05</v>
      </c>
      <c r="Q232" s="157" t="str">
        <f t="shared" si="45"/>
        <v>手动</v>
      </c>
      <c r="R232" s="157" t="s">
        <v>508</v>
      </c>
      <c r="S232" s="157" t="str">
        <f t="shared" si="46"/>
        <v>[M]</v>
      </c>
      <c r="T232" s="157" t="s">
        <v>708</v>
      </c>
      <c r="U232" s="157" t="str">
        <f t="shared" si="48"/>
        <v>[A]</v>
      </c>
      <c r="V232" s="157"/>
      <c r="W232" s="182" t="s">
        <v>5892</v>
      </c>
    </row>
    <row r="233" spans="1:23">
      <c r="A233" s="7"/>
      <c r="B233" s="7"/>
      <c r="C233" s="157"/>
      <c r="D233" s="166"/>
      <c r="E233" s="168"/>
      <c r="F233" s="153"/>
      <c r="G233" s="157"/>
      <c r="H233" s="157"/>
      <c r="I233" s="157"/>
      <c r="J233" s="177"/>
      <c r="K233" s="157"/>
      <c r="L233" s="157"/>
      <c r="M233" s="152"/>
      <c r="N233" s="161" t="s">
        <v>11927</v>
      </c>
      <c r="O233" s="157" t="str">
        <f t="shared" si="49"/>
        <v>输出</v>
      </c>
      <c r="P233" s="157" t="str">
        <f t="shared" si="44"/>
        <v>W119.06</v>
      </c>
      <c r="Q233" s="157" t="str">
        <f t="shared" si="45"/>
        <v>手动</v>
      </c>
      <c r="R233" s="157" t="s">
        <v>509</v>
      </c>
      <c r="S233" s="157" t="str">
        <f t="shared" si="46"/>
        <v>[M]</v>
      </c>
      <c r="T233" s="157" t="s">
        <v>709</v>
      </c>
      <c r="U233" s="157" t="str">
        <f t="shared" si="48"/>
        <v>[A]</v>
      </c>
      <c r="V233" s="157"/>
      <c r="W233" s="182" t="s">
        <v>5893</v>
      </c>
    </row>
    <row r="234" spans="1:23">
      <c r="A234" s="7"/>
      <c r="B234" s="7"/>
      <c r="C234" s="157"/>
      <c r="D234" s="166"/>
      <c r="E234" s="168"/>
      <c r="F234" s="153"/>
      <c r="G234" s="157"/>
      <c r="H234" s="157"/>
      <c r="I234" s="157"/>
      <c r="J234" s="177"/>
      <c r="K234" s="157"/>
      <c r="L234" s="157"/>
      <c r="M234" s="152"/>
      <c r="N234" s="161" t="s">
        <v>11929</v>
      </c>
      <c r="O234" s="157" t="str">
        <f t="shared" si="49"/>
        <v>输出</v>
      </c>
      <c r="P234" s="157" t="str">
        <f t="shared" si="44"/>
        <v>W119.07</v>
      </c>
      <c r="Q234" s="157" t="str">
        <f t="shared" si="45"/>
        <v>手动</v>
      </c>
      <c r="R234" s="157" t="s">
        <v>510</v>
      </c>
      <c r="S234" s="157" t="str">
        <f t="shared" si="46"/>
        <v>[M]</v>
      </c>
      <c r="T234" s="157" t="s">
        <v>710</v>
      </c>
      <c r="U234" s="157" t="str">
        <f t="shared" si="48"/>
        <v>[A]</v>
      </c>
      <c r="V234" s="157"/>
      <c r="W234" s="182" t="s">
        <v>5894</v>
      </c>
    </row>
    <row r="235" spans="1:23">
      <c r="A235" s="7"/>
      <c r="B235" s="7"/>
      <c r="C235" s="157"/>
      <c r="D235" s="166"/>
      <c r="E235" s="168"/>
      <c r="F235" s="153"/>
      <c r="G235" s="157"/>
      <c r="H235" s="157"/>
      <c r="I235" s="157"/>
      <c r="J235" s="177"/>
      <c r="K235" s="157"/>
      <c r="L235" s="157"/>
      <c r="M235" s="152"/>
      <c r="N235" s="161" t="s">
        <v>11931</v>
      </c>
      <c r="O235" s="157" t="str">
        <f t="shared" si="49"/>
        <v>输出</v>
      </c>
      <c r="P235" s="157" t="str">
        <f t="shared" si="44"/>
        <v>W119.08</v>
      </c>
      <c r="Q235" s="157" t="str">
        <f t="shared" si="45"/>
        <v>手动</v>
      </c>
      <c r="R235" s="157" t="s">
        <v>511</v>
      </c>
      <c r="S235" s="157" t="str">
        <f t="shared" si="46"/>
        <v>[M]</v>
      </c>
      <c r="T235" s="157" t="s">
        <v>711</v>
      </c>
      <c r="U235" s="157" t="str">
        <f t="shared" si="48"/>
        <v>[A]</v>
      </c>
      <c r="V235" s="157"/>
      <c r="W235" s="182" t="s">
        <v>5895</v>
      </c>
    </row>
    <row r="236" spans="1:23">
      <c r="A236" s="7"/>
      <c r="B236" s="7"/>
      <c r="C236" s="157"/>
      <c r="D236" s="166"/>
      <c r="E236" s="168"/>
      <c r="F236" s="153"/>
      <c r="G236" s="157"/>
      <c r="H236" s="157"/>
      <c r="I236" s="157"/>
      <c r="J236" s="177"/>
      <c r="K236" s="157"/>
      <c r="L236" s="157"/>
      <c r="M236" s="152"/>
      <c r="N236" s="161" t="s">
        <v>11932</v>
      </c>
      <c r="O236" s="157" t="str">
        <f t="shared" si="49"/>
        <v>输出</v>
      </c>
      <c r="P236" s="157" t="str">
        <f t="shared" si="44"/>
        <v>W119.09</v>
      </c>
      <c r="Q236" s="157" t="str">
        <f t="shared" si="45"/>
        <v>手动</v>
      </c>
      <c r="R236" s="157" t="s">
        <v>512</v>
      </c>
      <c r="S236" s="157" t="str">
        <f t="shared" si="46"/>
        <v>[M]</v>
      </c>
      <c r="T236" s="157" t="s">
        <v>712</v>
      </c>
      <c r="U236" s="157" t="str">
        <f t="shared" si="48"/>
        <v>[A]</v>
      </c>
      <c r="V236" s="157"/>
      <c r="W236" s="182" t="s">
        <v>5896</v>
      </c>
    </row>
    <row r="237" spans="1:23">
      <c r="A237" s="7"/>
      <c r="B237" s="7"/>
      <c r="C237" s="157"/>
      <c r="D237" s="166"/>
      <c r="E237" s="168"/>
      <c r="F237" s="153"/>
      <c r="G237" s="157"/>
      <c r="H237" s="157"/>
      <c r="I237" s="157"/>
      <c r="J237" s="177"/>
      <c r="K237" s="157"/>
      <c r="L237" s="157"/>
      <c r="M237" s="152"/>
      <c r="N237" s="161" t="s">
        <v>11933</v>
      </c>
      <c r="O237" s="157" t="str">
        <f t="shared" si="49"/>
        <v>输出</v>
      </c>
      <c r="P237" s="157" t="str">
        <f t="shared" si="44"/>
        <v>W119.10</v>
      </c>
      <c r="Q237" s="157" t="str">
        <f t="shared" si="45"/>
        <v>手动</v>
      </c>
      <c r="R237" s="157" t="s">
        <v>513</v>
      </c>
      <c r="S237" s="157" t="str">
        <f t="shared" si="46"/>
        <v>[M]</v>
      </c>
      <c r="T237" s="157" t="s">
        <v>713</v>
      </c>
      <c r="U237" s="157" t="str">
        <f t="shared" si="48"/>
        <v>[A]</v>
      </c>
      <c r="V237" s="157"/>
      <c r="W237" s="182" t="s">
        <v>5897</v>
      </c>
    </row>
    <row r="238" spans="1:23">
      <c r="A238" s="7"/>
      <c r="B238" s="7"/>
      <c r="C238" s="157"/>
      <c r="D238" s="166"/>
      <c r="E238" s="168"/>
      <c r="F238" s="153"/>
      <c r="G238" s="157"/>
      <c r="H238" s="157"/>
      <c r="I238" s="157"/>
      <c r="J238" s="177"/>
      <c r="K238" s="157"/>
      <c r="L238" s="157"/>
      <c r="M238" s="152"/>
      <c r="N238" s="161" t="s">
        <v>11934</v>
      </c>
      <c r="O238" s="157" t="str">
        <f t="shared" si="49"/>
        <v>输出</v>
      </c>
      <c r="P238" s="157" t="str">
        <f t="shared" si="44"/>
        <v>W119.11</v>
      </c>
      <c r="Q238" s="157" t="str">
        <f t="shared" si="45"/>
        <v>手动</v>
      </c>
      <c r="R238" s="157" t="s">
        <v>514</v>
      </c>
      <c r="S238" s="157" t="str">
        <f t="shared" si="46"/>
        <v>[M]</v>
      </c>
      <c r="T238" s="157" t="s">
        <v>714</v>
      </c>
      <c r="U238" s="157" t="str">
        <f t="shared" si="48"/>
        <v>[A]</v>
      </c>
      <c r="V238" s="157"/>
      <c r="W238" s="182" t="s">
        <v>5898</v>
      </c>
    </row>
    <row r="239" spans="1:23">
      <c r="A239" s="7"/>
      <c r="B239" s="7"/>
      <c r="C239" s="157"/>
      <c r="D239" s="166"/>
      <c r="E239" s="168"/>
      <c r="F239" s="153"/>
      <c r="G239" s="157"/>
      <c r="H239" s="157"/>
      <c r="I239" s="157"/>
      <c r="J239" s="177"/>
      <c r="K239" s="157"/>
      <c r="L239" s="157"/>
      <c r="M239" s="152"/>
      <c r="N239" s="161" t="s">
        <v>11935</v>
      </c>
      <c r="O239" s="157" t="str">
        <f t="shared" si="49"/>
        <v>输出</v>
      </c>
      <c r="P239" s="157" t="str">
        <f t="shared" si="44"/>
        <v>W119.12</v>
      </c>
      <c r="Q239" s="157" t="str">
        <f t="shared" si="45"/>
        <v>手动</v>
      </c>
      <c r="R239" s="157" t="s">
        <v>515</v>
      </c>
      <c r="S239" s="157" t="str">
        <f t="shared" si="46"/>
        <v>[M]</v>
      </c>
      <c r="T239" s="157" t="s">
        <v>715</v>
      </c>
      <c r="U239" s="157" t="str">
        <f t="shared" si="48"/>
        <v>[A]</v>
      </c>
      <c r="V239" s="157"/>
      <c r="W239" s="182" t="s">
        <v>5899</v>
      </c>
    </row>
    <row r="240" spans="1:23">
      <c r="A240" s="7"/>
      <c r="B240" s="7"/>
      <c r="C240" s="157"/>
      <c r="D240" s="166"/>
      <c r="E240" s="168"/>
      <c r="F240" s="153"/>
      <c r="G240" s="157"/>
      <c r="H240" s="157"/>
      <c r="I240" s="157"/>
      <c r="J240" s="177"/>
      <c r="K240" s="157"/>
      <c r="L240" s="157"/>
      <c r="M240" s="152"/>
      <c r="N240" s="161" t="s">
        <v>11936</v>
      </c>
      <c r="O240" s="157" t="str">
        <f t="shared" si="49"/>
        <v>输出</v>
      </c>
      <c r="P240" s="157" t="str">
        <f t="shared" si="44"/>
        <v>W119.13</v>
      </c>
      <c r="Q240" s="157" t="str">
        <f t="shared" si="45"/>
        <v>手动</v>
      </c>
      <c r="R240" s="157" t="s">
        <v>516</v>
      </c>
      <c r="S240" s="157" t="str">
        <f t="shared" si="46"/>
        <v>[M]</v>
      </c>
      <c r="T240" s="157" t="s">
        <v>716</v>
      </c>
      <c r="U240" s="157" t="str">
        <f t="shared" si="48"/>
        <v>[A]</v>
      </c>
      <c r="V240" s="157"/>
      <c r="W240" s="182" t="s">
        <v>5900</v>
      </c>
    </row>
    <row r="241" spans="1:23">
      <c r="A241" s="7"/>
      <c r="B241" s="7"/>
      <c r="C241" s="157"/>
      <c r="D241" s="166"/>
      <c r="E241" s="168"/>
      <c r="F241" s="153"/>
      <c r="G241" s="157"/>
      <c r="H241" s="157"/>
      <c r="I241" s="157"/>
      <c r="J241" s="177"/>
      <c r="K241" s="157"/>
      <c r="L241" s="157"/>
      <c r="M241" s="157"/>
      <c r="N241" s="161" t="s">
        <v>11937</v>
      </c>
      <c r="O241" s="157" t="str">
        <f t="shared" si="49"/>
        <v>输出</v>
      </c>
      <c r="P241" s="157" t="str">
        <f t="shared" si="44"/>
        <v>W119.14</v>
      </c>
      <c r="Q241" s="157" t="str">
        <f t="shared" si="45"/>
        <v>手动</v>
      </c>
      <c r="R241" s="157" t="s">
        <v>517</v>
      </c>
      <c r="S241" s="157" t="str">
        <f t="shared" si="46"/>
        <v>[M]</v>
      </c>
      <c r="T241" s="157" t="s">
        <v>717</v>
      </c>
      <c r="U241" s="157" t="str">
        <f t="shared" si="48"/>
        <v>[A]</v>
      </c>
      <c r="V241" s="157"/>
      <c r="W241" s="182" t="s">
        <v>5901</v>
      </c>
    </row>
    <row r="242" spans="1:23">
      <c r="A242" s="7"/>
      <c r="B242" s="7"/>
      <c r="C242" s="157"/>
      <c r="D242" s="166"/>
      <c r="E242" s="168"/>
      <c r="F242" s="153"/>
      <c r="G242" s="157"/>
      <c r="H242" s="157"/>
      <c r="I242" s="157"/>
      <c r="J242" s="177"/>
      <c r="K242" s="157"/>
      <c r="L242" s="157"/>
      <c r="M242" s="157"/>
      <c r="N242" s="161" t="s">
        <v>11938</v>
      </c>
      <c r="O242" s="157" t="str">
        <f t="shared" si="49"/>
        <v>输出</v>
      </c>
      <c r="P242" s="157" t="str">
        <f t="shared" si="44"/>
        <v>W119.15</v>
      </c>
      <c r="Q242" s="157" t="str">
        <f t="shared" si="45"/>
        <v>手动</v>
      </c>
      <c r="R242" s="157" t="s">
        <v>518</v>
      </c>
      <c r="S242" s="157" t="str">
        <f t="shared" si="46"/>
        <v>[M]</v>
      </c>
      <c r="T242" s="157" t="s">
        <v>718</v>
      </c>
      <c r="U242" s="157" t="str">
        <f t="shared" si="48"/>
        <v>[A]</v>
      </c>
      <c r="V242" s="157"/>
      <c r="W242" s="182" t="s">
        <v>5902</v>
      </c>
    </row>
    <row r="243" spans="1:23">
      <c r="A243" s="7"/>
      <c r="B243" s="7"/>
      <c r="C243" s="157"/>
      <c r="D243" s="166"/>
      <c r="E243" s="168"/>
      <c r="F243" s="153"/>
      <c r="G243" s="157"/>
      <c r="H243" s="157"/>
      <c r="I243" s="157"/>
      <c r="J243" s="177"/>
      <c r="K243" s="157"/>
      <c r="L243" s="157"/>
      <c r="M243" s="157"/>
      <c r="N243" s="161" t="s">
        <v>12001</v>
      </c>
      <c r="O243" s="157" t="str">
        <f t="shared" si="49"/>
        <v>输出</v>
      </c>
      <c r="P243" s="157" t="str">
        <f t="shared" si="44"/>
        <v>W120.00</v>
      </c>
      <c r="Q243" s="157" t="str">
        <f t="shared" si="45"/>
        <v>手动</v>
      </c>
      <c r="R243" s="157" t="s">
        <v>12041</v>
      </c>
      <c r="S243" s="157" t="str">
        <f t="shared" si="46"/>
        <v>[M]</v>
      </c>
      <c r="T243" s="157" t="s">
        <v>12142</v>
      </c>
      <c r="U243" s="157" t="str">
        <f t="shared" si="48"/>
        <v>[A]</v>
      </c>
      <c r="V243" s="157"/>
      <c r="W243" s="182" t="s">
        <v>6584</v>
      </c>
    </row>
    <row r="244" spans="1:23">
      <c r="A244" s="7"/>
      <c r="B244" s="7"/>
      <c r="C244" s="157"/>
      <c r="D244" s="166"/>
      <c r="E244" s="168"/>
      <c r="F244" s="153"/>
      <c r="G244" s="157"/>
      <c r="H244" s="157"/>
      <c r="I244" s="157"/>
      <c r="J244" s="177"/>
      <c r="K244" s="157"/>
      <c r="L244" s="157"/>
      <c r="M244" s="156"/>
      <c r="N244" s="161" t="s">
        <v>11940</v>
      </c>
      <c r="O244" s="157" t="str">
        <f t="shared" si="49"/>
        <v>输出</v>
      </c>
      <c r="P244" s="157" t="str">
        <f t="shared" si="44"/>
        <v>W120.01</v>
      </c>
      <c r="Q244" s="157" t="str">
        <f t="shared" si="45"/>
        <v>手动</v>
      </c>
      <c r="R244" s="157" t="s">
        <v>519</v>
      </c>
      <c r="S244" s="157" t="str">
        <f t="shared" si="46"/>
        <v>[M]</v>
      </c>
      <c r="T244" s="157" t="s">
        <v>719</v>
      </c>
      <c r="U244" s="157" t="str">
        <f t="shared" si="48"/>
        <v>[A]</v>
      </c>
      <c r="V244" s="157"/>
      <c r="W244" s="182" t="s">
        <v>5903</v>
      </c>
    </row>
    <row r="245" spans="1:23">
      <c r="A245" s="7"/>
      <c r="B245" s="7"/>
      <c r="C245" s="157"/>
      <c r="D245" s="166"/>
      <c r="E245" s="168"/>
      <c r="F245" s="153"/>
      <c r="G245" s="157"/>
      <c r="H245" s="157"/>
      <c r="I245" s="157"/>
      <c r="J245" s="177"/>
      <c r="K245" s="157"/>
      <c r="L245" s="157"/>
      <c r="M245" s="157"/>
      <c r="N245" s="161" t="s">
        <v>11941</v>
      </c>
      <c r="O245" s="157"/>
      <c r="P245" s="157" t="str">
        <f t="shared" si="44"/>
        <v>W120.02</v>
      </c>
      <c r="Q245" s="157"/>
      <c r="R245" s="157" t="s">
        <v>12115</v>
      </c>
      <c r="S245" s="157" t="str">
        <f t="shared" si="46"/>
        <v>[M]</v>
      </c>
      <c r="T245" s="157" t="s">
        <v>720</v>
      </c>
      <c r="U245" s="157"/>
      <c r="V245" s="157"/>
      <c r="W245" s="182" t="s">
        <v>5904</v>
      </c>
    </row>
    <row r="246" spans="1:23">
      <c r="A246" s="7"/>
      <c r="B246" s="7"/>
      <c r="C246" s="157"/>
      <c r="D246" s="166"/>
      <c r="E246" s="168"/>
      <c r="F246" s="153"/>
      <c r="G246" s="157"/>
      <c r="H246" s="157"/>
      <c r="I246" s="157"/>
      <c r="J246" s="177"/>
      <c r="K246" s="157"/>
      <c r="L246" s="157"/>
      <c r="M246" s="157"/>
      <c r="N246" s="161" t="s">
        <v>11943</v>
      </c>
      <c r="O246" s="157"/>
      <c r="P246" s="157" t="str">
        <f t="shared" si="44"/>
        <v>W120.03</v>
      </c>
      <c r="Q246" s="157"/>
      <c r="R246" s="157" t="s">
        <v>12116</v>
      </c>
      <c r="S246" s="157" t="str">
        <f t="shared" si="46"/>
        <v>[M]</v>
      </c>
      <c r="T246" s="157" t="s">
        <v>721</v>
      </c>
      <c r="U246" s="157"/>
      <c r="V246" s="157"/>
      <c r="W246" s="182" t="s">
        <v>5905</v>
      </c>
    </row>
    <row r="247" spans="1:23">
      <c r="A247" s="7"/>
      <c r="B247" s="7"/>
      <c r="C247" s="157"/>
      <c r="D247" s="166"/>
      <c r="E247" s="168"/>
      <c r="F247" s="153"/>
      <c r="G247" s="157"/>
      <c r="H247" s="157"/>
      <c r="I247" s="157"/>
      <c r="J247" s="177"/>
      <c r="K247" s="157"/>
      <c r="L247" s="157"/>
      <c r="M247" s="157"/>
      <c r="N247" s="161" t="s">
        <v>11944</v>
      </c>
      <c r="O247" s="157"/>
      <c r="P247" s="157" t="str">
        <f t="shared" si="44"/>
        <v>W120.04</v>
      </c>
      <c r="Q247" s="157"/>
      <c r="R247" s="157" t="s">
        <v>12117</v>
      </c>
      <c r="S247" s="157" t="str">
        <f t="shared" si="46"/>
        <v>[M]</v>
      </c>
      <c r="T247" s="157" t="s">
        <v>722</v>
      </c>
      <c r="U247" s="157"/>
      <c r="V247" s="157"/>
      <c r="W247" s="182" t="s">
        <v>5906</v>
      </c>
    </row>
    <row r="248" spans="1:23">
      <c r="A248" s="7"/>
      <c r="B248" s="7"/>
      <c r="C248" s="157"/>
      <c r="D248" s="166"/>
      <c r="E248" s="168"/>
      <c r="F248" s="153"/>
      <c r="G248" s="157"/>
      <c r="H248" s="157"/>
      <c r="I248" s="157"/>
      <c r="J248" s="177"/>
      <c r="K248" s="157"/>
      <c r="L248" s="157"/>
      <c r="M248" s="157"/>
      <c r="N248" s="161" t="s">
        <v>11945</v>
      </c>
      <c r="O248" s="157"/>
      <c r="P248" s="157" t="str">
        <f t="shared" si="44"/>
        <v>W120.05</v>
      </c>
      <c r="Q248" s="157"/>
      <c r="R248" s="157" t="s">
        <v>12118</v>
      </c>
      <c r="S248" s="157" t="str">
        <f t="shared" si="46"/>
        <v>[M]</v>
      </c>
      <c r="T248" s="157" t="s">
        <v>723</v>
      </c>
      <c r="U248" s="157"/>
      <c r="V248" s="157"/>
      <c r="W248" s="182" t="s">
        <v>6585</v>
      </c>
    </row>
    <row r="249" spans="1:23">
      <c r="A249" s="7"/>
      <c r="B249" s="7"/>
      <c r="C249" s="157"/>
      <c r="D249" s="166"/>
      <c r="E249" s="168"/>
      <c r="F249" s="153"/>
      <c r="G249" s="157"/>
      <c r="H249" s="157"/>
      <c r="I249" s="157"/>
      <c r="J249" s="177"/>
      <c r="K249" s="157"/>
      <c r="L249" s="157"/>
      <c r="M249" s="157"/>
      <c r="N249" s="161" t="s">
        <v>11946</v>
      </c>
      <c r="O249" s="157"/>
      <c r="P249" s="157" t="str">
        <f t="shared" si="44"/>
        <v>W120.06</v>
      </c>
      <c r="Q249" s="157"/>
      <c r="R249" s="157" t="s">
        <v>12119</v>
      </c>
      <c r="S249" s="157" t="str">
        <f t="shared" si="46"/>
        <v>[M]</v>
      </c>
      <c r="T249" s="157" t="s">
        <v>724</v>
      </c>
      <c r="U249" s="157"/>
      <c r="V249" s="157"/>
      <c r="W249" s="182" t="s">
        <v>6586</v>
      </c>
    </row>
    <row r="250" spans="1:23">
      <c r="A250" s="7"/>
      <c r="B250" s="7"/>
      <c r="C250" s="157"/>
      <c r="D250" s="166"/>
      <c r="E250" s="168"/>
      <c r="F250" s="153"/>
      <c r="G250" s="157"/>
      <c r="H250" s="157"/>
      <c r="I250" s="157"/>
      <c r="J250" s="177"/>
      <c r="K250" s="157"/>
      <c r="L250" s="157"/>
      <c r="M250" s="157"/>
      <c r="N250" s="161" t="s">
        <v>11947</v>
      </c>
      <c r="O250" s="157"/>
      <c r="P250" s="157" t="str">
        <f t="shared" si="44"/>
        <v>W120.07</v>
      </c>
      <c r="Q250" s="157"/>
      <c r="R250" s="157" t="s">
        <v>12120</v>
      </c>
      <c r="S250" s="157" t="str">
        <f t="shared" si="46"/>
        <v>[M]</v>
      </c>
      <c r="T250" s="157" t="s">
        <v>725</v>
      </c>
      <c r="U250" s="157"/>
      <c r="V250" s="157"/>
      <c r="W250" s="182" t="s">
        <v>6587</v>
      </c>
    </row>
    <row r="251" spans="1:23">
      <c r="A251" s="7"/>
      <c r="B251" s="7"/>
      <c r="C251" s="157"/>
      <c r="D251" s="166"/>
      <c r="E251" s="168"/>
      <c r="F251" s="153"/>
      <c r="G251" s="157"/>
      <c r="H251" s="157"/>
      <c r="I251" s="157"/>
      <c r="J251" s="177"/>
      <c r="K251" s="157"/>
      <c r="L251" s="157"/>
      <c r="M251" s="157"/>
      <c r="N251" s="161" t="s">
        <v>11948</v>
      </c>
      <c r="O251" s="157"/>
      <c r="P251" s="157" t="str">
        <f t="shared" si="44"/>
        <v>W120.08</v>
      </c>
      <c r="Q251" s="157"/>
      <c r="R251" s="157" t="s">
        <v>12121</v>
      </c>
      <c r="S251" s="157" t="str">
        <f t="shared" si="46"/>
        <v>[M]</v>
      </c>
      <c r="T251" s="157" t="s">
        <v>10361</v>
      </c>
      <c r="U251" s="157"/>
      <c r="V251" s="157"/>
      <c r="W251" s="182" t="s">
        <v>6588</v>
      </c>
    </row>
    <row r="252" spans="1:23">
      <c r="A252" s="7"/>
      <c r="B252" s="7"/>
      <c r="C252" s="157"/>
      <c r="D252" s="166"/>
      <c r="E252" s="168"/>
      <c r="F252" s="153"/>
      <c r="G252" s="157"/>
      <c r="H252" s="157"/>
      <c r="I252" s="157"/>
      <c r="J252" s="177"/>
      <c r="K252" s="157"/>
      <c r="L252" s="157"/>
      <c r="M252" s="157"/>
      <c r="N252" s="161" t="s">
        <v>11950</v>
      </c>
      <c r="O252" s="157"/>
      <c r="P252" s="157" t="str">
        <f t="shared" si="44"/>
        <v>W120.09</v>
      </c>
      <c r="Q252" s="157"/>
      <c r="R252" s="157" t="s">
        <v>12122</v>
      </c>
      <c r="S252" s="157" t="str">
        <f t="shared" si="46"/>
        <v>[M]</v>
      </c>
      <c r="T252" s="157" t="s">
        <v>10362</v>
      </c>
      <c r="U252" s="157"/>
      <c r="V252" s="157"/>
      <c r="W252" s="182" t="s">
        <v>6589</v>
      </c>
    </row>
    <row r="253" spans="1:23">
      <c r="A253" s="7"/>
      <c r="B253" s="7"/>
      <c r="C253" s="157"/>
      <c r="D253" s="166"/>
      <c r="E253" s="168"/>
      <c r="F253" s="153"/>
      <c r="G253" s="157"/>
      <c r="H253" s="157"/>
      <c r="I253" s="157"/>
      <c r="J253" s="177"/>
      <c r="K253" s="157"/>
      <c r="L253" s="157"/>
      <c r="M253" s="157"/>
      <c r="N253" s="161" t="s">
        <v>11951</v>
      </c>
      <c r="O253" s="157"/>
      <c r="P253" s="157" t="str">
        <f t="shared" si="44"/>
        <v>W120.10</v>
      </c>
      <c r="Q253" s="157"/>
      <c r="R253" s="157" t="s">
        <v>12123</v>
      </c>
      <c r="S253" s="157" t="str">
        <f t="shared" si="46"/>
        <v>[M]</v>
      </c>
      <c r="T253" s="157" t="s">
        <v>12143</v>
      </c>
      <c r="U253" s="157"/>
      <c r="V253" s="157"/>
      <c r="W253" s="182" t="s">
        <v>6590</v>
      </c>
    </row>
    <row r="254" spans="1:23">
      <c r="A254" s="7"/>
      <c r="B254" s="7"/>
      <c r="C254" s="157"/>
      <c r="D254" s="166"/>
      <c r="E254" s="168"/>
      <c r="F254" s="153"/>
      <c r="G254" s="157"/>
      <c r="H254" s="157"/>
      <c r="I254" s="157"/>
      <c r="J254" s="177"/>
      <c r="K254" s="157"/>
      <c r="L254" s="157"/>
      <c r="M254" s="157"/>
      <c r="N254" s="161" t="s">
        <v>11952</v>
      </c>
      <c r="O254" s="157"/>
      <c r="P254" s="157" t="str">
        <f t="shared" si="44"/>
        <v>W120.11</v>
      </c>
      <c r="Q254" s="157"/>
      <c r="R254" s="157" t="s">
        <v>12124</v>
      </c>
      <c r="S254" s="157" t="str">
        <f t="shared" si="46"/>
        <v>[M]</v>
      </c>
      <c r="T254" s="157" t="s">
        <v>12144</v>
      </c>
      <c r="U254" s="157"/>
      <c r="V254" s="157"/>
      <c r="W254" s="182" t="s">
        <v>6591</v>
      </c>
    </row>
    <row r="255" spans="1:23">
      <c r="A255" s="7"/>
      <c r="B255" s="7"/>
      <c r="C255" s="157"/>
      <c r="D255" s="166"/>
      <c r="E255" s="168"/>
      <c r="F255" s="153"/>
      <c r="G255" s="157"/>
      <c r="H255" s="157"/>
      <c r="I255" s="157"/>
      <c r="J255" s="177"/>
      <c r="K255" s="157"/>
      <c r="L255" s="157"/>
      <c r="M255" s="157"/>
      <c r="N255" s="161" t="s">
        <v>11953</v>
      </c>
      <c r="O255" s="157"/>
      <c r="P255" s="157" t="str">
        <f t="shared" si="44"/>
        <v>W120.12</v>
      </c>
      <c r="Q255" s="157"/>
      <c r="R255" s="157" t="s">
        <v>12125</v>
      </c>
      <c r="S255" s="157" t="str">
        <f t="shared" si="46"/>
        <v>[M]</v>
      </c>
      <c r="T255" s="157" t="s">
        <v>12145</v>
      </c>
      <c r="U255" s="157"/>
      <c r="V255" s="157"/>
      <c r="W255" s="182" t="s">
        <v>6592</v>
      </c>
    </row>
    <row r="256" spans="1:23">
      <c r="A256" s="7"/>
      <c r="B256" s="7"/>
      <c r="C256" s="157"/>
      <c r="D256" s="166"/>
      <c r="E256" s="168"/>
      <c r="F256" s="153"/>
      <c r="G256" s="157"/>
      <c r="H256" s="157"/>
      <c r="I256" s="157"/>
      <c r="J256" s="177"/>
      <c r="K256" s="157"/>
      <c r="L256" s="157"/>
      <c r="M256" s="157"/>
      <c r="N256" s="161" t="s">
        <v>11954</v>
      </c>
      <c r="O256" s="157"/>
      <c r="P256" s="157" t="str">
        <f t="shared" si="44"/>
        <v>W120.13</v>
      </c>
      <c r="Q256" s="157"/>
      <c r="R256" s="157" t="s">
        <v>12126</v>
      </c>
      <c r="S256" s="157" t="str">
        <f t="shared" si="46"/>
        <v>[M]</v>
      </c>
      <c r="T256" s="157" t="s">
        <v>12146</v>
      </c>
      <c r="U256" s="157"/>
      <c r="V256" s="157"/>
      <c r="W256" s="182" t="s">
        <v>6593</v>
      </c>
    </row>
    <row r="257" spans="1:23">
      <c r="A257" s="7"/>
      <c r="B257" s="7"/>
      <c r="C257" s="157"/>
      <c r="D257" s="166"/>
      <c r="E257" s="168"/>
      <c r="F257" s="153"/>
      <c r="G257" s="157"/>
      <c r="H257" s="157"/>
      <c r="I257" s="157"/>
      <c r="J257" s="177"/>
      <c r="K257" s="157"/>
      <c r="L257" s="157"/>
      <c r="M257" s="155"/>
      <c r="N257" s="161" t="s">
        <v>11955</v>
      </c>
      <c r="O257" s="157" t="str">
        <f t="shared" ref="O257:O274" si="50">M257&amp;"输出"</f>
        <v>输出</v>
      </c>
      <c r="P257" s="157" t="str">
        <f t="shared" si="44"/>
        <v>W120.14</v>
      </c>
      <c r="Q257" s="157"/>
      <c r="R257" s="157" t="s">
        <v>12127</v>
      </c>
      <c r="S257" s="157" t="str">
        <f t="shared" si="46"/>
        <v>[M]</v>
      </c>
      <c r="T257" s="157" t="s">
        <v>12147</v>
      </c>
      <c r="U257" s="157" t="str">
        <f t="shared" si="48"/>
        <v>[A]</v>
      </c>
      <c r="V257" s="157"/>
      <c r="W257" s="182" t="s">
        <v>6594</v>
      </c>
    </row>
    <row r="258" spans="1:23">
      <c r="A258" s="7"/>
      <c r="B258" s="7"/>
      <c r="C258" s="157"/>
      <c r="D258" s="166"/>
      <c r="E258" s="168"/>
      <c r="F258" s="153"/>
      <c r="G258" s="157"/>
      <c r="H258" s="157"/>
      <c r="I258" s="157"/>
      <c r="J258" s="177"/>
      <c r="K258" s="157"/>
      <c r="L258" s="157"/>
      <c r="M258" s="163"/>
      <c r="N258" s="161" t="s">
        <v>11956</v>
      </c>
      <c r="O258" s="157" t="str">
        <f t="shared" si="50"/>
        <v>输出</v>
      </c>
      <c r="P258" s="157" t="str">
        <f t="shared" si="44"/>
        <v>W120.15</v>
      </c>
      <c r="Q258" s="157"/>
      <c r="R258" s="157" t="s">
        <v>12151</v>
      </c>
      <c r="S258" s="157" t="str">
        <f t="shared" si="46"/>
        <v>[M]</v>
      </c>
      <c r="T258" s="157" t="s">
        <v>12148</v>
      </c>
      <c r="U258" s="157" t="str">
        <f t="shared" si="48"/>
        <v>[A]</v>
      </c>
      <c r="V258" s="157"/>
      <c r="W258" s="182" t="s">
        <v>6595</v>
      </c>
    </row>
    <row r="259" spans="1:23">
      <c r="A259" s="7"/>
      <c r="B259" s="7"/>
      <c r="C259" s="157"/>
      <c r="D259" s="166"/>
      <c r="E259" s="168"/>
      <c r="F259" s="153"/>
      <c r="G259" s="157"/>
      <c r="H259" s="157"/>
      <c r="I259" s="157"/>
      <c r="J259" s="177"/>
      <c r="K259" s="157"/>
      <c r="L259" s="157"/>
      <c r="M259" s="157"/>
      <c r="N259" s="161" t="s">
        <v>12114</v>
      </c>
      <c r="O259" s="157" t="str">
        <f t="shared" si="50"/>
        <v>输出</v>
      </c>
      <c r="P259" s="157" t="str">
        <f t="shared" si="44"/>
        <v>W121.00</v>
      </c>
      <c r="Q259" s="157" t="str">
        <f t="shared" ref="Q259:Q322" si="51">M259&amp;"手动"</f>
        <v>手动</v>
      </c>
      <c r="R259" s="157" t="s">
        <v>12214</v>
      </c>
      <c r="S259" s="157" t="str">
        <f t="shared" si="46"/>
        <v>[M]</v>
      </c>
      <c r="T259" s="157"/>
      <c r="U259" s="157" t="str">
        <f t="shared" si="48"/>
        <v>[A]</v>
      </c>
      <c r="V259" s="157"/>
      <c r="W259" s="182" t="s">
        <v>6596</v>
      </c>
    </row>
    <row r="260" spans="1:23">
      <c r="A260" s="7"/>
      <c r="B260" s="7"/>
      <c r="C260" s="157"/>
      <c r="D260" s="166"/>
      <c r="E260" s="168"/>
      <c r="F260" s="153"/>
      <c r="G260" s="157"/>
      <c r="H260" s="157"/>
      <c r="I260" s="157"/>
      <c r="J260" s="177"/>
      <c r="K260" s="157"/>
      <c r="L260" s="157"/>
      <c r="M260" s="157"/>
      <c r="N260" s="161" t="s">
        <v>11958</v>
      </c>
      <c r="O260" s="157" t="str">
        <f t="shared" si="50"/>
        <v>输出</v>
      </c>
      <c r="P260" s="157" t="str">
        <f t="shared" si="44"/>
        <v>W121.01</v>
      </c>
      <c r="Q260" s="157" t="str">
        <f t="shared" si="51"/>
        <v>手动</v>
      </c>
      <c r="R260" s="157" t="s">
        <v>12216</v>
      </c>
      <c r="S260" s="157" t="str">
        <f t="shared" si="46"/>
        <v>[M]</v>
      </c>
      <c r="T260" s="157"/>
      <c r="U260" s="157" t="str">
        <f t="shared" si="48"/>
        <v>[A]</v>
      </c>
      <c r="V260" s="157"/>
      <c r="W260" s="182" t="s">
        <v>5907</v>
      </c>
    </row>
    <row r="261" spans="1:23">
      <c r="A261" s="7"/>
      <c r="B261" s="7"/>
      <c r="C261" s="157"/>
      <c r="D261" s="166"/>
      <c r="E261" s="168"/>
      <c r="F261" s="153"/>
      <c r="G261" s="157"/>
      <c r="H261" s="157"/>
      <c r="I261" s="157"/>
      <c r="J261" s="177"/>
      <c r="K261" s="157"/>
      <c r="L261" s="157"/>
      <c r="M261" s="157"/>
      <c r="N261" s="161" t="s">
        <v>11959</v>
      </c>
      <c r="O261" s="157" t="str">
        <f t="shared" si="50"/>
        <v>输出</v>
      </c>
      <c r="P261" s="157" t="str">
        <f t="shared" ref="P261:P324" si="52">"W"&amp;N261</f>
        <v>W121.02</v>
      </c>
      <c r="Q261" s="157" t="str">
        <f t="shared" si="51"/>
        <v>手动</v>
      </c>
      <c r="R261" s="157" t="s">
        <v>12217</v>
      </c>
      <c r="S261" s="157" t="str">
        <f t="shared" si="46"/>
        <v>[M]</v>
      </c>
      <c r="T261" s="157"/>
      <c r="U261" s="157" t="str">
        <f t="shared" si="48"/>
        <v>[A]</v>
      </c>
      <c r="V261" s="157"/>
      <c r="W261" s="182" t="s">
        <v>5908</v>
      </c>
    </row>
    <row r="262" spans="1:23">
      <c r="A262" s="7"/>
      <c r="B262" s="7"/>
      <c r="C262" s="157"/>
      <c r="D262" s="166"/>
      <c r="E262" s="168"/>
      <c r="F262" s="153"/>
      <c r="G262" s="157"/>
      <c r="H262" s="157"/>
      <c r="I262" s="157"/>
      <c r="J262" s="177"/>
      <c r="K262" s="157"/>
      <c r="L262" s="157"/>
      <c r="M262" s="157"/>
      <c r="N262" s="161" t="s">
        <v>11960</v>
      </c>
      <c r="O262" s="157" t="str">
        <f t="shared" si="50"/>
        <v>输出</v>
      </c>
      <c r="P262" s="157" t="str">
        <f t="shared" si="52"/>
        <v>W121.03</v>
      </c>
      <c r="Q262" s="157" t="str">
        <f t="shared" si="51"/>
        <v>手动</v>
      </c>
      <c r="R262" s="157" t="s">
        <v>12218</v>
      </c>
      <c r="S262" s="157" t="str">
        <f t="shared" si="46"/>
        <v>[M]</v>
      </c>
      <c r="T262" s="157"/>
      <c r="U262" s="157" t="str">
        <f t="shared" si="48"/>
        <v>[A]</v>
      </c>
      <c r="V262" s="157"/>
      <c r="W262" s="182" t="s">
        <v>5909</v>
      </c>
    </row>
    <row r="263" spans="1:23">
      <c r="A263" s="7"/>
      <c r="B263" s="7"/>
      <c r="C263" s="157"/>
      <c r="D263" s="166"/>
      <c r="E263" s="168"/>
      <c r="F263" s="153"/>
      <c r="G263" s="157"/>
      <c r="H263" s="157"/>
      <c r="I263" s="157"/>
      <c r="J263" s="177"/>
      <c r="K263" s="157"/>
      <c r="L263" s="157"/>
      <c r="M263" s="157"/>
      <c r="N263" s="161" t="s">
        <v>11961</v>
      </c>
      <c r="O263" s="157" t="str">
        <f t="shared" si="50"/>
        <v>输出</v>
      </c>
      <c r="P263" s="157" t="str">
        <f t="shared" si="52"/>
        <v>W121.04</v>
      </c>
      <c r="Q263" s="157" t="str">
        <f t="shared" si="51"/>
        <v>手动</v>
      </c>
      <c r="R263" s="157" t="s">
        <v>12219</v>
      </c>
      <c r="S263" s="157" t="str">
        <f t="shared" si="46"/>
        <v>[M]</v>
      </c>
      <c r="T263" s="157"/>
      <c r="U263" s="157" t="str">
        <f t="shared" si="48"/>
        <v>[A]</v>
      </c>
      <c r="V263" s="157"/>
      <c r="W263" s="182" t="s">
        <v>5910</v>
      </c>
    </row>
    <row r="264" spans="1:23">
      <c r="A264" s="7"/>
      <c r="B264" s="7"/>
      <c r="C264" s="157"/>
      <c r="D264" s="166"/>
      <c r="E264" s="168"/>
      <c r="F264" s="153"/>
      <c r="G264" s="157"/>
      <c r="H264" s="157"/>
      <c r="I264" s="157"/>
      <c r="J264" s="177"/>
      <c r="K264" s="157"/>
      <c r="L264" s="157"/>
      <c r="M264" s="157"/>
      <c r="N264" s="161" t="s">
        <v>11962</v>
      </c>
      <c r="O264" s="157" t="str">
        <f t="shared" si="50"/>
        <v>输出</v>
      </c>
      <c r="P264" s="157" t="str">
        <f t="shared" si="52"/>
        <v>W121.05</v>
      </c>
      <c r="Q264" s="157" t="str">
        <f t="shared" si="51"/>
        <v>手动</v>
      </c>
      <c r="R264" s="157" t="s">
        <v>12220</v>
      </c>
      <c r="S264" s="157" t="str">
        <f t="shared" si="46"/>
        <v>[M]</v>
      </c>
      <c r="T264" s="157"/>
      <c r="U264" s="157" t="str">
        <f t="shared" si="48"/>
        <v>[A]</v>
      </c>
      <c r="V264" s="157"/>
      <c r="W264" s="182" t="s">
        <v>5911</v>
      </c>
    </row>
    <row r="265" spans="1:23">
      <c r="A265" s="7"/>
      <c r="B265" s="7"/>
      <c r="C265" s="157"/>
      <c r="D265" s="166"/>
      <c r="E265" s="168"/>
      <c r="F265" s="153"/>
      <c r="G265" s="157"/>
      <c r="H265" s="157"/>
      <c r="I265" s="157"/>
      <c r="J265" s="177"/>
      <c r="K265" s="157"/>
      <c r="L265" s="157"/>
      <c r="M265" s="157"/>
      <c r="N265" s="161" t="s">
        <v>11963</v>
      </c>
      <c r="O265" s="157" t="str">
        <f t="shared" si="50"/>
        <v>输出</v>
      </c>
      <c r="P265" s="157" t="str">
        <f t="shared" si="52"/>
        <v>W121.06</v>
      </c>
      <c r="Q265" s="157" t="str">
        <f t="shared" si="51"/>
        <v>手动</v>
      </c>
      <c r="R265" s="157" t="s">
        <v>12221</v>
      </c>
      <c r="S265" s="157" t="str">
        <f t="shared" si="46"/>
        <v>[M]</v>
      </c>
      <c r="T265" s="157"/>
      <c r="U265" s="157" t="str">
        <f t="shared" si="48"/>
        <v>[A]</v>
      </c>
      <c r="V265" s="157"/>
      <c r="W265" s="182" t="s">
        <v>5912</v>
      </c>
    </row>
    <row r="266" spans="1:23">
      <c r="A266" s="7"/>
      <c r="B266" s="7"/>
      <c r="C266" s="157"/>
      <c r="D266" s="166"/>
      <c r="E266" s="168"/>
      <c r="F266" s="153"/>
      <c r="G266" s="157"/>
      <c r="H266" s="157"/>
      <c r="I266" s="157"/>
      <c r="J266" s="177"/>
      <c r="K266" s="157"/>
      <c r="L266" s="157"/>
      <c r="M266" s="157"/>
      <c r="N266" s="161" t="s">
        <v>11964</v>
      </c>
      <c r="O266" s="157" t="str">
        <f t="shared" si="50"/>
        <v>输出</v>
      </c>
      <c r="P266" s="157" t="str">
        <f t="shared" si="52"/>
        <v>W121.07</v>
      </c>
      <c r="Q266" s="157" t="str">
        <f t="shared" si="51"/>
        <v>手动</v>
      </c>
      <c r="R266" s="157" t="s">
        <v>12222</v>
      </c>
      <c r="S266" s="157" t="str">
        <f t="shared" si="46"/>
        <v>[M]</v>
      </c>
      <c r="T266" s="157"/>
      <c r="U266" s="157" t="str">
        <f t="shared" si="48"/>
        <v>[A]</v>
      </c>
      <c r="V266" s="157"/>
      <c r="W266" s="182" t="s">
        <v>5913</v>
      </c>
    </row>
    <row r="267" spans="1:23">
      <c r="A267" s="7"/>
      <c r="B267" s="7"/>
      <c r="C267" s="157"/>
      <c r="D267" s="166"/>
      <c r="E267" s="168"/>
      <c r="F267" s="153"/>
      <c r="G267" s="157"/>
      <c r="H267" s="157"/>
      <c r="I267" s="157"/>
      <c r="J267" s="177"/>
      <c r="K267" s="157"/>
      <c r="L267" s="157"/>
      <c r="M267" s="157"/>
      <c r="N267" s="161" t="s">
        <v>11965</v>
      </c>
      <c r="O267" s="157" t="str">
        <f t="shared" si="50"/>
        <v>输出</v>
      </c>
      <c r="P267" s="157" t="str">
        <f t="shared" si="52"/>
        <v>W121.08</v>
      </c>
      <c r="Q267" s="157" t="str">
        <f t="shared" si="51"/>
        <v>手动</v>
      </c>
      <c r="R267" s="157" t="s">
        <v>12223</v>
      </c>
      <c r="S267" s="157" t="str">
        <f t="shared" si="46"/>
        <v>[M]</v>
      </c>
      <c r="T267" s="157"/>
      <c r="U267" s="157" t="str">
        <f t="shared" si="48"/>
        <v>[A]</v>
      </c>
      <c r="V267" s="157"/>
      <c r="W267" s="182" t="s">
        <v>5914</v>
      </c>
    </row>
    <row r="268" spans="1:23">
      <c r="A268" s="7"/>
      <c r="B268" s="7"/>
      <c r="C268" s="157"/>
      <c r="D268" s="166"/>
      <c r="E268" s="168"/>
      <c r="F268" s="153"/>
      <c r="G268" s="157"/>
      <c r="H268" s="157"/>
      <c r="I268" s="157"/>
      <c r="J268" s="177"/>
      <c r="K268" s="157"/>
      <c r="L268" s="157"/>
      <c r="M268" s="157"/>
      <c r="N268" s="161" t="s">
        <v>11966</v>
      </c>
      <c r="O268" s="157" t="str">
        <f t="shared" si="50"/>
        <v>输出</v>
      </c>
      <c r="P268" s="157" t="str">
        <f t="shared" si="52"/>
        <v>W121.09</v>
      </c>
      <c r="Q268" s="157" t="str">
        <f t="shared" si="51"/>
        <v>手动</v>
      </c>
      <c r="R268" s="157" t="s">
        <v>12224</v>
      </c>
      <c r="S268" s="157" t="str">
        <f t="shared" si="46"/>
        <v>[M]</v>
      </c>
      <c r="T268" s="157"/>
      <c r="U268" s="157" t="str">
        <f t="shared" si="48"/>
        <v>[A]</v>
      </c>
      <c r="V268" s="157"/>
      <c r="W268" s="182" t="s">
        <v>5915</v>
      </c>
    </row>
    <row r="269" spans="1:23">
      <c r="A269" s="7"/>
      <c r="B269" s="7"/>
      <c r="C269" s="157"/>
      <c r="D269" s="166"/>
      <c r="E269" s="168"/>
      <c r="F269" s="153"/>
      <c r="G269" s="157"/>
      <c r="H269" s="157"/>
      <c r="I269" s="157"/>
      <c r="J269" s="177"/>
      <c r="K269" s="157"/>
      <c r="L269" s="157"/>
      <c r="M269" s="157"/>
      <c r="N269" s="161" t="s">
        <v>11967</v>
      </c>
      <c r="O269" s="157" t="str">
        <f t="shared" si="50"/>
        <v>输出</v>
      </c>
      <c r="P269" s="157" t="str">
        <f t="shared" si="52"/>
        <v>W121.10</v>
      </c>
      <c r="Q269" s="157" t="str">
        <f t="shared" si="51"/>
        <v>手动</v>
      </c>
      <c r="R269" s="157" t="s">
        <v>12215</v>
      </c>
      <c r="S269" s="157" t="str">
        <f t="shared" si="46"/>
        <v>[M]</v>
      </c>
      <c r="T269" s="157"/>
      <c r="U269" s="157" t="str">
        <f t="shared" si="48"/>
        <v>[A]</v>
      </c>
      <c r="V269" s="157"/>
      <c r="W269" s="182" t="s">
        <v>5916</v>
      </c>
    </row>
    <row r="270" spans="1:23">
      <c r="A270" s="7"/>
      <c r="B270" s="7"/>
      <c r="C270" s="157"/>
      <c r="D270" s="166"/>
      <c r="E270" s="168"/>
      <c r="F270" s="153"/>
      <c r="G270" s="157"/>
      <c r="H270" s="157"/>
      <c r="I270" s="157"/>
      <c r="J270" s="177"/>
      <c r="K270" s="157"/>
      <c r="L270" s="157"/>
      <c r="M270" s="157"/>
      <c r="N270" s="161" t="s">
        <v>11968</v>
      </c>
      <c r="O270" s="157" t="str">
        <f t="shared" si="50"/>
        <v>输出</v>
      </c>
      <c r="P270" s="157" t="str">
        <f t="shared" si="52"/>
        <v>W121.11</v>
      </c>
      <c r="Q270" s="157" t="str">
        <f t="shared" si="51"/>
        <v>手动</v>
      </c>
      <c r="R270" s="157" t="s">
        <v>12225</v>
      </c>
      <c r="S270" s="157" t="str">
        <f t="shared" si="46"/>
        <v>[M]</v>
      </c>
      <c r="T270" s="157"/>
      <c r="U270" s="157" t="str">
        <f t="shared" si="48"/>
        <v>[A]</v>
      </c>
      <c r="V270" s="157"/>
      <c r="W270" s="182" t="s">
        <v>5917</v>
      </c>
    </row>
    <row r="271" spans="1:23">
      <c r="A271" s="7"/>
      <c r="B271" s="7"/>
      <c r="C271" s="157"/>
      <c r="D271" s="166"/>
      <c r="E271" s="168"/>
      <c r="F271" s="153"/>
      <c r="G271" s="157"/>
      <c r="H271" s="157"/>
      <c r="I271" s="157"/>
      <c r="J271" s="177"/>
      <c r="K271" s="157"/>
      <c r="L271" s="157"/>
      <c r="M271" s="157"/>
      <c r="N271" s="161" t="s">
        <v>11969</v>
      </c>
      <c r="O271" s="157" t="str">
        <f t="shared" si="50"/>
        <v>输出</v>
      </c>
      <c r="P271" s="157" t="str">
        <f t="shared" si="52"/>
        <v>W121.12</v>
      </c>
      <c r="Q271" s="157" t="str">
        <f t="shared" si="51"/>
        <v>手动</v>
      </c>
      <c r="R271" s="157" t="s">
        <v>12226</v>
      </c>
      <c r="S271" s="157" t="str">
        <f t="shared" ref="S271:S334" si="53">M271&amp;"[M]"</f>
        <v>[M]</v>
      </c>
      <c r="T271" s="157"/>
      <c r="U271" s="157" t="str">
        <f t="shared" si="48"/>
        <v>[A]</v>
      </c>
      <c r="V271" s="157"/>
      <c r="W271" s="182" t="s">
        <v>5918</v>
      </c>
    </row>
    <row r="272" spans="1:23">
      <c r="A272" s="7"/>
      <c r="B272" s="7"/>
      <c r="C272" s="157"/>
      <c r="D272" s="166"/>
      <c r="E272" s="168"/>
      <c r="F272" s="153"/>
      <c r="G272" s="157"/>
      <c r="H272" s="157"/>
      <c r="I272" s="157"/>
      <c r="J272" s="177"/>
      <c r="K272" s="157"/>
      <c r="L272" s="157"/>
      <c r="M272" s="157"/>
      <c r="N272" s="161" t="s">
        <v>11970</v>
      </c>
      <c r="O272" s="157" t="str">
        <f t="shared" si="50"/>
        <v>输出</v>
      </c>
      <c r="P272" s="157" t="str">
        <f t="shared" si="52"/>
        <v>W121.13</v>
      </c>
      <c r="Q272" s="157" t="str">
        <f t="shared" si="51"/>
        <v>手动</v>
      </c>
      <c r="R272" s="157" t="s">
        <v>12227</v>
      </c>
      <c r="S272" s="157" t="str">
        <f t="shared" si="53"/>
        <v>[M]</v>
      </c>
      <c r="T272" s="157"/>
      <c r="U272" s="157" t="str">
        <f t="shared" si="48"/>
        <v>[A]</v>
      </c>
      <c r="V272" s="157"/>
      <c r="W272" s="182" t="s">
        <v>5919</v>
      </c>
    </row>
    <row r="273" spans="1:23">
      <c r="A273" s="7"/>
      <c r="B273" s="7"/>
      <c r="C273" s="157"/>
      <c r="D273" s="166"/>
      <c r="E273" s="168"/>
      <c r="F273" s="153"/>
      <c r="G273" s="157"/>
      <c r="H273" s="157"/>
      <c r="I273" s="157"/>
      <c r="J273" s="177"/>
      <c r="K273" s="157"/>
      <c r="L273" s="157"/>
      <c r="M273" s="157"/>
      <c r="N273" s="161" t="s">
        <v>11971</v>
      </c>
      <c r="O273" s="157" t="str">
        <f t="shared" si="50"/>
        <v>输出</v>
      </c>
      <c r="P273" s="157" t="str">
        <f t="shared" si="52"/>
        <v>W121.14</v>
      </c>
      <c r="Q273" s="157" t="str">
        <f t="shared" si="51"/>
        <v>手动</v>
      </c>
      <c r="R273" s="157" t="s">
        <v>12228</v>
      </c>
      <c r="S273" s="157" t="str">
        <f t="shared" si="53"/>
        <v>[M]</v>
      </c>
      <c r="T273" s="157"/>
      <c r="U273" s="157" t="str">
        <f t="shared" si="48"/>
        <v>[A]</v>
      </c>
      <c r="V273" s="157"/>
      <c r="W273" s="182" t="s">
        <v>5920</v>
      </c>
    </row>
    <row r="274" spans="1:23">
      <c r="A274" s="7"/>
      <c r="B274" s="7"/>
      <c r="C274" s="157"/>
      <c r="D274" s="166"/>
      <c r="E274" s="168"/>
      <c r="F274" s="153"/>
      <c r="G274" s="157"/>
      <c r="H274" s="157"/>
      <c r="I274" s="157"/>
      <c r="J274" s="177"/>
      <c r="K274" s="157"/>
      <c r="L274" s="157"/>
      <c r="M274" s="157"/>
      <c r="N274" s="161" t="s">
        <v>11972</v>
      </c>
      <c r="O274" s="157" t="str">
        <f t="shared" si="50"/>
        <v>输出</v>
      </c>
      <c r="P274" s="157" t="str">
        <f t="shared" si="52"/>
        <v>W121.15</v>
      </c>
      <c r="Q274" s="157" t="str">
        <f t="shared" si="51"/>
        <v>手动</v>
      </c>
      <c r="R274" s="157" t="s">
        <v>12229</v>
      </c>
      <c r="S274" s="157" t="str">
        <f t="shared" si="53"/>
        <v>[M]</v>
      </c>
      <c r="T274" s="157"/>
      <c r="U274" s="157" t="str">
        <f t="shared" si="48"/>
        <v>[A]</v>
      </c>
      <c r="V274" s="157"/>
      <c r="W274" s="182" t="s">
        <v>5921</v>
      </c>
    </row>
    <row r="275" spans="1:23">
      <c r="A275" s="7"/>
      <c r="B275" s="7"/>
      <c r="C275" s="157"/>
      <c r="D275" s="166"/>
      <c r="E275" s="172"/>
      <c r="F275" s="153"/>
      <c r="G275" s="157"/>
      <c r="H275" s="157"/>
      <c r="I275" s="157"/>
      <c r="J275" s="177"/>
      <c r="K275" s="157"/>
      <c r="L275" s="157"/>
      <c r="M275" s="157"/>
      <c r="N275" s="158" t="s">
        <v>14969</v>
      </c>
      <c r="O275" s="157" t="e">
        <f>#REF!&amp;"输出"</f>
        <v>#REF!</v>
      </c>
      <c r="P275" s="157" t="str">
        <f t="shared" si="52"/>
        <v>W122.00</v>
      </c>
      <c r="Q275" s="157" t="str">
        <f t="shared" si="51"/>
        <v>手动</v>
      </c>
      <c r="R275" s="157" t="s">
        <v>12230</v>
      </c>
      <c r="S275" s="157" t="str">
        <f t="shared" si="53"/>
        <v>[M]</v>
      </c>
      <c r="T275" s="157"/>
      <c r="U275" s="157" t="str">
        <f t="shared" ref="U275:U338" si="54">M275&amp;"[A]"</f>
        <v>[A]</v>
      </c>
      <c r="V275" s="157"/>
      <c r="W275" s="182" t="s">
        <v>6597</v>
      </c>
    </row>
    <row r="276" spans="1:23">
      <c r="A276" s="7"/>
      <c r="B276" s="7"/>
      <c r="C276" s="157"/>
      <c r="D276" s="166"/>
      <c r="E276" s="172"/>
      <c r="F276" s="153"/>
      <c r="G276" s="157"/>
      <c r="H276" s="157"/>
      <c r="I276" s="157"/>
      <c r="J276" s="177"/>
      <c r="K276" s="157"/>
      <c r="L276" s="157"/>
      <c r="M276" s="157"/>
      <c r="N276" s="158" t="s">
        <v>14970</v>
      </c>
      <c r="O276" s="157" t="e">
        <f>#REF!&amp;"输出"</f>
        <v>#REF!</v>
      </c>
      <c r="P276" s="157" t="str">
        <f t="shared" si="52"/>
        <v>W122.01</v>
      </c>
      <c r="Q276" s="157" t="str">
        <f t="shared" si="51"/>
        <v>手动</v>
      </c>
      <c r="R276" s="157" t="s">
        <v>12231</v>
      </c>
      <c r="S276" s="157" t="str">
        <f t="shared" si="53"/>
        <v>[M]</v>
      </c>
      <c r="T276" s="157"/>
      <c r="U276" s="157" t="str">
        <f t="shared" si="54"/>
        <v>[A]</v>
      </c>
      <c r="V276" s="157"/>
      <c r="W276" s="182" t="s">
        <v>5922</v>
      </c>
    </row>
    <row r="277" spans="1:23">
      <c r="A277" s="7"/>
      <c r="B277" s="7"/>
      <c r="C277" s="157"/>
      <c r="D277" s="166"/>
      <c r="E277" s="172"/>
      <c r="F277" s="153"/>
      <c r="G277" s="157"/>
      <c r="H277" s="157"/>
      <c r="I277" s="157"/>
      <c r="J277" s="177"/>
      <c r="K277" s="157"/>
      <c r="L277" s="157"/>
      <c r="M277" s="157"/>
      <c r="N277" s="158" t="s">
        <v>14971</v>
      </c>
      <c r="O277" s="157" t="e">
        <f>#REF!&amp;"输出"</f>
        <v>#REF!</v>
      </c>
      <c r="P277" s="157" t="str">
        <f t="shared" si="52"/>
        <v>W122.02</v>
      </c>
      <c r="Q277" s="157" t="str">
        <f t="shared" si="51"/>
        <v>手动</v>
      </c>
      <c r="R277" s="157" t="s">
        <v>12232</v>
      </c>
      <c r="S277" s="157" t="str">
        <f t="shared" si="53"/>
        <v>[M]</v>
      </c>
      <c r="T277" s="157"/>
      <c r="U277" s="157" t="str">
        <f t="shared" si="54"/>
        <v>[A]</v>
      </c>
      <c r="V277" s="157"/>
      <c r="W277" s="182" t="s">
        <v>5923</v>
      </c>
    </row>
    <row r="278" spans="1:23">
      <c r="A278" s="7"/>
      <c r="B278" s="7"/>
      <c r="C278" s="157"/>
      <c r="D278" s="166"/>
      <c r="E278" s="172"/>
      <c r="F278" s="153"/>
      <c r="G278" s="157"/>
      <c r="H278" s="157"/>
      <c r="I278" s="157"/>
      <c r="J278" s="177"/>
      <c r="K278" s="157"/>
      <c r="L278" s="157"/>
      <c r="M278" s="157"/>
      <c r="N278" s="158" t="s">
        <v>14972</v>
      </c>
      <c r="O278" s="157" t="e">
        <f>#REF!&amp;"输出"</f>
        <v>#REF!</v>
      </c>
      <c r="P278" s="157" t="str">
        <f t="shared" si="52"/>
        <v>W122.03</v>
      </c>
      <c r="Q278" s="157" t="str">
        <f t="shared" si="51"/>
        <v>手动</v>
      </c>
      <c r="R278" s="157" t="s">
        <v>12233</v>
      </c>
      <c r="S278" s="157" t="str">
        <f t="shared" si="53"/>
        <v>[M]</v>
      </c>
      <c r="T278" s="157"/>
      <c r="U278" s="157" t="str">
        <f t="shared" si="54"/>
        <v>[A]</v>
      </c>
      <c r="V278" s="157"/>
      <c r="W278" s="182" t="s">
        <v>5924</v>
      </c>
    </row>
    <row r="279" spans="1:23">
      <c r="A279" s="7"/>
      <c r="B279" s="7"/>
      <c r="C279" s="157"/>
      <c r="D279" s="166"/>
      <c r="E279" s="172"/>
      <c r="F279" s="153"/>
      <c r="G279" s="157"/>
      <c r="H279" s="157"/>
      <c r="I279" s="157"/>
      <c r="J279" s="177"/>
      <c r="K279" s="157"/>
      <c r="L279" s="157"/>
      <c r="M279" s="157"/>
      <c r="N279" s="158" t="s">
        <v>14973</v>
      </c>
      <c r="O279" s="157" t="e">
        <f>#REF!&amp;"输出"</f>
        <v>#REF!</v>
      </c>
      <c r="P279" s="157" t="str">
        <f t="shared" si="52"/>
        <v>W122.04</v>
      </c>
      <c r="Q279" s="157" t="str">
        <f t="shared" si="51"/>
        <v>手动</v>
      </c>
      <c r="R279" s="157" t="s">
        <v>12234</v>
      </c>
      <c r="S279" s="157" t="str">
        <f t="shared" si="53"/>
        <v>[M]</v>
      </c>
      <c r="T279" s="157"/>
      <c r="U279" s="157" t="str">
        <f t="shared" si="54"/>
        <v>[A]</v>
      </c>
      <c r="V279" s="157"/>
      <c r="W279" s="182" t="s">
        <v>5925</v>
      </c>
    </row>
    <row r="280" spans="1:23">
      <c r="A280" s="7"/>
      <c r="B280" s="7"/>
      <c r="C280" s="157"/>
      <c r="D280" s="166"/>
      <c r="E280" s="168"/>
      <c r="F280" s="153"/>
      <c r="G280" s="157"/>
      <c r="H280" s="157"/>
      <c r="I280" s="157"/>
      <c r="J280" s="177"/>
      <c r="K280" s="157"/>
      <c r="L280" s="157"/>
      <c r="M280" s="157"/>
      <c r="N280" s="158" t="s">
        <v>14974</v>
      </c>
      <c r="O280" s="157" t="e">
        <f>#REF!&amp;"输出"</f>
        <v>#REF!</v>
      </c>
      <c r="P280" s="157" t="str">
        <f t="shared" si="52"/>
        <v>W122.05</v>
      </c>
      <c r="Q280" s="157" t="str">
        <f t="shared" si="51"/>
        <v>手动</v>
      </c>
      <c r="R280" s="157" t="s">
        <v>12235</v>
      </c>
      <c r="S280" s="157" t="str">
        <f t="shared" si="53"/>
        <v>[M]</v>
      </c>
      <c r="T280" s="157"/>
      <c r="U280" s="157" t="str">
        <f t="shared" si="54"/>
        <v>[A]</v>
      </c>
      <c r="V280" s="157"/>
      <c r="W280" s="182" t="s">
        <v>5926</v>
      </c>
    </row>
    <row r="281" spans="1:23">
      <c r="A281" s="7"/>
      <c r="B281" s="7"/>
      <c r="C281" s="157"/>
      <c r="D281" s="166"/>
      <c r="E281" s="168"/>
      <c r="F281" s="153"/>
      <c r="G281" s="157"/>
      <c r="H281" s="157"/>
      <c r="I281" s="157"/>
      <c r="J281" s="177"/>
      <c r="K281" s="157"/>
      <c r="L281" s="157"/>
      <c r="M281" s="157"/>
      <c r="N281" s="158" t="s">
        <v>14975</v>
      </c>
      <c r="O281" s="157" t="e">
        <f>#REF!&amp;"输出"</f>
        <v>#REF!</v>
      </c>
      <c r="P281" s="157" t="str">
        <f t="shared" si="52"/>
        <v>W122.06</v>
      </c>
      <c r="Q281" s="157" t="str">
        <f t="shared" si="51"/>
        <v>手动</v>
      </c>
      <c r="R281" s="157" t="s">
        <v>12236</v>
      </c>
      <c r="S281" s="157" t="str">
        <f t="shared" si="53"/>
        <v>[M]</v>
      </c>
      <c r="T281" s="157"/>
      <c r="U281" s="157" t="str">
        <f t="shared" si="54"/>
        <v>[A]</v>
      </c>
      <c r="V281" s="157"/>
      <c r="W281" s="182" t="s">
        <v>5927</v>
      </c>
    </row>
    <row r="282" spans="1:23">
      <c r="A282" s="7"/>
      <c r="B282" s="7"/>
      <c r="C282" s="157"/>
      <c r="D282" s="166"/>
      <c r="E282" s="168"/>
      <c r="F282" s="153"/>
      <c r="G282" s="157"/>
      <c r="H282" s="157"/>
      <c r="I282" s="157"/>
      <c r="J282" s="177"/>
      <c r="K282" s="157"/>
      <c r="L282" s="157"/>
      <c r="M282" s="157"/>
      <c r="N282" s="158" t="s">
        <v>14976</v>
      </c>
      <c r="O282" s="157" t="e">
        <f>#REF!&amp;"输出"</f>
        <v>#REF!</v>
      </c>
      <c r="P282" s="157" t="str">
        <f t="shared" si="52"/>
        <v>W122.07</v>
      </c>
      <c r="Q282" s="157" t="str">
        <f t="shared" si="51"/>
        <v>手动</v>
      </c>
      <c r="R282" s="157" t="s">
        <v>12237</v>
      </c>
      <c r="S282" s="157" t="str">
        <f t="shared" si="53"/>
        <v>[M]</v>
      </c>
      <c r="T282" s="157"/>
      <c r="U282" s="157" t="str">
        <f t="shared" si="54"/>
        <v>[A]</v>
      </c>
      <c r="V282" s="157"/>
      <c r="W282" s="182" t="s">
        <v>5928</v>
      </c>
    </row>
    <row r="283" spans="1:23">
      <c r="A283" s="7"/>
      <c r="B283" s="7"/>
      <c r="C283" s="157"/>
      <c r="D283" s="166"/>
      <c r="E283" s="168"/>
      <c r="F283" s="153"/>
      <c r="G283" s="157"/>
      <c r="H283" s="157"/>
      <c r="I283" s="157"/>
      <c r="J283" s="177"/>
      <c r="K283" s="157"/>
      <c r="L283" s="157"/>
      <c r="M283" s="157"/>
      <c r="N283" s="158" t="s">
        <v>14977</v>
      </c>
      <c r="O283" s="157" t="e">
        <f>#REF!&amp;"输出"</f>
        <v>#REF!</v>
      </c>
      <c r="P283" s="157" t="str">
        <f t="shared" si="52"/>
        <v>W122.08</v>
      </c>
      <c r="Q283" s="157" t="str">
        <f t="shared" si="51"/>
        <v>手动</v>
      </c>
      <c r="R283" s="157" t="s">
        <v>12238</v>
      </c>
      <c r="S283" s="157" t="str">
        <f t="shared" si="53"/>
        <v>[M]</v>
      </c>
      <c r="T283" s="157"/>
      <c r="U283" s="157" t="str">
        <f t="shared" si="54"/>
        <v>[A]</v>
      </c>
      <c r="V283" s="157"/>
      <c r="W283" s="182" t="s">
        <v>5929</v>
      </c>
    </row>
    <row r="284" spans="1:23">
      <c r="A284" s="7"/>
      <c r="B284" s="7"/>
      <c r="C284" s="157"/>
      <c r="D284" s="166"/>
      <c r="E284" s="168"/>
      <c r="F284" s="153"/>
      <c r="G284" s="157"/>
      <c r="H284" s="157"/>
      <c r="I284" s="157"/>
      <c r="J284" s="177"/>
      <c r="K284" s="157"/>
      <c r="L284" s="157"/>
      <c r="M284" s="157"/>
      <c r="N284" s="158" t="s">
        <v>14978</v>
      </c>
      <c r="O284" s="157" t="e">
        <f>#REF!&amp;"输出"</f>
        <v>#REF!</v>
      </c>
      <c r="P284" s="157" t="str">
        <f t="shared" si="52"/>
        <v>W122.09</v>
      </c>
      <c r="Q284" s="157" t="str">
        <f t="shared" si="51"/>
        <v>手动</v>
      </c>
      <c r="R284" s="157" t="s">
        <v>12239</v>
      </c>
      <c r="S284" s="157" t="str">
        <f t="shared" si="53"/>
        <v>[M]</v>
      </c>
      <c r="T284" s="157"/>
      <c r="U284" s="157" t="str">
        <f t="shared" si="54"/>
        <v>[A]</v>
      </c>
      <c r="V284" s="157"/>
      <c r="W284" s="182" t="s">
        <v>5930</v>
      </c>
    </row>
    <row r="285" spans="1:23">
      <c r="A285" s="7"/>
      <c r="B285" s="7"/>
      <c r="C285" s="157"/>
      <c r="D285" s="166"/>
      <c r="E285" s="168"/>
      <c r="F285" s="153"/>
      <c r="G285" s="157"/>
      <c r="H285" s="157"/>
      <c r="I285" s="157"/>
      <c r="J285" s="177"/>
      <c r="K285" s="157"/>
      <c r="L285" s="157"/>
      <c r="M285" s="157"/>
      <c r="N285" s="158" t="s">
        <v>14979</v>
      </c>
      <c r="O285" s="157" t="e">
        <f>#REF!&amp;"输出"</f>
        <v>#REF!</v>
      </c>
      <c r="P285" s="157" t="str">
        <f t="shared" si="52"/>
        <v>W122.10</v>
      </c>
      <c r="Q285" s="157" t="str">
        <f t="shared" si="51"/>
        <v>手动</v>
      </c>
      <c r="R285" s="157" t="s">
        <v>12240</v>
      </c>
      <c r="S285" s="157" t="str">
        <f t="shared" si="53"/>
        <v>[M]</v>
      </c>
      <c r="T285" s="157"/>
      <c r="U285" s="157" t="str">
        <f t="shared" si="54"/>
        <v>[A]</v>
      </c>
      <c r="V285" s="157"/>
      <c r="W285" s="182" t="s">
        <v>5931</v>
      </c>
    </row>
    <row r="286" spans="1:23">
      <c r="A286" s="7"/>
      <c r="B286" s="7"/>
      <c r="C286" s="157"/>
      <c r="D286" s="166"/>
      <c r="E286" s="168"/>
      <c r="F286" s="153"/>
      <c r="G286" s="157"/>
      <c r="H286" s="157"/>
      <c r="I286" s="157"/>
      <c r="J286" s="177"/>
      <c r="K286" s="157"/>
      <c r="L286" s="157"/>
      <c r="M286" s="157"/>
      <c r="N286" s="158" t="s">
        <v>14980</v>
      </c>
      <c r="O286" s="157" t="e">
        <f>#REF!&amp;"输出"</f>
        <v>#REF!</v>
      </c>
      <c r="P286" s="157" t="str">
        <f t="shared" si="52"/>
        <v>W122.11</v>
      </c>
      <c r="Q286" s="157" t="str">
        <f t="shared" si="51"/>
        <v>手动</v>
      </c>
      <c r="R286" s="157" t="s">
        <v>12241</v>
      </c>
      <c r="S286" s="157" t="str">
        <f t="shared" si="53"/>
        <v>[M]</v>
      </c>
      <c r="T286" s="157"/>
      <c r="U286" s="157" t="str">
        <f t="shared" si="54"/>
        <v>[A]</v>
      </c>
      <c r="V286" s="157"/>
      <c r="W286" s="182" t="s">
        <v>5932</v>
      </c>
    </row>
    <row r="287" spans="1:23">
      <c r="A287" s="7"/>
      <c r="B287" s="7"/>
      <c r="C287" s="157"/>
      <c r="D287" s="166"/>
      <c r="E287" s="168"/>
      <c r="F287" s="153"/>
      <c r="G287" s="157"/>
      <c r="H287" s="157"/>
      <c r="I287" s="157"/>
      <c r="J287" s="177"/>
      <c r="K287" s="157"/>
      <c r="L287" s="157"/>
      <c r="M287" s="157"/>
      <c r="N287" s="158" t="s">
        <v>14981</v>
      </c>
      <c r="O287" s="157" t="e">
        <f>#REF!&amp;"输出"</f>
        <v>#REF!</v>
      </c>
      <c r="P287" s="157" t="str">
        <f t="shared" si="52"/>
        <v>W122.12</v>
      </c>
      <c r="Q287" s="157" t="str">
        <f t="shared" si="51"/>
        <v>手动</v>
      </c>
      <c r="R287" s="157" t="s">
        <v>12242</v>
      </c>
      <c r="S287" s="157" t="str">
        <f t="shared" si="53"/>
        <v>[M]</v>
      </c>
      <c r="T287" s="157"/>
      <c r="U287" s="157" t="str">
        <f t="shared" si="54"/>
        <v>[A]</v>
      </c>
      <c r="V287" s="157"/>
      <c r="W287" s="182" t="s">
        <v>5933</v>
      </c>
    </row>
    <row r="288" spans="1:23">
      <c r="A288" s="7"/>
      <c r="B288" s="7"/>
      <c r="C288" s="157"/>
      <c r="D288" s="166"/>
      <c r="E288" s="168"/>
      <c r="F288" s="153"/>
      <c r="G288" s="157"/>
      <c r="H288" s="157"/>
      <c r="I288" s="157"/>
      <c r="J288" s="177"/>
      <c r="K288" s="157"/>
      <c r="L288" s="157"/>
      <c r="M288" s="157"/>
      <c r="N288" s="158" t="s">
        <v>14982</v>
      </c>
      <c r="O288" s="157" t="e">
        <f>#REF!&amp;"输出"</f>
        <v>#REF!</v>
      </c>
      <c r="P288" s="157" t="str">
        <f t="shared" si="52"/>
        <v>W122.13</v>
      </c>
      <c r="Q288" s="157" t="str">
        <f t="shared" si="51"/>
        <v>手动</v>
      </c>
      <c r="R288" s="157" t="s">
        <v>12243</v>
      </c>
      <c r="S288" s="157" t="str">
        <f t="shared" si="53"/>
        <v>[M]</v>
      </c>
      <c r="T288" s="157"/>
      <c r="U288" s="157" t="str">
        <f t="shared" si="54"/>
        <v>[A]</v>
      </c>
      <c r="V288" s="157"/>
      <c r="W288" s="182" t="s">
        <v>5934</v>
      </c>
    </row>
    <row r="289" spans="1:23">
      <c r="A289" s="7"/>
      <c r="B289" s="7"/>
      <c r="C289" s="157"/>
      <c r="D289" s="166"/>
      <c r="E289" s="168"/>
      <c r="F289" s="153"/>
      <c r="G289" s="157"/>
      <c r="H289" s="157"/>
      <c r="I289" s="157"/>
      <c r="J289" s="177"/>
      <c r="K289" s="157"/>
      <c r="L289" s="157"/>
      <c r="M289" s="157"/>
      <c r="N289" s="158" t="s">
        <v>14983</v>
      </c>
      <c r="O289" s="157" t="e">
        <f>#REF!&amp;"输出"</f>
        <v>#REF!</v>
      </c>
      <c r="P289" s="157" t="str">
        <f t="shared" si="52"/>
        <v>W122.14</v>
      </c>
      <c r="Q289" s="157" t="str">
        <f t="shared" si="51"/>
        <v>手动</v>
      </c>
      <c r="R289" s="157" t="s">
        <v>12244</v>
      </c>
      <c r="S289" s="157" t="str">
        <f t="shared" si="53"/>
        <v>[M]</v>
      </c>
      <c r="T289" s="157"/>
      <c r="U289" s="157" t="str">
        <f t="shared" si="54"/>
        <v>[A]</v>
      </c>
      <c r="V289" s="157"/>
      <c r="W289" s="182" t="s">
        <v>5935</v>
      </c>
    </row>
    <row r="290" spans="1:23">
      <c r="A290" s="7"/>
      <c r="B290" s="7"/>
      <c r="C290" s="157"/>
      <c r="D290" s="166"/>
      <c r="E290" s="168"/>
      <c r="F290" s="153"/>
      <c r="G290" s="157"/>
      <c r="H290" s="157"/>
      <c r="I290" s="157"/>
      <c r="J290" s="177"/>
      <c r="K290" s="157"/>
      <c r="L290" s="157"/>
      <c r="M290" s="157"/>
      <c r="N290" s="158" t="s">
        <v>14984</v>
      </c>
      <c r="O290" s="157" t="e">
        <f>#REF!&amp;"输出"</f>
        <v>#REF!</v>
      </c>
      <c r="P290" s="157" t="str">
        <f t="shared" si="52"/>
        <v>W122.15</v>
      </c>
      <c r="Q290" s="157" t="str">
        <f t="shared" si="51"/>
        <v>手动</v>
      </c>
      <c r="R290" s="157" t="s">
        <v>12245</v>
      </c>
      <c r="S290" s="157" t="str">
        <f t="shared" si="53"/>
        <v>[M]</v>
      </c>
      <c r="T290" s="157"/>
      <c r="U290" s="157" t="str">
        <f t="shared" si="54"/>
        <v>[A]</v>
      </c>
      <c r="V290" s="157"/>
      <c r="W290" s="182" t="s">
        <v>5936</v>
      </c>
    </row>
    <row r="291" spans="1:23">
      <c r="A291" s="7"/>
      <c r="B291" s="7"/>
      <c r="C291" s="157"/>
      <c r="D291" s="166"/>
      <c r="E291" s="168"/>
      <c r="F291" s="153"/>
      <c r="G291" s="157"/>
      <c r="H291" s="157"/>
      <c r="I291" s="157"/>
      <c r="J291" s="177"/>
      <c r="K291" s="157"/>
      <c r="L291" s="157"/>
      <c r="M291" s="157"/>
      <c r="N291" s="158" t="s">
        <v>14985</v>
      </c>
      <c r="O291" s="157" t="e">
        <f>#REF!&amp;"输出"</f>
        <v>#REF!</v>
      </c>
      <c r="P291" s="157" t="str">
        <f t="shared" si="52"/>
        <v>W123.00</v>
      </c>
      <c r="Q291" s="157" t="str">
        <f t="shared" si="51"/>
        <v>手动</v>
      </c>
      <c r="R291" s="157" t="s">
        <v>12246</v>
      </c>
      <c r="S291" s="157" t="str">
        <f t="shared" si="53"/>
        <v>[M]</v>
      </c>
      <c r="T291" s="157"/>
      <c r="U291" s="157" t="str">
        <f t="shared" si="54"/>
        <v>[A]</v>
      </c>
      <c r="V291" s="157"/>
      <c r="W291" s="182" t="s">
        <v>6598</v>
      </c>
    </row>
    <row r="292" spans="1:23">
      <c r="A292" s="7"/>
      <c r="B292" s="7"/>
      <c r="C292" s="157"/>
      <c r="D292" s="166"/>
      <c r="E292" s="168"/>
      <c r="F292" s="153"/>
      <c r="G292" s="157"/>
      <c r="H292" s="157"/>
      <c r="I292" s="157"/>
      <c r="J292" s="177"/>
      <c r="K292" s="157"/>
      <c r="L292" s="157"/>
      <c r="M292" s="157"/>
      <c r="N292" s="158" t="s">
        <v>14986</v>
      </c>
      <c r="O292" s="157" t="e">
        <f>#REF!&amp;"输出"</f>
        <v>#REF!</v>
      </c>
      <c r="P292" s="157" t="str">
        <f t="shared" si="52"/>
        <v>W123.01</v>
      </c>
      <c r="Q292" s="157" t="str">
        <f t="shared" si="51"/>
        <v>手动</v>
      </c>
      <c r="R292" s="157" t="s">
        <v>12247</v>
      </c>
      <c r="S292" s="157" t="str">
        <f t="shared" si="53"/>
        <v>[M]</v>
      </c>
      <c r="T292" s="157"/>
      <c r="U292" s="157" t="str">
        <f t="shared" si="54"/>
        <v>[A]</v>
      </c>
      <c r="V292" s="157"/>
      <c r="W292" s="182" t="s">
        <v>5937</v>
      </c>
    </row>
    <row r="293" spans="1:23">
      <c r="A293" s="7"/>
      <c r="B293" s="7"/>
      <c r="C293" s="157"/>
      <c r="D293" s="166"/>
      <c r="E293" s="168"/>
      <c r="F293" s="153"/>
      <c r="G293" s="157"/>
      <c r="H293" s="157"/>
      <c r="I293" s="157"/>
      <c r="J293" s="177"/>
      <c r="K293" s="157"/>
      <c r="L293" s="157"/>
      <c r="M293" s="157"/>
      <c r="N293" s="158" t="s">
        <v>14987</v>
      </c>
      <c r="O293" s="157" t="e">
        <f>#REF!&amp;"输出"</f>
        <v>#REF!</v>
      </c>
      <c r="P293" s="157" t="str">
        <f t="shared" si="52"/>
        <v>W123.02</v>
      </c>
      <c r="Q293" s="157" t="str">
        <f t="shared" si="51"/>
        <v>手动</v>
      </c>
      <c r="R293" s="157" t="s">
        <v>12248</v>
      </c>
      <c r="S293" s="157" t="str">
        <f t="shared" si="53"/>
        <v>[M]</v>
      </c>
      <c r="T293" s="157"/>
      <c r="U293" s="157" t="str">
        <f t="shared" si="54"/>
        <v>[A]</v>
      </c>
      <c r="V293" s="157"/>
      <c r="W293" s="182" t="s">
        <v>5938</v>
      </c>
    </row>
    <row r="294" spans="1:23">
      <c r="A294" s="7"/>
      <c r="B294" s="7"/>
      <c r="C294" s="157"/>
      <c r="D294" s="166"/>
      <c r="E294" s="168"/>
      <c r="F294" s="153"/>
      <c r="G294" s="157"/>
      <c r="H294" s="157"/>
      <c r="I294" s="157"/>
      <c r="J294" s="177"/>
      <c r="K294" s="157"/>
      <c r="L294" s="157"/>
      <c r="M294" s="157"/>
      <c r="N294" s="158" t="s">
        <v>14988</v>
      </c>
      <c r="O294" s="157" t="e">
        <f>#REF!&amp;"输出"</f>
        <v>#REF!</v>
      </c>
      <c r="P294" s="157" t="str">
        <f t="shared" si="52"/>
        <v>W123.03</v>
      </c>
      <c r="Q294" s="157" t="str">
        <f t="shared" si="51"/>
        <v>手动</v>
      </c>
      <c r="R294" s="157" t="s">
        <v>12249</v>
      </c>
      <c r="S294" s="157" t="str">
        <f t="shared" si="53"/>
        <v>[M]</v>
      </c>
      <c r="T294" s="157"/>
      <c r="U294" s="157" t="str">
        <f t="shared" si="54"/>
        <v>[A]</v>
      </c>
      <c r="V294" s="157"/>
      <c r="W294" s="182" t="s">
        <v>5939</v>
      </c>
    </row>
    <row r="295" spans="1:23">
      <c r="A295" s="7"/>
      <c r="B295" s="7"/>
      <c r="C295" s="157"/>
      <c r="D295" s="166"/>
      <c r="E295" s="168"/>
      <c r="F295" s="153"/>
      <c r="G295" s="157"/>
      <c r="H295" s="157"/>
      <c r="I295" s="157"/>
      <c r="J295" s="177"/>
      <c r="K295" s="157"/>
      <c r="L295" s="157"/>
      <c r="M295" s="157"/>
      <c r="N295" s="158" t="s">
        <v>14989</v>
      </c>
      <c r="O295" s="157" t="e">
        <f>#REF!&amp;"输出"</f>
        <v>#REF!</v>
      </c>
      <c r="P295" s="157" t="str">
        <f t="shared" si="52"/>
        <v>W123.04</v>
      </c>
      <c r="Q295" s="157" t="str">
        <f t="shared" si="51"/>
        <v>手动</v>
      </c>
      <c r="R295" s="157" t="s">
        <v>12250</v>
      </c>
      <c r="S295" s="157" t="str">
        <f t="shared" si="53"/>
        <v>[M]</v>
      </c>
      <c r="T295" s="157"/>
      <c r="U295" s="157" t="str">
        <f t="shared" si="54"/>
        <v>[A]</v>
      </c>
      <c r="V295" s="157"/>
      <c r="W295" s="182" t="s">
        <v>6599</v>
      </c>
    </row>
    <row r="296" spans="1:23">
      <c r="A296" s="7"/>
      <c r="B296" s="7"/>
      <c r="C296" s="157"/>
      <c r="D296" s="166"/>
      <c r="E296" s="168"/>
      <c r="F296" s="153"/>
      <c r="G296" s="157"/>
      <c r="H296" s="157"/>
      <c r="I296" s="157"/>
      <c r="J296" s="177"/>
      <c r="K296" s="157"/>
      <c r="L296" s="157"/>
      <c r="M296" s="157"/>
      <c r="N296" s="158" t="s">
        <v>14990</v>
      </c>
      <c r="O296" s="157" t="e">
        <f>#REF!&amp;"输出"</f>
        <v>#REF!</v>
      </c>
      <c r="P296" s="157" t="str">
        <f t="shared" si="52"/>
        <v>W123.05</v>
      </c>
      <c r="Q296" s="157" t="str">
        <f t="shared" si="51"/>
        <v>手动</v>
      </c>
      <c r="R296" s="157" t="s">
        <v>12251</v>
      </c>
      <c r="S296" s="157" t="str">
        <f t="shared" si="53"/>
        <v>[M]</v>
      </c>
      <c r="T296" s="157"/>
      <c r="U296" s="157" t="str">
        <f t="shared" si="54"/>
        <v>[A]</v>
      </c>
      <c r="V296" s="157"/>
      <c r="W296" s="182" t="s">
        <v>6600</v>
      </c>
    </row>
    <row r="297" spans="1:23">
      <c r="A297" s="7"/>
      <c r="B297" s="7"/>
      <c r="C297" s="157"/>
      <c r="D297" s="166"/>
      <c r="E297" s="168"/>
      <c r="F297" s="153"/>
      <c r="G297" s="157"/>
      <c r="H297" s="157"/>
      <c r="I297" s="157"/>
      <c r="J297" s="177"/>
      <c r="K297" s="157"/>
      <c r="L297" s="157"/>
      <c r="M297" s="157"/>
      <c r="N297" s="158" t="s">
        <v>14991</v>
      </c>
      <c r="O297" s="157" t="e">
        <f>#REF!&amp;"输出"</f>
        <v>#REF!</v>
      </c>
      <c r="P297" s="157" t="str">
        <f t="shared" si="52"/>
        <v>W123.06</v>
      </c>
      <c r="Q297" s="157" t="str">
        <f t="shared" si="51"/>
        <v>手动</v>
      </c>
      <c r="R297" s="157" t="s">
        <v>12252</v>
      </c>
      <c r="S297" s="157" t="str">
        <f t="shared" si="53"/>
        <v>[M]</v>
      </c>
      <c r="T297" s="157"/>
      <c r="U297" s="157" t="str">
        <f t="shared" si="54"/>
        <v>[A]</v>
      </c>
      <c r="V297" s="157"/>
      <c r="W297" s="182" t="s">
        <v>6601</v>
      </c>
    </row>
    <row r="298" spans="1:23">
      <c r="A298" s="7"/>
      <c r="B298" s="7"/>
      <c r="C298" s="157"/>
      <c r="D298" s="166"/>
      <c r="E298" s="168"/>
      <c r="F298" s="153"/>
      <c r="G298" s="157"/>
      <c r="H298" s="157"/>
      <c r="I298" s="157"/>
      <c r="J298" s="177"/>
      <c r="K298" s="157"/>
      <c r="L298" s="157"/>
      <c r="M298" s="157"/>
      <c r="N298" s="158" t="s">
        <v>14992</v>
      </c>
      <c r="O298" s="157" t="e">
        <f>#REF!&amp;"输出"</f>
        <v>#REF!</v>
      </c>
      <c r="P298" s="157" t="str">
        <f t="shared" si="52"/>
        <v>W123.07</v>
      </c>
      <c r="Q298" s="157" t="str">
        <f t="shared" si="51"/>
        <v>手动</v>
      </c>
      <c r="R298" s="157" t="s">
        <v>12253</v>
      </c>
      <c r="S298" s="157" t="str">
        <f t="shared" si="53"/>
        <v>[M]</v>
      </c>
      <c r="T298" s="157"/>
      <c r="U298" s="157" t="str">
        <f t="shared" si="54"/>
        <v>[A]</v>
      </c>
      <c r="V298" s="157"/>
      <c r="W298" s="182" t="s">
        <v>6602</v>
      </c>
    </row>
    <row r="299" spans="1:23">
      <c r="A299" s="7"/>
      <c r="B299" s="7"/>
      <c r="C299" s="157"/>
      <c r="D299" s="166"/>
      <c r="E299" s="168"/>
      <c r="F299" s="153"/>
      <c r="G299" s="157"/>
      <c r="H299" s="157"/>
      <c r="I299" s="157"/>
      <c r="J299" s="177"/>
      <c r="K299" s="157"/>
      <c r="L299" s="157"/>
      <c r="M299" s="157"/>
      <c r="N299" s="158" t="s">
        <v>14993</v>
      </c>
      <c r="O299" s="157" t="e">
        <f>#REF!&amp;"输出"</f>
        <v>#REF!</v>
      </c>
      <c r="P299" s="157" t="str">
        <f t="shared" si="52"/>
        <v>W123.08</v>
      </c>
      <c r="Q299" s="157" t="str">
        <f t="shared" si="51"/>
        <v>手动</v>
      </c>
      <c r="R299" s="157" t="s">
        <v>12254</v>
      </c>
      <c r="S299" s="157" t="str">
        <f t="shared" si="53"/>
        <v>[M]</v>
      </c>
      <c r="T299" s="157"/>
      <c r="U299" s="157" t="str">
        <f t="shared" si="54"/>
        <v>[A]</v>
      </c>
      <c r="V299" s="157"/>
      <c r="W299" s="182" t="s">
        <v>6603</v>
      </c>
    </row>
    <row r="300" spans="1:23">
      <c r="A300" s="7"/>
      <c r="B300" s="7"/>
      <c r="C300" s="157"/>
      <c r="D300" s="166"/>
      <c r="E300" s="168"/>
      <c r="F300" s="153"/>
      <c r="G300" s="157"/>
      <c r="H300" s="157"/>
      <c r="I300" s="157"/>
      <c r="J300" s="177"/>
      <c r="K300" s="157"/>
      <c r="L300" s="157"/>
      <c r="M300" s="157"/>
      <c r="N300" s="158" t="s">
        <v>14994</v>
      </c>
      <c r="O300" s="157" t="e">
        <f>#REF!&amp;"输出"</f>
        <v>#REF!</v>
      </c>
      <c r="P300" s="157" t="str">
        <f t="shared" si="52"/>
        <v>W123.09</v>
      </c>
      <c r="Q300" s="157" t="str">
        <f t="shared" si="51"/>
        <v>手动</v>
      </c>
      <c r="R300" s="157" t="s">
        <v>12255</v>
      </c>
      <c r="S300" s="157" t="str">
        <f t="shared" si="53"/>
        <v>[M]</v>
      </c>
      <c r="T300" s="157"/>
      <c r="U300" s="157" t="str">
        <f t="shared" si="54"/>
        <v>[A]</v>
      </c>
      <c r="V300" s="157"/>
      <c r="W300" s="182" t="s">
        <v>6604</v>
      </c>
    </row>
    <row r="301" spans="1:23">
      <c r="A301" s="7"/>
      <c r="B301" s="7"/>
      <c r="C301" s="157"/>
      <c r="D301" s="166"/>
      <c r="E301" s="168"/>
      <c r="F301" s="153"/>
      <c r="G301" s="157"/>
      <c r="H301" s="157"/>
      <c r="I301" s="157"/>
      <c r="J301" s="177"/>
      <c r="K301" s="157"/>
      <c r="L301" s="157"/>
      <c r="M301" s="157"/>
      <c r="N301" s="158" t="s">
        <v>14995</v>
      </c>
      <c r="O301" s="157" t="e">
        <f>#REF!&amp;"输出"</f>
        <v>#REF!</v>
      </c>
      <c r="P301" s="157" t="str">
        <f t="shared" si="52"/>
        <v>W123.10</v>
      </c>
      <c r="Q301" s="157" t="str">
        <f t="shared" si="51"/>
        <v>手动</v>
      </c>
      <c r="R301" s="157" t="s">
        <v>12256</v>
      </c>
      <c r="S301" s="157" t="str">
        <f t="shared" si="53"/>
        <v>[M]</v>
      </c>
      <c r="T301" s="157"/>
      <c r="U301" s="157" t="str">
        <f t="shared" si="54"/>
        <v>[A]</v>
      </c>
      <c r="V301" s="157"/>
      <c r="W301" s="182" t="s">
        <v>6605</v>
      </c>
    </row>
    <row r="302" spans="1:23">
      <c r="A302" s="7"/>
      <c r="B302" s="7"/>
      <c r="C302" s="157"/>
      <c r="D302" s="166"/>
      <c r="E302" s="168"/>
      <c r="F302" s="153"/>
      <c r="G302" s="157"/>
      <c r="H302" s="157"/>
      <c r="I302" s="157"/>
      <c r="J302" s="177"/>
      <c r="K302" s="157"/>
      <c r="L302" s="157"/>
      <c r="M302" s="157"/>
      <c r="N302" s="158" t="s">
        <v>14996</v>
      </c>
      <c r="O302" s="157" t="e">
        <f>#REF!&amp;"输出"</f>
        <v>#REF!</v>
      </c>
      <c r="P302" s="157" t="str">
        <f t="shared" si="52"/>
        <v>W123.11</v>
      </c>
      <c r="Q302" s="157" t="str">
        <f t="shared" si="51"/>
        <v>手动</v>
      </c>
      <c r="R302" s="157" t="s">
        <v>12257</v>
      </c>
      <c r="S302" s="157" t="str">
        <f t="shared" si="53"/>
        <v>[M]</v>
      </c>
      <c r="T302" s="157"/>
      <c r="U302" s="157" t="str">
        <f t="shared" si="54"/>
        <v>[A]</v>
      </c>
      <c r="V302" s="157"/>
      <c r="W302" s="182" t="s">
        <v>6606</v>
      </c>
    </row>
    <row r="303" spans="1:23">
      <c r="A303" s="7"/>
      <c r="B303" s="7"/>
      <c r="C303" s="157"/>
      <c r="D303" s="166"/>
      <c r="E303" s="168"/>
      <c r="F303" s="153"/>
      <c r="G303" s="157"/>
      <c r="H303" s="157"/>
      <c r="I303" s="157"/>
      <c r="J303" s="177"/>
      <c r="K303" s="157"/>
      <c r="L303" s="157"/>
      <c r="M303" s="157"/>
      <c r="N303" s="158" t="s">
        <v>14997</v>
      </c>
      <c r="O303" s="157" t="e">
        <f>#REF!&amp;"输出"</f>
        <v>#REF!</v>
      </c>
      <c r="P303" s="157" t="str">
        <f t="shared" si="52"/>
        <v>W123.12</v>
      </c>
      <c r="Q303" s="157" t="str">
        <f t="shared" si="51"/>
        <v>手动</v>
      </c>
      <c r="R303" s="157" t="s">
        <v>12258</v>
      </c>
      <c r="S303" s="157" t="str">
        <f t="shared" si="53"/>
        <v>[M]</v>
      </c>
      <c r="T303" s="157"/>
      <c r="U303" s="157" t="str">
        <f t="shared" si="54"/>
        <v>[A]</v>
      </c>
      <c r="V303" s="157"/>
      <c r="W303" s="182" t="s">
        <v>6607</v>
      </c>
    </row>
    <row r="304" spans="1:23">
      <c r="A304" s="7"/>
      <c r="B304" s="7"/>
      <c r="C304" s="157"/>
      <c r="D304" s="166"/>
      <c r="E304" s="168"/>
      <c r="F304" s="153"/>
      <c r="G304" s="157"/>
      <c r="H304" s="157"/>
      <c r="I304" s="157"/>
      <c r="J304" s="177"/>
      <c r="K304" s="157"/>
      <c r="L304" s="157"/>
      <c r="M304" s="157"/>
      <c r="N304" s="158" t="s">
        <v>14998</v>
      </c>
      <c r="O304" s="157" t="e">
        <f>#REF!&amp;"输出"</f>
        <v>#REF!</v>
      </c>
      <c r="P304" s="157" t="str">
        <f t="shared" si="52"/>
        <v>W123.13</v>
      </c>
      <c r="Q304" s="157" t="str">
        <f t="shared" si="51"/>
        <v>手动</v>
      </c>
      <c r="R304" s="157" t="s">
        <v>12259</v>
      </c>
      <c r="S304" s="157" t="str">
        <f t="shared" si="53"/>
        <v>[M]</v>
      </c>
      <c r="T304" s="157"/>
      <c r="U304" s="157" t="str">
        <f t="shared" si="54"/>
        <v>[A]</v>
      </c>
      <c r="V304" s="157"/>
      <c r="W304" s="182" t="s">
        <v>6608</v>
      </c>
    </row>
    <row r="305" spans="1:23">
      <c r="A305" s="7"/>
      <c r="B305" s="7"/>
      <c r="C305" s="157"/>
      <c r="D305" s="166"/>
      <c r="E305" s="168"/>
      <c r="F305" s="153"/>
      <c r="G305" s="157"/>
      <c r="H305" s="157"/>
      <c r="I305" s="157"/>
      <c r="J305" s="177"/>
      <c r="K305" s="157"/>
      <c r="L305" s="157"/>
      <c r="M305" s="157"/>
      <c r="N305" s="158" t="s">
        <v>14999</v>
      </c>
      <c r="O305" s="157" t="e">
        <f>#REF!&amp;"输出"</f>
        <v>#REF!</v>
      </c>
      <c r="P305" s="157" t="str">
        <f t="shared" si="52"/>
        <v>W123.14</v>
      </c>
      <c r="Q305" s="157" t="str">
        <f t="shared" si="51"/>
        <v>手动</v>
      </c>
      <c r="R305" s="157" t="s">
        <v>12260</v>
      </c>
      <c r="S305" s="157" t="str">
        <f t="shared" si="53"/>
        <v>[M]</v>
      </c>
      <c r="T305" s="157"/>
      <c r="U305" s="157" t="str">
        <f t="shared" si="54"/>
        <v>[A]</v>
      </c>
      <c r="V305" s="157"/>
      <c r="W305" s="182" t="s">
        <v>6609</v>
      </c>
    </row>
    <row r="306" spans="1:23">
      <c r="A306" s="7"/>
      <c r="B306" s="7"/>
      <c r="C306" s="157"/>
      <c r="D306" s="166"/>
      <c r="E306" s="168"/>
      <c r="F306" s="153"/>
      <c r="G306" s="157"/>
      <c r="H306" s="157"/>
      <c r="I306" s="157"/>
      <c r="J306" s="177"/>
      <c r="K306" s="157"/>
      <c r="L306" s="157"/>
      <c r="M306" s="157"/>
      <c r="N306" s="158" t="s">
        <v>15000</v>
      </c>
      <c r="O306" s="157" t="e">
        <f>#REF!&amp;"输出"</f>
        <v>#REF!</v>
      </c>
      <c r="P306" s="157" t="str">
        <f t="shared" si="52"/>
        <v>W123.15</v>
      </c>
      <c r="Q306" s="157" t="str">
        <f t="shared" si="51"/>
        <v>手动</v>
      </c>
      <c r="R306" s="157" t="s">
        <v>12261</v>
      </c>
      <c r="S306" s="157" t="str">
        <f t="shared" si="53"/>
        <v>[M]</v>
      </c>
      <c r="T306" s="157"/>
      <c r="U306" s="157" t="str">
        <f t="shared" si="54"/>
        <v>[A]</v>
      </c>
      <c r="V306" s="157"/>
      <c r="W306" s="182" t="s">
        <v>6610</v>
      </c>
    </row>
    <row r="307" spans="1:23">
      <c r="A307" s="7"/>
      <c r="B307" s="7"/>
      <c r="C307" s="157"/>
      <c r="D307" s="166"/>
      <c r="E307" s="168"/>
      <c r="F307" s="153"/>
      <c r="G307" s="157"/>
      <c r="H307" s="157"/>
      <c r="I307" s="157"/>
      <c r="J307" s="177"/>
      <c r="K307" s="157"/>
      <c r="L307" s="157"/>
      <c r="M307" s="157"/>
      <c r="N307" s="158" t="s">
        <v>15001</v>
      </c>
      <c r="O307" s="157" t="e">
        <f>#REF!&amp;"输出"</f>
        <v>#REF!</v>
      </c>
      <c r="P307" s="157" t="str">
        <f t="shared" si="52"/>
        <v>W124.00</v>
      </c>
      <c r="Q307" s="157" t="str">
        <f t="shared" si="51"/>
        <v>手动</v>
      </c>
      <c r="R307" s="157" t="s">
        <v>12262</v>
      </c>
      <c r="S307" s="157" t="str">
        <f t="shared" si="53"/>
        <v>[M]</v>
      </c>
      <c r="T307" s="157"/>
      <c r="U307" s="157" t="str">
        <f t="shared" si="54"/>
        <v>[A]</v>
      </c>
      <c r="V307" s="157"/>
      <c r="W307" s="182" t="s">
        <v>6611</v>
      </c>
    </row>
    <row r="308" spans="1:23">
      <c r="A308" s="7"/>
      <c r="B308" s="7"/>
      <c r="C308" s="157"/>
      <c r="D308" s="166"/>
      <c r="E308" s="168"/>
      <c r="F308" s="153"/>
      <c r="G308" s="157"/>
      <c r="H308" s="157"/>
      <c r="I308" s="157"/>
      <c r="J308" s="177"/>
      <c r="K308" s="157"/>
      <c r="L308" s="157"/>
      <c r="M308" s="157"/>
      <c r="N308" s="158" t="s">
        <v>15002</v>
      </c>
      <c r="O308" s="157" t="e">
        <f>#REF!&amp;"输出"</f>
        <v>#REF!</v>
      </c>
      <c r="P308" s="157" t="str">
        <f t="shared" si="52"/>
        <v>W124.01</v>
      </c>
      <c r="Q308" s="157" t="str">
        <f t="shared" si="51"/>
        <v>手动</v>
      </c>
      <c r="R308" s="157" t="s">
        <v>12263</v>
      </c>
      <c r="S308" s="157" t="str">
        <f t="shared" si="53"/>
        <v>[M]</v>
      </c>
      <c r="T308" s="157"/>
      <c r="U308" s="157" t="str">
        <f t="shared" si="54"/>
        <v>[A]</v>
      </c>
      <c r="V308" s="157"/>
      <c r="W308" s="182" t="s">
        <v>5940</v>
      </c>
    </row>
    <row r="309" spans="1:23">
      <c r="A309" s="7"/>
      <c r="B309" s="7"/>
      <c r="C309" s="157"/>
      <c r="D309" s="166"/>
      <c r="E309" s="168"/>
      <c r="F309" s="153"/>
      <c r="G309" s="157"/>
      <c r="H309" s="157"/>
      <c r="I309" s="157"/>
      <c r="J309" s="177"/>
      <c r="K309" s="157"/>
      <c r="L309" s="157"/>
      <c r="M309" s="157"/>
      <c r="N309" s="158" t="s">
        <v>15003</v>
      </c>
      <c r="O309" s="157" t="e">
        <f>#REF!&amp;"输出"</f>
        <v>#REF!</v>
      </c>
      <c r="P309" s="157" t="str">
        <f t="shared" si="52"/>
        <v>W124.02</v>
      </c>
      <c r="Q309" s="157" t="str">
        <f t="shared" si="51"/>
        <v>手动</v>
      </c>
      <c r="R309" s="157" t="s">
        <v>12264</v>
      </c>
      <c r="S309" s="157" t="str">
        <f t="shared" si="53"/>
        <v>[M]</v>
      </c>
      <c r="T309" s="157"/>
      <c r="U309" s="157" t="str">
        <f t="shared" si="54"/>
        <v>[A]</v>
      </c>
      <c r="V309" s="157"/>
      <c r="W309" s="182" t="s">
        <v>5941</v>
      </c>
    </row>
    <row r="310" spans="1:23">
      <c r="A310" s="7"/>
      <c r="B310" s="7"/>
      <c r="C310" s="157"/>
      <c r="D310" s="166"/>
      <c r="E310" s="168"/>
      <c r="F310" s="153"/>
      <c r="G310" s="157"/>
      <c r="H310" s="157"/>
      <c r="I310" s="157"/>
      <c r="J310" s="177"/>
      <c r="K310" s="157"/>
      <c r="L310" s="157"/>
      <c r="M310" s="157"/>
      <c r="N310" s="158" t="s">
        <v>15004</v>
      </c>
      <c r="O310" s="157" t="e">
        <f>#REF!&amp;"输出"</f>
        <v>#REF!</v>
      </c>
      <c r="P310" s="157" t="str">
        <f t="shared" si="52"/>
        <v>W124.03</v>
      </c>
      <c r="Q310" s="157" t="str">
        <f t="shared" si="51"/>
        <v>手动</v>
      </c>
      <c r="R310" s="157" t="s">
        <v>12265</v>
      </c>
      <c r="S310" s="157" t="str">
        <f t="shared" si="53"/>
        <v>[M]</v>
      </c>
      <c r="T310" s="157"/>
      <c r="U310" s="157" t="str">
        <f t="shared" si="54"/>
        <v>[A]</v>
      </c>
      <c r="V310" s="157"/>
      <c r="W310" s="182" t="s">
        <v>5942</v>
      </c>
    </row>
    <row r="311" spans="1:23">
      <c r="A311" s="7"/>
      <c r="B311" s="7"/>
      <c r="C311" s="157"/>
      <c r="D311" s="166"/>
      <c r="E311" s="168"/>
      <c r="F311" s="153"/>
      <c r="G311" s="157"/>
      <c r="H311" s="157"/>
      <c r="I311" s="157"/>
      <c r="J311" s="177"/>
      <c r="K311" s="157"/>
      <c r="L311" s="157"/>
      <c r="M311" s="157"/>
      <c r="N311" s="158" t="s">
        <v>15005</v>
      </c>
      <c r="O311" s="157" t="e">
        <f>#REF!&amp;"输出"</f>
        <v>#REF!</v>
      </c>
      <c r="P311" s="157" t="str">
        <f t="shared" si="52"/>
        <v>W124.04</v>
      </c>
      <c r="Q311" s="157" t="str">
        <f t="shared" si="51"/>
        <v>手动</v>
      </c>
      <c r="R311" s="157" t="s">
        <v>12266</v>
      </c>
      <c r="S311" s="157" t="str">
        <f t="shared" si="53"/>
        <v>[M]</v>
      </c>
      <c r="T311" s="157"/>
      <c r="U311" s="157" t="str">
        <f t="shared" si="54"/>
        <v>[A]</v>
      </c>
      <c r="V311" s="157"/>
      <c r="W311" s="182" t="s">
        <v>5943</v>
      </c>
    </row>
    <row r="312" spans="1:23">
      <c r="A312" s="7"/>
      <c r="B312" s="7"/>
      <c r="C312" s="157"/>
      <c r="D312" s="166"/>
      <c r="E312" s="168"/>
      <c r="F312" s="153"/>
      <c r="G312" s="157"/>
      <c r="H312" s="157"/>
      <c r="I312" s="157"/>
      <c r="J312" s="177"/>
      <c r="K312" s="157"/>
      <c r="L312" s="157"/>
      <c r="M312" s="157"/>
      <c r="N312" s="158" t="s">
        <v>15006</v>
      </c>
      <c r="O312" s="157" t="e">
        <f>#REF!&amp;"输出"</f>
        <v>#REF!</v>
      </c>
      <c r="P312" s="157" t="str">
        <f t="shared" si="52"/>
        <v>W124.05</v>
      </c>
      <c r="Q312" s="157" t="str">
        <f t="shared" si="51"/>
        <v>手动</v>
      </c>
      <c r="R312" s="157" t="s">
        <v>12267</v>
      </c>
      <c r="S312" s="157" t="str">
        <f t="shared" si="53"/>
        <v>[M]</v>
      </c>
      <c r="T312" s="157"/>
      <c r="U312" s="157" t="str">
        <f t="shared" si="54"/>
        <v>[A]</v>
      </c>
      <c r="V312" s="157"/>
      <c r="W312" s="182" t="s">
        <v>5944</v>
      </c>
    </row>
    <row r="313" spans="1:23">
      <c r="A313" s="7"/>
      <c r="B313" s="7"/>
      <c r="C313" s="157"/>
      <c r="D313" s="166"/>
      <c r="E313" s="168"/>
      <c r="F313" s="153"/>
      <c r="G313" s="157"/>
      <c r="H313" s="157"/>
      <c r="I313" s="157"/>
      <c r="J313" s="177"/>
      <c r="K313" s="157"/>
      <c r="L313" s="157"/>
      <c r="M313" s="157"/>
      <c r="N313" s="158" t="s">
        <v>15007</v>
      </c>
      <c r="O313" s="157" t="e">
        <f>#REF!&amp;"输出"</f>
        <v>#REF!</v>
      </c>
      <c r="P313" s="157" t="str">
        <f t="shared" si="52"/>
        <v>W124.06</v>
      </c>
      <c r="Q313" s="157" t="str">
        <f t="shared" si="51"/>
        <v>手动</v>
      </c>
      <c r="R313" s="157" t="s">
        <v>12268</v>
      </c>
      <c r="S313" s="157" t="str">
        <f t="shared" si="53"/>
        <v>[M]</v>
      </c>
      <c r="T313" s="157"/>
      <c r="U313" s="157" t="str">
        <f t="shared" si="54"/>
        <v>[A]</v>
      </c>
      <c r="V313" s="157"/>
      <c r="W313" s="182" t="s">
        <v>5945</v>
      </c>
    </row>
    <row r="314" spans="1:23">
      <c r="A314" s="7"/>
      <c r="B314" s="7"/>
      <c r="C314" s="157"/>
      <c r="D314" s="166"/>
      <c r="E314" s="168"/>
      <c r="F314" s="153"/>
      <c r="G314" s="157"/>
      <c r="H314" s="157"/>
      <c r="I314" s="157"/>
      <c r="J314" s="177"/>
      <c r="K314" s="157"/>
      <c r="L314" s="157"/>
      <c r="M314" s="157"/>
      <c r="N314" s="158" t="s">
        <v>15008</v>
      </c>
      <c r="O314" s="157" t="e">
        <f>#REF!&amp;"输出"</f>
        <v>#REF!</v>
      </c>
      <c r="P314" s="157" t="str">
        <f t="shared" si="52"/>
        <v>W124.07</v>
      </c>
      <c r="Q314" s="157" t="str">
        <f t="shared" si="51"/>
        <v>手动</v>
      </c>
      <c r="R314" s="157" t="s">
        <v>12269</v>
      </c>
      <c r="S314" s="157" t="str">
        <f t="shared" si="53"/>
        <v>[M]</v>
      </c>
      <c r="T314" s="157"/>
      <c r="U314" s="157" t="str">
        <f t="shared" si="54"/>
        <v>[A]</v>
      </c>
      <c r="V314" s="157"/>
      <c r="W314" s="182" t="s">
        <v>5946</v>
      </c>
    </row>
    <row r="315" spans="1:23">
      <c r="A315" s="7"/>
      <c r="B315" s="7"/>
      <c r="C315" s="157"/>
      <c r="D315" s="166"/>
      <c r="E315" s="168"/>
      <c r="F315" s="153"/>
      <c r="G315" s="157"/>
      <c r="H315" s="157"/>
      <c r="I315" s="157"/>
      <c r="J315" s="177"/>
      <c r="K315" s="157"/>
      <c r="L315" s="157"/>
      <c r="M315" s="157"/>
      <c r="N315" s="158" t="s">
        <v>15009</v>
      </c>
      <c r="O315" s="157" t="e">
        <f>#REF!&amp;"输出"</f>
        <v>#REF!</v>
      </c>
      <c r="P315" s="157" t="str">
        <f t="shared" si="52"/>
        <v>W124.08</v>
      </c>
      <c r="Q315" s="157" t="str">
        <f t="shared" si="51"/>
        <v>手动</v>
      </c>
      <c r="R315" s="157" t="s">
        <v>12270</v>
      </c>
      <c r="S315" s="157" t="str">
        <f t="shared" si="53"/>
        <v>[M]</v>
      </c>
      <c r="T315" s="157"/>
      <c r="U315" s="157" t="str">
        <f t="shared" si="54"/>
        <v>[A]</v>
      </c>
      <c r="V315" s="157"/>
      <c r="W315" s="182" t="s">
        <v>5947</v>
      </c>
    </row>
    <row r="316" spans="1:23">
      <c r="A316" s="7"/>
      <c r="B316" s="7"/>
      <c r="C316" s="157"/>
      <c r="D316" s="166"/>
      <c r="E316" s="168"/>
      <c r="F316" s="153"/>
      <c r="G316" s="157"/>
      <c r="H316" s="157"/>
      <c r="I316" s="157"/>
      <c r="J316" s="177"/>
      <c r="K316" s="157"/>
      <c r="L316" s="157"/>
      <c r="M316" s="157"/>
      <c r="N316" s="158" t="s">
        <v>15010</v>
      </c>
      <c r="O316" s="157" t="e">
        <f>#REF!&amp;"输出"</f>
        <v>#REF!</v>
      </c>
      <c r="P316" s="157" t="str">
        <f t="shared" si="52"/>
        <v>W124.09</v>
      </c>
      <c r="Q316" s="157" t="str">
        <f t="shared" si="51"/>
        <v>手动</v>
      </c>
      <c r="R316" s="157" t="s">
        <v>12271</v>
      </c>
      <c r="S316" s="157" t="str">
        <f t="shared" si="53"/>
        <v>[M]</v>
      </c>
      <c r="T316" s="157"/>
      <c r="U316" s="157" t="str">
        <f t="shared" si="54"/>
        <v>[A]</v>
      </c>
      <c r="V316" s="157"/>
      <c r="W316" s="182" t="s">
        <v>5948</v>
      </c>
    </row>
    <row r="317" spans="1:23">
      <c r="A317" s="7"/>
      <c r="B317" s="7"/>
      <c r="C317" s="157"/>
      <c r="D317" s="166"/>
      <c r="E317" s="168"/>
      <c r="F317" s="153"/>
      <c r="G317" s="157"/>
      <c r="H317" s="157"/>
      <c r="I317" s="157"/>
      <c r="J317" s="177"/>
      <c r="K317" s="157"/>
      <c r="L317" s="157"/>
      <c r="M317" s="157"/>
      <c r="N317" s="158" t="s">
        <v>15011</v>
      </c>
      <c r="O317" s="157" t="e">
        <f>#REF!&amp;"输出"</f>
        <v>#REF!</v>
      </c>
      <c r="P317" s="157" t="str">
        <f t="shared" si="52"/>
        <v>W124.10</v>
      </c>
      <c r="Q317" s="157" t="str">
        <f t="shared" si="51"/>
        <v>手动</v>
      </c>
      <c r="R317" s="157" t="s">
        <v>12272</v>
      </c>
      <c r="S317" s="157" t="str">
        <f t="shared" si="53"/>
        <v>[M]</v>
      </c>
      <c r="T317" s="157"/>
      <c r="U317" s="157" t="str">
        <f t="shared" si="54"/>
        <v>[A]</v>
      </c>
      <c r="V317" s="157"/>
      <c r="W317" s="182" t="s">
        <v>5949</v>
      </c>
    </row>
    <row r="318" spans="1:23">
      <c r="A318" s="7"/>
      <c r="B318" s="7"/>
      <c r="C318" s="157"/>
      <c r="D318" s="166"/>
      <c r="E318" s="168"/>
      <c r="F318" s="153"/>
      <c r="G318" s="157"/>
      <c r="H318" s="157"/>
      <c r="I318" s="157"/>
      <c r="J318" s="177"/>
      <c r="K318" s="157"/>
      <c r="L318" s="157"/>
      <c r="M318" s="157"/>
      <c r="N318" s="158" t="s">
        <v>15012</v>
      </c>
      <c r="O318" s="157" t="e">
        <f>#REF!&amp;"输出"</f>
        <v>#REF!</v>
      </c>
      <c r="P318" s="157" t="str">
        <f t="shared" si="52"/>
        <v>W124.11</v>
      </c>
      <c r="Q318" s="157" t="str">
        <f t="shared" si="51"/>
        <v>手动</v>
      </c>
      <c r="R318" s="157" t="s">
        <v>12273</v>
      </c>
      <c r="S318" s="157" t="str">
        <f t="shared" si="53"/>
        <v>[M]</v>
      </c>
      <c r="T318" s="157"/>
      <c r="U318" s="157" t="str">
        <f t="shared" si="54"/>
        <v>[A]</v>
      </c>
      <c r="V318" s="157"/>
      <c r="W318" s="182" t="s">
        <v>5950</v>
      </c>
    </row>
    <row r="319" spans="1:23">
      <c r="A319" s="7"/>
      <c r="B319" s="7"/>
      <c r="C319" s="157"/>
      <c r="D319" s="166"/>
      <c r="E319" s="168"/>
      <c r="F319" s="153"/>
      <c r="G319" s="157"/>
      <c r="H319" s="157"/>
      <c r="I319" s="157"/>
      <c r="J319" s="177"/>
      <c r="K319" s="157"/>
      <c r="L319" s="157"/>
      <c r="M319" s="157"/>
      <c r="N319" s="158" t="s">
        <v>15013</v>
      </c>
      <c r="O319" s="157" t="e">
        <f>#REF!&amp;"输出"</f>
        <v>#REF!</v>
      </c>
      <c r="P319" s="157" t="str">
        <f t="shared" si="52"/>
        <v>W124.12</v>
      </c>
      <c r="Q319" s="157" t="str">
        <f t="shared" si="51"/>
        <v>手动</v>
      </c>
      <c r="R319" s="157" t="s">
        <v>12274</v>
      </c>
      <c r="S319" s="157" t="str">
        <f t="shared" si="53"/>
        <v>[M]</v>
      </c>
      <c r="T319" s="157"/>
      <c r="U319" s="157" t="str">
        <f t="shared" si="54"/>
        <v>[A]</v>
      </c>
      <c r="V319" s="157"/>
      <c r="W319" s="182" t="s">
        <v>5951</v>
      </c>
    </row>
    <row r="320" spans="1:23">
      <c r="A320" s="7"/>
      <c r="B320" s="7"/>
      <c r="C320" s="157"/>
      <c r="D320" s="166"/>
      <c r="E320" s="168"/>
      <c r="F320" s="153"/>
      <c r="G320" s="157"/>
      <c r="H320" s="157"/>
      <c r="I320" s="157"/>
      <c r="J320" s="177"/>
      <c r="K320" s="157"/>
      <c r="L320" s="157"/>
      <c r="M320" s="157"/>
      <c r="N320" s="158" t="s">
        <v>15014</v>
      </c>
      <c r="O320" s="157" t="e">
        <f>#REF!&amp;"输出"</f>
        <v>#REF!</v>
      </c>
      <c r="P320" s="157" t="str">
        <f t="shared" si="52"/>
        <v>W124.13</v>
      </c>
      <c r="Q320" s="157" t="str">
        <f t="shared" si="51"/>
        <v>手动</v>
      </c>
      <c r="R320" s="157" t="s">
        <v>12275</v>
      </c>
      <c r="S320" s="157" t="str">
        <f t="shared" si="53"/>
        <v>[M]</v>
      </c>
      <c r="T320" s="157"/>
      <c r="U320" s="157" t="str">
        <f t="shared" si="54"/>
        <v>[A]</v>
      </c>
      <c r="V320" s="157"/>
      <c r="W320" s="182" t="s">
        <v>5952</v>
      </c>
    </row>
    <row r="321" spans="1:23">
      <c r="A321" s="7"/>
      <c r="B321" s="7"/>
      <c r="C321" s="157"/>
      <c r="D321" s="166"/>
      <c r="E321" s="168"/>
      <c r="F321" s="153"/>
      <c r="G321" s="157"/>
      <c r="H321" s="157"/>
      <c r="I321" s="157"/>
      <c r="J321" s="177"/>
      <c r="K321" s="157"/>
      <c r="L321" s="157"/>
      <c r="M321" s="157"/>
      <c r="N321" s="158" t="s">
        <v>15015</v>
      </c>
      <c r="O321" s="157" t="e">
        <f>#REF!&amp;"输出"</f>
        <v>#REF!</v>
      </c>
      <c r="P321" s="157" t="str">
        <f t="shared" si="52"/>
        <v>W124.14</v>
      </c>
      <c r="Q321" s="157" t="str">
        <f t="shared" si="51"/>
        <v>手动</v>
      </c>
      <c r="R321" s="157" t="s">
        <v>12276</v>
      </c>
      <c r="S321" s="157" t="str">
        <f t="shared" si="53"/>
        <v>[M]</v>
      </c>
      <c r="T321" s="157"/>
      <c r="U321" s="157" t="str">
        <f t="shared" si="54"/>
        <v>[A]</v>
      </c>
      <c r="V321" s="157"/>
      <c r="W321" s="182" t="s">
        <v>5953</v>
      </c>
    </row>
    <row r="322" spans="1:23">
      <c r="A322" s="7"/>
      <c r="B322" s="7"/>
      <c r="C322" s="157"/>
      <c r="D322" s="166"/>
      <c r="E322" s="168"/>
      <c r="F322" s="153"/>
      <c r="G322" s="157"/>
      <c r="H322" s="157"/>
      <c r="I322" s="157"/>
      <c r="J322" s="177"/>
      <c r="K322" s="157"/>
      <c r="L322" s="157"/>
      <c r="M322" s="157"/>
      <c r="N322" s="158" t="s">
        <v>15016</v>
      </c>
      <c r="O322" s="157" t="e">
        <f>#REF!&amp;"输出"</f>
        <v>#REF!</v>
      </c>
      <c r="P322" s="157" t="str">
        <f t="shared" si="52"/>
        <v>W124.15</v>
      </c>
      <c r="Q322" s="157" t="str">
        <f t="shared" si="51"/>
        <v>手动</v>
      </c>
      <c r="R322" s="157" t="s">
        <v>12278</v>
      </c>
      <c r="S322" s="157" t="str">
        <f t="shared" si="53"/>
        <v>[M]</v>
      </c>
      <c r="T322" s="157"/>
      <c r="U322" s="157" t="str">
        <f t="shared" si="54"/>
        <v>[A]</v>
      </c>
      <c r="V322" s="157"/>
      <c r="W322" s="182" t="s">
        <v>5954</v>
      </c>
    </row>
    <row r="323" spans="1:23">
      <c r="A323" s="7"/>
      <c r="B323" s="7"/>
      <c r="C323" s="157"/>
      <c r="D323" s="166"/>
      <c r="E323" s="168"/>
      <c r="F323" s="153"/>
      <c r="G323" s="157"/>
      <c r="H323" s="157"/>
      <c r="I323" s="157"/>
      <c r="J323" s="177"/>
      <c r="K323" s="157"/>
      <c r="L323" s="157"/>
      <c r="M323" s="157"/>
      <c r="N323" s="158" t="s">
        <v>15017</v>
      </c>
      <c r="O323" s="157" t="e">
        <f>#REF!&amp;"输出"</f>
        <v>#REF!</v>
      </c>
      <c r="P323" s="157" t="str">
        <f t="shared" si="52"/>
        <v>W125.00</v>
      </c>
      <c r="Q323" s="157" t="str">
        <f t="shared" ref="Q323:Q386" si="55">M323&amp;"手动"</f>
        <v>手动</v>
      </c>
      <c r="R323" s="157" t="s">
        <v>12277</v>
      </c>
      <c r="S323" s="157" t="str">
        <f t="shared" si="53"/>
        <v>[M]</v>
      </c>
      <c r="T323" s="157"/>
      <c r="U323" s="157" t="str">
        <f t="shared" si="54"/>
        <v>[A]</v>
      </c>
      <c r="V323" s="157"/>
      <c r="W323" s="182" t="s">
        <v>6612</v>
      </c>
    </row>
    <row r="324" spans="1:23">
      <c r="A324" s="7"/>
      <c r="B324" s="7"/>
      <c r="C324" s="157"/>
      <c r="D324" s="166"/>
      <c r="E324" s="168"/>
      <c r="F324" s="153"/>
      <c r="G324" s="157"/>
      <c r="H324" s="157"/>
      <c r="I324" s="157"/>
      <c r="J324" s="177"/>
      <c r="K324" s="157"/>
      <c r="L324" s="157"/>
      <c r="M324" s="157"/>
      <c r="N324" s="158" t="s">
        <v>15018</v>
      </c>
      <c r="O324" s="157" t="e">
        <f>#REF!&amp;"输出"</f>
        <v>#REF!</v>
      </c>
      <c r="P324" s="157" t="str">
        <f t="shared" si="52"/>
        <v>W125.01</v>
      </c>
      <c r="Q324" s="157" t="str">
        <f t="shared" si="55"/>
        <v>手动</v>
      </c>
      <c r="R324" s="157" t="s">
        <v>12279</v>
      </c>
      <c r="S324" s="157" t="str">
        <f t="shared" si="53"/>
        <v>[M]</v>
      </c>
      <c r="T324" s="157"/>
      <c r="U324" s="157" t="str">
        <f t="shared" si="54"/>
        <v>[A]</v>
      </c>
      <c r="V324" s="157"/>
      <c r="W324" s="182" t="s">
        <v>5955</v>
      </c>
    </row>
    <row r="325" spans="1:23">
      <c r="A325" s="7"/>
      <c r="B325" s="7"/>
      <c r="C325" s="157"/>
      <c r="D325" s="166"/>
      <c r="E325" s="168"/>
      <c r="F325" s="153"/>
      <c r="G325" s="157"/>
      <c r="H325" s="157"/>
      <c r="I325" s="157"/>
      <c r="J325" s="177"/>
      <c r="K325" s="157"/>
      <c r="L325" s="157"/>
      <c r="M325" s="157"/>
      <c r="N325" s="158" t="s">
        <v>15019</v>
      </c>
      <c r="O325" s="157" t="e">
        <f>#REF!&amp;"输出"</f>
        <v>#REF!</v>
      </c>
      <c r="P325" s="157" t="str">
        <f t="shared" ref="P325:P388" si="56">"W"&amp;N325</f>
        <v>W125.02</v>
      </c>
      <c r="Q325" s="157" t="str">
        <f t="shared" si="55"/>
        <v>手动</v>
      </c>
      <c r="R325" s="157" t="s">
        <v>12280</v>
      </c>
      <c r="S325" s="157" t="str">
        <f t="shared" si="53"/>
        <v>[M]</v>
      </c>
      <c r="T325" s="157"/>
      <c r="U325" s="157" t="str">
        <f t="shared" si="54"/>
        <v>[A]</v>
      </c>
      <c r="V325" s="157"/>
      <c r="W325" s="182" t="s">
        <v>5956</v>
      </c>
    </row>
    <row r="326" spans="1:23">
      <c r="A326" s="7"/>
      <c r="B326" s="7"/>
      <c r="C326" s="157"/>
      <c r="D326" s="166"/>
      <c r="E326" s="168"/>
      <c r="F326" s="153"/>
      <c r="G326" s="157"/>
      <c r="H326" s="157"/>
      <c r="I326" s="157"/>
      <c r="J326" s="177"/>
      <c r="K326" s="157"/>
      <c r="L326" s="157"/>
      <c r="M326" s="157"/>
      <c r="N326" s="158" t="s">
        <v>15020</v>
      </c>
      <c r="O326" s="157" t="e">
        <f>#REF!&amp;"输出"</f>
        <v>#REF!</v>
      </c>
      <c r="P326" s="157" t="str">
        <f t="shared" si="56"/>
        <v>W125.03</v>
      </c>
      <c r="Q326" s="157" t="str">
        <f t="shared" si="55"/>
        <v>手动</v>
      </c>
      <c r="R326" s="157" t="s">
        <v>12281</v>
      </c>
      <c r="S326" s="157" t="str">
        <f t="shared" si="53"/>
        <v>[M]</v>
      </c>
      <c r="T326" s="157"/>
      <c r="U326" s="157" t="str">
        <f t="shared" si="54"/>
        <v>[A]</v>
      </c>
      <c r="V326" s="157"/>
      <c r="W326" s="182" t="s">
        <v>5957</v>
      </c>
    </row>
    <row r="327" spans="1:23">
      <c r="A327" s="7"/>
      <c r="B327" s="7"/>
      <c r="C327" s="157"/>
      <c r="D327" s="166"/>
      <c r="E327" s="168"/>
      <c r="F327" s="153"/>
      <c r="G327" s="157"/>
      <c r="H327" s="157"/>
      <c r="I327" s="157"/>
      <c r="J327" s="177"/>
      <c r="K327" s="157"/>
      <c r="L327" s="157"/>
      <c r="M327" s="157"/>
      <c r="N327" s="158" t="s">
        <v>15021</v>
      </c>
      <c r="O327" s="157" t="e">
        <f>#REF!&amp;"输出"</f>
        <v>#REF!</v>
      </c>
      <c r="P327" s="157" t="str">
        <f t="shared" si="56"/>
        <v>W125.04</v>
      </c>
      <c r="Q327" s="157" t="str">
        <f t="shared" si="55"/>
        <v>手动</v>
      </c>
      <c r="R327" s="157" t="s">
        <v>12282</v>
      </c>
      <c r="S327" s="157" t="str">
        <f t="shared" si="53"/>
        <v>[M]</v>
      </c>
      <c r="T327" s="157"/>
      <c r="U327" s="157" t="str">
        <f t="shared" si="54"/>
        <v>[A]</v>
      </c>
      <c r="V327" s="157"/>
      <c r="W327" s="182" t="s">
        <v>5958</v>
      </c>
    </row>
    <row r="328" spans="1:23">
      <c r="A328" s="7"/>
      <c r="B328" s="7"/>
      <c r="C328" s="157"/>
      <c r="D328" s="166"/>
      <c r="E328" s="168"/>
      <c r="F328" s="153"/>
      <c r="G328" s="157"/>
      <c r="H328" s="157"/>
      <c r="I328" s="157"/>
      <c r="J328" s="177"/>
      <c r="K328" s="157"/>
      <c r="L328" s="157"/>
      <c r="M328" s="157"/>
      <c r="N328" s="158" t="s">
        <v>15022</v>
      </c>
      <c r="O328" s="157" t="e">
        <f>#REF!&amp;"输出"</f>
        <v>#REF!</v>
      </c>
      <c r="P328" s="157" t="str">
        <f t="shared" si="56"/>
        <v>W125.05</v>
      </c>
      <c r="Q328" s="157" t="str">
        <f t="shared" si="55"/>
        <v>手动</v>
      </c>
      <c r="R328" s="157" t="s">
        <v>12283</v>
      </c>
      <c r="S328" s="157" t="str">
        <f t="shared" si="53"/>
        <v>[M]</v>
      </c>
      <c r="T328" s="157"/>
      <c r="U328" s="157" t="str">
        <f t="shared" si="54"/>
        <v>[A]</v>
      </c>
      <c r="V328" s="157"/>
      <c r="W328" s="182" t="s">
        <v>5959</v>
      </c>
    </row>
    <row r="329" spans="1:23">
      <c r="A329" s="7"/>
      <c r="B329" s="7"/>
      <c r="C329" s="157"/>
      <c r="D329" s="166"/>
      <c r="E329" s="168"/>
      <c r="F329" s="153"/>
      <c r="G329" s="157"/>
      <c r="H329" s="157"/>
      <c r="I329" s="157"/>
      <c r="J329" s="177"/>
      <c r="K329" s="157"/>
      <c r="L329" s="157"/>
      <c r="M329" s="157"/>
      <c r="N329" s="158" t="s">
        <v>15023</v>
      </c>
      <c r="O329" s="157" t="e">
        <f>#REF!&amp;"输出"</f>
        <v>#REF!</v>
      </c>
      <c r="P329" s="157" t="str">
        <f t="shared" si="56"/>
        <v>W125.06</v>
      </c>
      <c r="Q329" s="157" t="str">
        <f t="shared" si="55"/>
        <v>手动</v>
      </c>
      <c r="R329" s="157" t="s">
        <v>12284</v>
      </c>
      <c r="S329" s="157" t="str">
        <f t="shared" si="53"/>
        <v>[M]</v>
      </c>
      <c r="T329" s="157"/>
      <c r="U329" s="157" t="str">
        <f t="shared" si="54"/>
        <v>[A]</v>
      </c>
      <c r="V329" s="157"/>
      <c r="W329" s="182" t="s">
        <v>5960</v>
      </c>
    </row>
    <row r="330" spans="1:23">
      <c r="A330" s="7"/>
      <c r="B330" s="7"/>
      <c r="C330" s="157"/>
      <c r="D330" s="166"/>
      <c r="E330" s="168"/>
      <c r="F330" s="153"/>
      <c r="G330" s="157"/>
      <c r="H330" s="157"/>
      <c r="I330" s="157"/>
      <c r="J330" s="177"/>
      <c r="K330" s="157"/>
      <c r="L330" s="157"/>
      <c r="M330" s="157"/>
      <c r="N330" s="158" t="s">
        <v>15024</v>
      </c>
      <c r="O330" s="157" t="e">
        <f>#REF!&amp;"输出"</f>
        <v>#REF!</v>
      </c>
      <c r="P330" s="157" t="str">
        <f t="shared" si="56"/>
        <v>W125.07</v>
      </c>
      <c r="Q330" s="157" t="str">
        <f t="shared" si="55"/>
        <v>手动</v>
      </c>
      <c r="R330" s="157" t="s">
        <v>12285</v>
      </c>
      <c r="S330" s="157" t="str">
        <f t="shared" si="53"/>
        <v>[M]</v>
      </c>
      <c r="T330" s="157"/>
      <c r="U330" s="157" t="str">
        <f t="shared" si="54"/>
        <v>[A]</v>
      </c>
      <c r="V330" s="157"/>
      <c r="W330" s="182" t="s">
        <v>5961</v>
      </c>
    </row>
    <row r="331" spans="1:23">
      <c r="A331" s="7"/>
      <c r="B331" s="7"/>
      <c r="C331" s="157"/>
      <c r="D331" s="166"/>
      <c r="E331" s="168"/>
      <c r="F331" s="153"/>
      <c r="G331" s="157"/>
      <c r="H331" s="157"/>
      <c r="I331" s="157"/>
      <c r="J331" s="177"/>
      <c r="K331" s="157"/>
      <c r="L331" s="157"/>
      <c r="M331" s="157"/>
      <c r="N331" s="158" t="s">
        <v>15025</v>
      </c>
      <c r="O331" s="157" t="e">
        <f>#REF!&amp;"输出"</f>
        <v>#REF!</v>
      </c>
      <c r="P331" s="157" t="str">
        <f t="shared" si="56"/>
        <v>W125.08</v>
      </c>
      <c r="Q331" s="157" t="str">
        <f t="shared" si="55"/>
        <v>手动</v>
      </c>
      <c r="R331" s="157" t="s">
        <v>12286</v>
      </c>
      <c r="S331" s="157" t="str">
        <f t="shared" si="53"/>
        <v>[M]</v>
      </c>
      <c r="T331" s="157"/>
      <c r="U331" s="157" t="str">
        <f t="shared" si="54"/>
        <v>[A]</v>
      </c>
      <c r="V331" s="157"/>
      <c r="W331" s="182" t="s">
        <v>5962</v>
      </c>
    </row>
    <row r="332" spans="1:23">
      <c r="A332" s="7"/>
      <c r="B332" s="7"/>
      <c r="C332" s="157"/>
      <c r="D332" s="166"/>
      <c r="E332" s="168"/>
      <c r="F332" s="153"/>
      <c r="G332" s="157"/>
      <c r="H332" s="157"/>
      <c r="I332" s="157"/>
      <c r="J332" s="177"/>
      <c r="K332" s="157"/>
      <c r="L332" s="157"/>
      <c r="M332" s="157"/>
      <c r="N332" s="158" t="s">
        <v>15026</v>
      </c>
      <c r="O332" s="157" t="e">
        <f>#REF!&amp;"输出"</f>
        <v>#REF!</v>
      </c>
      <c r="P332" s="157" t="str">
        <f t="shared" si="56"/>
        <v>W125.09</v>
      </c>
      <c r="Q332" s="157" t="str">
        <f t="shared" si="55"/>
        <v>手动</v>
      </c>
      <c r="R332" s="157" t="s">
        <v>12287</v>
      </c>
      <c r="S332" s="157" t="str">
        <f t="shared" si="53"/>
        <v>[M]</v>
      </c>
      <c r="T332" s="157"/>
      <c r="U332" s="157" t="str">
        <f t="shared" si="54"/>
        <v>[A]</v>
      </c>
      <c r="V332" s="157"/>
      <c r="W332" s="182" t="s">
        <v>5963</v>
      </c>
    </row>
    <row r="333" spans="1:23">
      <c r="A333" s="7"/>
      <c r="B333" s="7"/>
      <c r="C333" s="157"/>
      <c r="D333" s="166"/>
      <c r="E333" s="168"/>
      <c r="F333" s="153"/>
      <c r="G333" s="157"/>
      <c r="H333" s="157"/>
      <c r="I333" s="157"/>
      <c r="J333" s="177"/>
      <c r="K333" s="157"/>
      <c r="L333" s="157"/>
      <c r="M333" s="157"/>
      <c r="N333" s="158" t="s">
        <v>15027</v>
      </c>
      <c r="O333" s="157" t="e">
        <f>#REF!&amp;"输出"</f>
        <v>#REF!</v>
      </c>
      <c r="P333" s="157" t="str">
        <f t="shared" si="56"/>
        <v>W125.10</v>
      </c>
      <c r="Q333" s="157" t="str">
        <f t="shared" si="55"/>
        <v>手动</v>
      </c>
      <c r="R333" s="157" t="s">
        <v>12288</v>
      </c>
      <c r="S333" s="157" t="str">
        <f t="shared" si="53"/>
        <v>[M]</v>
      </c>
      <c r="T333" s="157"/>
      <c r="U333" s="157" t="str">
        <f t="shared" si="54"/>
        <v>[A]</v>
      </c>
      <c r="V333" s="157"/>
      <c r="W333" s="182" t="s">
        <v>5964</v>
      </c>
    </row>
    <row r="334" spans="1:23">
      <c r="A334" s="7"/>
      <c r="B334" s="7"/>
      <c r="C334" s="157"/>
      <c r="D334" s="166"/>
      <c r="E334" s="168"/>
      <c r="F334" s="153"/>
      <c r="G334" s="157"/>
      <c r="H334" s="157"/>
      <c r="I334" s="157"/>
      <c r="J334" s="177"/>
      <c r="K334" s="157"/>
      <c r="L334" s="157"/>
      <c r="M334" s="157"/>
      <c r="N334" s="158" t="s">
        <v>15028</v>
      </c>
      <c r="O334" s="157" t="e">
        <f>#REF!&amp;"输出"</f>
        <v>#REF!</v>
      </c>
      <c r="P334" s="157" t="str">
        <f t="shared" si="56"/>
        <v>W125.11</v>
      </c>
      <c r="Q334" s="157" t="str">
        <f t="shared" si="55"/>
        <v>手动</v>
      </c>
      <c r="R334" s="157" t="s">
        <v>12289</v>
      </c>
      <c r="S334" s="157" t="str">
        <f t="shared" si="53"/>
        <v>[M]</v>
      </c>
      <c r="T334" s="157"/>
      <c r="U334" s="157" t="str">
        <f t="shared" si="54"/>
        <v>[A]</v>
      </c>
      <c r="V334" s="157"/>
      <c r="W334" s="182" t="s">
        <v>5965</v>
      </c>
    </row>
    <row r="335" spans="1:23">
      <c r="A335" s="7"/>
      <c r="B335" s="7"/>
      <c r="C335" s="157"/>
      <c r="D335" s="166"/>
      <c r="E335" s="168"/>
      <c r="F335" s="153"/>
      <c r="G335" s="157"/>
      <c r="H335" s="157"/>
      <c r="I335" s="157"/>
      <c r="J335" s="177"/>
      <c r="K335" s="157"/>
      <c r="L335" s="157"/>
      <c r="M335" s="157"/>
      <c r="N335" s="158" t="s">
        <v>15029</v>
      </c>
      <c r="O335" s="157" t="e">
        <f>#REF!&amp;"输出"</f>
        <v>#REF!</v>
      </c>
      <c r="P335" s="157" t="str">
        <f t="shared" si="56"/>
        <v>W125.12</v>
      </c>
      <c r="Q335" s="157" t="str">
        <f t="shared" si="55"/>
        <v>手动</v>
      </c>
      <c r="R335" s="157" t="s">
        <v>12290</v>
      </c>
      <c r="S335" s="157" t="str">
        <f t="shared" ref="S335:S398" si="57">M335&amp;"[M]"</f>
        <v>[M]</v>
      </c>
      <c r="T335" s="157"/>
      <c r="U335" s="157" t="str">
        <f t="shared" si="54"/>
        <v>[A]</v>
      </c>
      <c r="V335" s="157"/>
      <c r="W335" s="182" t="s">
        <v>5966</v>
      </c>
    </row>
    <row r="336" spans="1:23">
      <c r="A336" s="7"/>
      <c r="B336" s="7"/>
      <c r="C336" s="157"/>
      <c r="D336" s="166"/>
      <c r="E336" s="168"/>
      <c r="F336" s="153"/>
      <c r="G336" s="157"/>
      <c r="H336" s="157"/>
      <c r="I336" s="157"/>
      <c r="J336" s="177"/>
      <c r="K336" s="157"/>
      <c r="L336" s="157"/>
      <c r="M336" s="157"/>
      <c r="N336" s="158" t="s">
        <v>15030</v>
      </c>
      <c r="O336" s="157" t="e">
        <f>#REF!&amp;"输出"</f>
        <v>#REF!</v>
      </c>
      <c r="P336" s="157" t="str">
        <f t="shared" si="56"/>
        <v>W125.13</v>
      </c>
      <c r="Q336" s="157" t="str">
        <f t="shared" si="55"/>
        <v>手动</v>
      </c>
      <c r="R336" s="157" t="s">
        <v>12291</v>
      </c>
      <c r="S336" s="157" t="str">
        <f t="shared" si="57"/>
        <v>[M]</v>
      </c>
      <c r="T336" s="157"/>
      <c r="U336" s="157" t="str">
        <f t="shared" si="54"/>
        <v>[A]</v>
      </c>
      <c r="V336" s="157"/>
      <c r="W336" s="182" t="s">
        <v>5967</v>
      </c>
    </row>
    <row r="337" spans="1:23">
      <c r="A337" s="7"/>
      <c r="B337" s="7"/>
      <c r="C337" s="157"/>
      <c r="D337" s="166"/>
      <c r="E337" s="168"/>
      <c r="F337" s="153"/>
      <c r="G337" s="157"/>
      <c r="H337" s="157"/>
      <c r="I337" s="157"/>
      <c r="J337" s="177"/>
      <c r="K337" s="157"/>
      <c r="L337" s="157"/>
      <c r="M337" s="157"/>
      <c r="N337" s="158" t="s">
        <v>15031</v>
      </c>
      <c r="O337" s="157" t="e">
        <f>#REF!&amp;"输出"</f>
        <v>#REF!</v>
      </c>
      <c r="P337" s="157" t="str">
        <f t="shared" si="56"/>
        <v>W125.14</v>
      </c>
      <c r="Q337" s="157" t="str">
        <f t="shared" si="55"/>
        <v>手动</v>
      </c>
      <c r="R337" s="157" t="s">
        <v>12292</v>
      </c>
      <c r="S337" s="157" t="str">
        <f t="shared" si="57"/>
        <v>[M]</v>
      </c>
      <c r="T337" s="157"/>
      <c r="U337" s="157" t="str">
        <f t="shared" si="54"/>
        <v>[A]</v>
      </c>
      <c r="V337" s="157"/>
      <c r="W337" s="182" t="s">
        <v>5968</v>
      </c>
    </row>
    <row r="338" spans="1:23">
      <c r="A338" s="7"/>
      <c r="B338" s="7"/>
      <c r="C338" s="157"/>
      <c r="D338" s="166"/>
      <c r="E338" s="168"/>
      <c r="F338" s="153"/>
      <c r="G338" s="157"/>
      <c r="H338" s="157"/>
      <c r="I338" s="157"/>
      <c r="J338" s="177"/>
      <c r="K338" s="157"/>
      <c r="L338" s="157"/>
      <c r="M338" s="157"/>
      <c r="N338" s="158" t="s">
        <v>15032</v>
      </c>
      <c r="O338" s="157" t="e">
        <f>#REF!&amp;"输出"</f>
        <v>#REF!</v>
      </c>
      <c r="P338" s="157" t="str">
        <f t="shared" si="56"/>
        <v>W125.15</v>
      </c>
      <c r="Q338" s="157" t="str">
        <f t="shared" si="55"/>
        <v>手动</v>
      </c>
      <c r="R338" s="157" t="s">
        <v>12293</v>
      </c>
      <c r="S338" s="157" t="str">
        <f t="shared" si="57"/>
        <v>[M]</v>
      </c>
      <c r="T338" s="157"/>
      <c r="U338" s="157" t="str">
        <f t="shared" si="54"/>
        <v>[A]</v>
      </c>
      <c r="V338" s="157"/>
      <c r="W338" s="182" t="s">
        <v>5969</v>
      </c>
    </row>
    <row r="339" spans="1:23">
      <c r="A339" s="7"/>
      <c r="B339" s="7"/>
      <c r="C339" s="157"/>
      <c r="D339" s="166"/>
      <c r="E339" s="168"/>
      <c r="F339" s="153"/>
      <c r="G339" s="157"/>
      <c r="H339" s="157"/>
      <c r="I339" s="157"/>
      <c r="J339" s="177"/>
      <c r="K339" s="157"/>
      <c r="L339" s="157"/>
      <c r="M339" s="157"/>
      <c r="N339" s="158" t="s">
        <v>15033</v>
      </c>
      <c r="O339" s="157" t="e">
        <f>#REF!&amp;"输出"</f>
        <v>#REF!</v>
      </c>
      <c r="P339" s="157" t="str">
        <f t="shared" si="56"/>
        <v>W126.00</v>
      </c>
      <c r="Q339" s="157" t="str">
        <f t="shared" si="55"/>
        <v>手动</v>
      </c>
      <c r="R339" s="157" t="s">
        <v>12294</v>
      </c>
      <c r="S339" s="157" t="str">
        <f t="shared" si="57"/>
        <v>[M]</v>
      </c>
      <c r="T339" s="157"/>
      <c r="U339" s="157" t="str">
        <f t="shared" ref="U339:U402" si="58">M339&amp;"[A]"</f>
        <v>[A]</v>
      </c>
      <c r="V339" s="157"/>
      <c r="W339" s="182" t="s">
        <v>6613</v>
      </c>
    </row>
    <row r="340" spans="1:23">
      <c r="A340" s="7"/>
      <c r="B340" s="7"/>
      <c r="C340" s="157"/>
      <c r="D340" s="166"/>
      <c r="E340" s="168"/>
      <c r="F340" s="153"/>
      <c r="G340" s="157"/>
      <c r="H340" s="157"/>
      <c r="I340" s="157"/>
      <c r="J340" s="177"/>
      <c r="K340" s="157"/>
      <c r="L340" s="157"/>
      <c r="M340" s="157"/>
      <c r="N340" s="158" t="s">
        <v>15034</v>
      </c>
      <c r="O340" s="157" t="e">
        <f>#REF!&amp;"输出"</f>
        <v>#REF!</v>
      </c>
      <c r="P340" s="157" t="str">
        <f t="shared" si="56"/>
        <v>W126.01</v>
      </c>
      <c r="Q340" s="157" t="str">
        <f t="shared" si="55"/>
        <v>手动</v>
      </c>
      <c r="R340" s="157" t="s">
        <v>12295</v>
      </c>
      <c r="S340" s="157" t="str">
        <f t="shared" si="57"/>
        <v>[M]</v>
      </c>
      <c r="T340" s="157"/>
      <c r="U340" s="157" t="str">
        <f t="shared" si="58"/>
        <v>[A]</v>
      </c>
      <c r="V340" s="157"/>
      <c r="W340" s="182" t="s">
        <v>5970</v>
      </c>
    </row>
    <row r="341" spans="1:23">
      <c r="A341" s="7"/>
      <c r="B341" s="7"/>
      <c r="C341" s="157"/>
      <c r="D341" s="166"/>
      <c r="E341" s="168"/>
      <c r="F341" s="153"/>
      <c r="G341" s="157"/>
      <c r="H341" s="157"/>
      <c r="I341" s="157"/>
      <c r="J341" s="177"/>
      <c r="K341" s="157"/>
      <c r="L341" s="157"/>
      <c r="M341" s="157"/>
      <c r="N341" s="158" t="s">
        <v>15035</v>
      </c>
      <c r="O341" s="157" t="e">
        <f>#REF!&amp;"输出"</f>
        <v>#REF!</v>
      </c>
      <c r="P341" s="157" t="str">
        <f t="shared" si="56"/>
        <v>W126.02</v>
      </c>
      <c r="Q341" s="157" t="str">
        <f t="shared" si="55"/>
        <v>手动</v>
      </c>
      <c r="R341" s="157" t="s">
        <v>12296</v>
      </c>
      <c r="S341" s="157" t="str">
        <f t="shared" si="57"/>
        <v>[M]</v>
      </c>
      <c r="T341" s="157"/>
      <c r="U341" s="157" t="str">
        <f t="shared" si="58"/>
        <v>[A]</v>
      </c>
      <c r="V341" s="157"/>
      <c r="W341" s="182" t="s">
        <v>5971</v>
      </c>
    </row>
    <row r="342" spans="1:23">
      <c r="A342" s="7"/>
      <c r="B342" s="7"/>
      <c r="C342" s="157"/>
      <c r="D342" s="166"/>
      <c r="E342" s="168"/>
      <c r="F342" s="153"/>
      <c r="G342" s="157"/>
      <c r="H342" s="157"/>
      <c r="I342" s="157"/>
      <c r="J342" s="177"/>
      <c r="K342" s="157"/>
      <c r="L342" s="157"/>
      <c r="M342" s="157"/>
      <c r="N342" s="158" t="s">
        <v>15036</v>
      </c>
      <c r="O342" s="157" t="e">
        <f>#REF!&amp;"输出"</f>
        <v>#REF!</v>
      </c>
      <c r="P342" s="157" t="str">
        <f t="shared" si="56"/>
        <v>W126.03</v>
      </c>
      <c r="Q342" s="157" t="str">
        <f t="shared" si="55"/>
        <v>手动</v>
      </c>
      <c r="R342" s="157" t="s">
        <v>12297</v>
      </c>
      <c r="S342" s="157" t="str">
        <f t="shared" si="57"/>
        <v>[M]</v>
      </c>
      <c r="T342" s="157"/>
      <c r="U342" s="157" t="str">
        <f t="shared" si="58"/>
        <v>[A]</v>
      </c>
      <c r="V342" s="157"/>
      <c r="W342" s="182" t="s">
        <v>5972</v>
      </c>
    </row>
    <row r="343" spans="1:23">
      <c r="A343" s="7"/>
      <c r="B343" s="7"/>
      <c r="C343" s="157"/>
      <c r="D343" s="166"/>
      <c r="E343" s="168"/>
      <c r="F343" s="153"/>
      <c r="G343" s="157"/>
      <c r="H343" s="157"/>
      <c r="I343" s="157"/>
      <c r="J343" s="177"/>
      <c r="K343" s="157"/>
      <c r="L343" s="157"/>
      <c r="M343" s="157"/>
      <c r="N343" s="158" t="s">
        <v>15037</v>
      </c>
      <c r="O343" s="157" t="e">
        <f>#REF!&amp;"输出"</f>
        <v>#REF!</v>
      </c>
      <c r="P343" s="157" t="str">
        <f t="shared" si="56"/>
        <v>W126.04</v>
      </c>
      <c r="Q343" s="157" t="str">
        <f t="shared" si="55"/>
        <v>手动</v>
      </c>
      <c r="R343" s="157" t="s">
        <v>12298</v>
      </c>
      <c r="S343" s="157" t="str">
        <f t="shared" si="57"/>
        <v>[M]</v>
      </c>
      <c r="T343" s="157"/>
      <c r="U343" s="157" t="str">
        <f t="shared" si="58"/>
        <v>[A]</v>
      </c>
      <c r="V343" s="157"/>
      <c r="W343" s="182" t="s">
        <v>5973</v>
      </c>
    </row>
    <row r="344" spans="1:23">
      <c r="A344" s="7"/>
      <c r="B344" s="7"/>
      <c r="C344" s="157"/>
      <c r="D344" s="166"/>
      <c r="E344" s="168"/>
      <c r="F344" s="153"/>
      <c r="G344" s="157"/>
      <c r="H344" s="157"/>
      <c r="I344" s="157"/>
      <c r="J344" s="177"/>
      <c r="K344" s="157"/>
      <c r="L344" s="157"/>
      <c r="M344" s="157"/>
      <c r="N344" s="158" t="s">
        <v>15038</v>
      </c>
      <c r="O344" s="157" t="e">
        <f>#REF!&amp;"输出"</f>
        <v>#REF!</v>
      </c>
      <c r="P344" s="157" t="str">
        <f t="shared" si="56"/>
        <v>W126.05</v>
      </c>
      <c r="Q344" s="157" t="str">
        <f t="shared" si="55"/>
        <v>手动</v>
      </c>
      <c r="R344" s="157" t="s">
        <v>12299</v>
      </c>
      <c r="S344" s="157" t="str">
        <f t="shared" si="57"/>
        <v>[M]</v>
      </c>
      <c r="T344" s="157"/>
      <c r="U344" s="157" t="str">
        <f t="shared" si="58"/>
        <v>[A]</v>
      </c>
      <c r="V344" s="157"/>
      <c r="W344" s="182" t="s">
        <v>5974</v>
      </c>
    </row>
    <row r="345" spans="1:23">
      <c r="A345" s="7"/>
      <c r="B345" s="7"/>
      <c r="C345" s="157"/>
      <c r="D345" s="166"/>
      <c r="E345" s="168"/>
      <c r="F345" s="153"/>
      <c r="G345" s="157"/>
      <c r="H345" s="157"/>
      <c r="I345" s="157"/>
      <c r="J345" s="177"/>
      <c r="K345" s="157"/>
      <c r="L345" s="157"/>
      <c r="M345" s="157"/>
      <c r="N345" s="158" t="s">
        <v>15039</v>
      </c>
      <c r="O345" s="157" t="e">
        <f>#REF!&amp;"输出"</f>
        <v>#REF!</v>
      </c>
      <c r="P345" s="157" t="str">
        <f t="shared" si="56"/>
        <v>W126.06</v>
      </c>
      <c r="Q345" s="157" t="str">
        <f t="shared" si="55"/>
        <v>手动</v>
      </c>
      <c r="R345" s="157" t="s">
        <v>12300</v>
      </c>
      <c r="S345" s="157" t="str">
        <f t="shared" si="57"/>
        <v>[M]</v>
      </c>
      <c r="T345" s="157"/>
      <c r="U345" s="157" t="str">
        <f t="shared" si="58"/>
        <v>[A]</v>
      </c>
      <c r="V345" s="157"/>
      <c r="W345" s="182" t="s">
        <v>5975</v>
      </c>
    </row>
    <row r="346" spans="1:23">
      <c r="A346" s="7"/>
      <c r="B346" s="7"/>
      <c r="C346" s="157"/>
      <c r="D346" s="166"/>
      <c r="E346" s="168"/>
      <c r="F346" s="153"/>
      <c r="G346" s="157"/>
      <c r="H346" s="157"/>
      <c r="I346" s="157"/>
      <c r="J346" s="177"/>
      <c r="K346" s="157"/>
      <c r="L346" s="157"/>
      <c r="M346" s="157"/>
      <c r="N346" s="158" t="s">
        <v>15040</v>
      </c>
      <c r="O346" s="157" t="e">
        <f>#REF!&amp;"输出"</f>
        <v>#REF!</v>
      </c>
      <c r="P346" s="157" t="str">
        <f t="shared" si="56"/>
        <v>W126.07</v>
      </c>
      <c r="Q346" s="157" t="str">
        <f t="shared" si="55"/>
        <v>手动</v>
      </c>
      <c r="R346" s="157" t="s">
        <v>12301</v>
      </c>
      <c r="S346" s="157" t="str">
        <f t="shared" si="57"/>
        <v>[M]</v>
      </c>
      <c r="T346" s="157"/>
      <c r="U346" s="157" t="str">
        <f t="shared" si="58"/>
        <v>[A]</v>
      </c>
      <c r="V346" s="157"/>
      <c r="W346" s="182" t="s">
        <v>5976</v>
      </c>
    </row>
    <row r="347" spans="1:23">
      <c r="A347" s="7"/>
      <c r="B347" s="7"/>
      <c r="C347" s="157"/>
      <c r="D347" s="166"/>
      <c r="E347" s="168"/>
      <c r="F347" s="153"/>
      <c r="G347" s="157"/>
      <c r="H347" s="157"/>
      <c r="I347" s="157"/>
      <c r="J347" s="177"/>
      <c r="K347" s="157"/>
      <c r="L347" s="157"/>
      <c r="M347" s="157"/>
      <c r="N347" s="158" t="s">
        <v>15041</v>
      </c>
      <c r="O347" s="157" t="e">
        <f>#REF!&amp;"输出"</f>
        <v>#REF!</v>
      </c>
      <c r="P347" s="157" t="str">
        <f t="shared" si="56"/>
        <v>W126.08</v>
      </c>
      <c r="Q347" s="157" t="str">
        <f t="shared" si="55"/>
        <v>手动</v>
      </c>
      <c r="R347" s="157" t="s">
        <v>12302</v>
      </c>
      <c r="S347" s="157" t="str">
        <f t="shared" si="57"/>
        <v>[M]</v>
      </c>
      <c r="T347" s="157"/>
      <c r="U347" s="157" t="str">
        <f t="shared" si="58"/>
        <v>[A]</v>
      </c>
      <c r="V347" s="157"/>
      <c r="W347" s="182" t="s">
        <v>6614</v>
      </c>
    </row>
    <row r="348" spans="1:23">
      <c r="A348" s="7"/>
      <c r="B348" s="7"/>
      <c r="C348" s="157"/>
      <c r="D348" s="166"/>
      <c r="E348" s="168"/>
      <c r="F348" s="153"/>
      <c r="G348" s="157"/>
      <c r="H348" s="157"/>
      <c r="I348" s="157"/>
      <c r="J348" s="177"/>
      <c r="K348" s="157"/>
      <c r="L348" s="157"/>
      <c r="M348" s="157"/>
      <c r="N348" s="158" t="s">
        <v>15042</v>
      </c>
      <c r="O348" s="157" t="e">
        <f>#REF!&amp;"输出"</f>
        <v>#REF!</v>
      </c>
      <c r="P348" s="157" t="str">
        <f t="shared" si="56"/>
        <v>W126.09</v>
      </c>
      <c r="Q348" s="157" t="str">
        <f t="shared" si="55"/>
        <v>手动</v>
      </c>
      <c r="R348" s="157" t="s">
        <v>12303</v>
      </c>
      <c r="S348" s="157" t="str">
        <f t="shared" si="57"/>
        <v>[M]</v>
      </c>
      <c r="T348" s="157"/>
      <c r="U348" s="157" t="str">
        <f t="shared" si="58"/>
        <v>[A]</v>
      </c>
      <c r="V348" s="157"/>
      <c r="W348" s="182" t="s">
        <v>6615</v>
      </c>
    </row>
    <row r="349" spans="1:23">
      <c r="A349" s="7"/>
      <c r="B349" s="7"/>
      <c r="C349" s="157"/>
      <c r="D349" s="166"/>
      <c r="E349" s="168"/>
      <c r="F349" s="153"/>
      <c r="G349" s="157"/>
      <c r="H349" s="157"/>
      <c r="I349" s="157"/>
      <c r="J349" s="177"/>
      <c r="K349" s="157"/>
      <c r="L349" s="157"/>
      <c r="M349" s="157"/>
      <c r="N349" s="158" t="s">
        <v>15043</v>
      </c>
      <c r="O349" s="157" t="e">
        <f>#REF!&amp;"输出"</f>
        <v>#REF!</v>
      </c>
      <c r="P349" s="157" t="str">
        <f t="shared" si="56"/>
        <v>W126.10</v>
      </c>
      <c r="Q349" s="157" t="str">
        <f t="shared" si="55"/>
        <v>手动</v>
      </c>
      <c r="R349" s="157" t="s">
        <v>12304</v>
      </c>
      <c r="S349" s="157" t="str">
        <f t="shared" si="57"/>
        <v>[M]</v>
      </c>
      <c r="T349" s="157"/>
      <c r="U349" s="157" t="str">
        <f t="shared" si="58"/>
        <v>[A]</v>
      </c>
      <c r="V349" s="157"/>
      <c r="W349" s="182" t="s">
        <v>6616</v>
      </c>
    </row>
    <row r="350" spans="1:23">
      <c r="A350" s="7"/>
      <c r="B350" s="7"/>
      <c r="C350" s="157"/>
      <c r="D350" s="166"/>
      <c r="E350" s="168"/>
      <c r="F350" s="153"/>
      <c r="G350" s="157"/>
      <c r="H350" s="157"/>
      <c r="I350" s="157"/>
      <c r="J350" s="177"/>
      <c r="K350" s="157"/>
      <c r="L350" s="157"/>
      <c r="M350" s="157"/>
      <c r="N350" s="158" t="s">
        <v>15044</v>
      </c>
      <c r="O350" s="157" t="e">
        <f>#REF!&amp;"输出"</f>
        <v>#REF!</v>
      </c>
      <c r="P350" s="157" t="str">
        <f t="shared" si="56"/>
        <v>W126.11</v>
      </c>
      <c r="Q350" s="157" t="str">
        <f t="shared" si="55"/>
        <v>手动</v>
      </c>
      <c r="R350" s="157" t="s">
        <v>12305</v>
      </c>
      <c r="S350" s="157" t="str">
        <f t="shared" si="57"/>
        <v>[M]</v>
      </c>
      <c r="T350" s="157"/>
      <c r="U350" s="157" t="str">
        <f t="shared" si="58"/>
        <v>[A]</v>
      </c>
      <c r="V350" s="157"/>
      <c r="W350" s="182" t="s">
        <v>6617</v>
      </c>
    </row>
    <row r="351" spans="1:23">
      <c r="A351" s="7"/>
      <c r="B351" s="7"/>
      <c r="C351" s="157"/>
      <c r="D351" s="166"/>
      <c r="E351" s="168"/>
      <c r="F351" s="153"/>
      <c r="G351" s="157"/>
      <c r="H351" s="157"/>
      <c r="I351" s="157"/>
      <c r="J351" s="177"/>
      <c r="K351" s="157"/>
      <c r="L351" s="157"/>
      <c r="M351" s="157"/>
      <c r="N351" s="158" t="s">
        <v>15045</v>
      </c>
      <c r="O351" s="157" t="e">
        <f>#REF!&amp;"输出"</f>
        <v>#REF!</v>
      </c>
      <c r="P351" s="157" t="str">
        <f t="shared" si="56"/>
        <v>W126.12</v>
      </c>
      <c r="Q351" s="157" t="str">
        <f t="shared" si="55"/>
        <v>手动</v>
      </c>
      <c r="R351" s="157" t="s">
        <v>12306</v>
      </c>
      <c r="S351" s="157" t="str">
        <f t="shared" si="57"/>
        <v>[M]</v>
      </c>
      <c r="T351" s="157"/>
      <c r="U351" s="157" t="str">
        <f t="shared" si="58"/>
        <v>[A]</v>
      </c>
      <c r="V351" s="157"/>
      <c r="W351" s="182" t="s">
        <v>6618</v>
      </c>
    </row>
    <row r="352" spans="1:23">
      <c r="A352" s="7"/>
      <c r="B352" s="7"/>
      <c r="C352" s="157"/>
      <c r="D352" s="166"/>
      <c r="E352" s="168"/>
      <c r="F352" s="153"/>
      <c r="G352" s="157"/>
      <c r="H352" s="157"/>
      <c r="I352" s="157"/>
      <c r="J352" s="177"/>
      <c r="K352" s="157"/>
      <c r="L352" s="157"/>
      <c r="M352" s="157"/>
      <c r="N352" s="158" t="s">
        <v>15046</v>
      </c>
      <c r="O352" s="157" t="e">
        <f>#REF!&amp;"输出"</f>
        <v>#REF!</v>
      </c>
      <c r="P352" s="157" t="str">
        <f t="shared" si="56"/>
        <v>W126.13</v>
      </c>
      <c r="Q352" s="157" t="str">
        <f t="shared" si="55"/>
        <v>手动</v>
      </c>
      <c r="R352" s="157" t="s">
        <v>12307</v>
      </c>
      <c r="S352" s="157" t="str">
        <f t="shared" si="57"/>
        <v>[M]</v>
      </c>
      <c r="T352" s="157"/>
      <c r="U352" s="157" t="str">
        <f t="shared" si="58"/>
        <v>[A]</v>
      </c>
      <c r="V352" s="157"/>
      <c r="W352" s="182" t="s">
        <v>6619</v>
      </c>
    </row>
    <row r="353" spans="1:23">
      <c r="A353" s="7"/>
      <c r="B353" s="7"/>
      <c r="C353" s="157"/>
      <c r="D353" s="166"/>
      <c r="E353" s="168"/>
      <c r="F353" s="153"/>
      <c r="G353" s="157"/>
      <c r="H353" s="157"/>
      <c r="I353" s="157"/>
      <c r="J353" s="177"/>
      <c r="K353" s="157"/>
      <c r="L353" s="157"/>
      <c r="M353" s="157"/>
      <c r="N353" s="158" t="s">
        <v>15047</v>
      </c>
      <c r="O353" s="157" t="e">
        <f>#REF!&amp;"输出"</f>
        <v>#REF!</v>
      </c>
      <c r="P353" s="157" t="str">
        <f t="shared" si="56"/>
        <v>W126.14</v>
      </c>
      <c r="Q353" s="157" t="str">
        <f t="shared" si="55"/>
        <v>手动</v>
      </c>
      <c r="R353" s="157" t="s">
        <v>12308</v>
      </c>
      <c r="S353" s="157" t="str">
        <f t="shared" si="57"/>
        <v>[M]</v>
      </c>
      <c r="T353" s="157"/>
      <c r="U353" s="157" t="str">
        <f t="shared" si="58"/>
        <v>[A]</v>
      </c>
      <c r="V353" s="157"/>
      <c r="W353" s="182" t="s">
        <v>6620</v>
      </c>
    </row>
    <row r="354" spans="1:23">
      <c r="A354" s="7"/>
      <c r="B354" s="7"/>
      <c r="C354" s="157"/>
      <c r="D354" s="166"/>
      <c r="E354" s="168"/>
      <c r="F354" s="153"/>
      <c r="G354" s="157"/>
      <c r="H354" s="157"/>
      <c r="I354" s="157"/>
      <c r="J354" s="177"/>
      <c r="K354" s="157"/>
      <c r="L354" s="157"/>
      <c r="M354" s="157"/>
      <c r="N354" s="158" t="s">
        <v>15048</v>
      </c>
      <c r="O354" s="157" t="e">
        <f>#REF!&amp;"输出"</f>
        <v>#REF!</v>
      </c>
      <c r="P354" s="157" t="str">
        <f t="shared" si="56"/>
        <v>W126.15</v>
      </c>
      <c r="Q354" s="157" t="str">
        <f t="shared" si="55"/>
        <v>手动</v>
      </c>
      <c r="R354" s="157" t="s">
        <v>12309</v>
      </c>
      <c r="S354" s="157" t="str">
        <f t="shared" si="57"/>
        <v>[M]</v>
      </c>
      <c r="T354" s="157"/>
      <c r="U354" s="157" t="str">
        <f t="shared" si="58"/>
        <v>[A]</v>
      </c>
      <c r="V354" s="157"/>
      <c r="W354" s="182" t="s">
        <v>6621</v>
      </c>
    </row>
    <row r="355" spans="1:23">
      <c r="A355" s="7"/>
      <c r="B355" s="7"/>
      <c r="C355" s="157"/>
      <c r="D355" s="166"/>
      <c r="E355" s="168"/>
      <c r="F355" s="153"/>
      <c r="G355" s="157"/>
      <c r="H355" s="157"/>
      <c r="I355" s="157"/>
      <c r="J355" s="177"/>
      <c r="K355" s="157"/>
      <c r="L355" s="157"/>
      <c r="M355" s="157"/>
      <c r="N355" s="158" t="s">
        <v>15049</v>
      </c>
      <c r="O355" s="157" t="e">
        <f>#REF!&amp;"输出"</f>
        <v>#REF!</v>
      </c>
      <c r="P355" s="157" t="str">
        <f t="shared" si="56"/>
        <v>W127.00</v>
      </c>
      <c r="Q355" s="157" t="str">
        <f t="shared" si="55"/>
        <v>手动</v>
      </c>
      <c r="R355" s="157" t="s">
        <v>12310</v>
      </c>
      <c r="S355" s="157" t="str">
        <f t="shared" si="57"/>
        <v>[M]</v>
      </c>
      <c r="T355" s="157"/>
      <c r="U355" s="157" t="str">
        <f t="shared" si="58"/>
        <v>[A]</v>
      </c>
      <c r="V355" s="157"/>
      <c r="W355" s="182" t="s">
        <v>6622</v>
      </c>
    </row>
    <row r="356" spans="1:23">
      <c r="A356" s="7"/>
      <c r="B356" s="7"/>
      <c r="C356" s="157"/>
      <c r="D356" s="166"/>
      <c r="E356" s="168"/>
      <c r="F356" s="153"/>
      <c r="G356" s="157"/>
      <c r="H356" s="157"/>
      <c r="I356" s="157"/>
      <c r="J356" s="177"/>
      <c r="K356" s="157"/>
      <c r="L356" s="157"/>
      <c r="M356" s="157"/>
      <c r="N356" s="158" t="s">
        <v>15050</v>
      </c>
      <c r="O356" s="157" t="e">
        <f>#REF!&amp;"输出"</f>
        <v>#REF!</v>
      </c>
      <c r="P356" s="157" t="str">
        <f t="shared" si="56"/>
        <v>W127.01</v>
      </c>
      <c r="Q356" s="157" t="str">
        <f t="shared" si="55"/>
        <v>手动</v>
      </c>
      <c r="R356" s="157" t="s">
        <v>12311</v>
      </c>
      <c r="S356" s="157" t="str">
        <f t="shared" si="57"/>
        <v>[M]</v>
      </c>
      <c r="T356" s="157"/>
      <c r="U356" s="157" t="str">
        <f t="shared" si="58"/>
        <v>[A]</v>
      </c>
      <c r="V356" s="157"/>
      <c r="W356" s="182" t="s">
        <v>6623</v>
      </c>
    </row>
    <row r="357" spans="1:23">
      <c r="A357" s="7"/>
      <c r="B357" s="7"/>
      <c r="C357" s="157"/>
      <c r="D357" s="166"/>
      <c r="E357" s="168"/>
      <c r="F357" s="153"/>
      <c r="G357" s="157"/>
      <c r="H357" s="157"/>
      <c r="I357" s="157"/>
      <c r="J357" s="177"/>
      <c r="K357" s="157"/>
      <c r="L357" s="157"/>
      <c r="M357" s="157"/>
      <c r="N357" s="158" t="s">
        <v>15051</v>
      </c>
      <c r="O357" s="157" t="e">
        <f>#REF!&amp;"输出"</f>
        <v>#REF!</v>
      </c>
      <c r="P357" s="157" t="str">
        <f t="shared" si="56"/>
        <v>W127.02</v>
      </c>
      <c r="Q357" s="157" t="str">
        <f t="shared" si="55"/>
        <v>手动</v>
      </c>
      <c r="R357" s="157" t="s">
        <v>12312</v>
      </c>
      <c r="S357" s="157" t="str">
        <f t="shared" si="57"/>
        <v>[M]</v>
      </c>
      <c r="T357" s="157"/>
      <c r="U357" s="157" t="str">
        <f t="shared" si="58"/>
        <v>[A]</v>
      </c>
      <c r="V357" s="157"/>
      <c r="W357" s="182" t="s">
        <v>6624</v>
      </c>
    </row>
    <row r="358" spans="1:23">
      <c r="A358" s="7"/>
      <c r="B358" s="7"/>
      <c r="C358" s="157"/>
      <c r="D358" s="166"/>
      <c r="E358" s="168"/>
      <c r="F358" s="153"/>
      <c r="G358" s="157"/>
      <c r="H358" s="157"/>
      <c r="I358" s="157"/>
      <c r="J358" s="177"/>
      <c r="K358" s="157"/>
      <c r="L358" s="157"/>
      <c r="M358" s="157"/>
      <c r="N358" s="158" t="s">
        <v>15052</v>
      </c>
      <c r="O358" s="157" t="e">
        <f>#REF!&amp;"输出"</f>
        <v>#REF!</v>
      </c>
      <c r="P358" s="157" t="str">
        <f t="shared" si="56"/>
        <v>W127.03</v>
      </c>
      <c r="Q358" s="157" t="str">
        <f t="shared" si="55"/>
        <v>手动</v>
      </c>
      <c r="R358" s="157" t="s">
        <v>12313</v>
      </c>
      <c r="S358" s="157" t="str">
        <f t="shared" si="57"/>
        <v>[M]</v>
      </c>
      <c r="T358" s="157"/>
      <c r="U358" s="157" t="str">
        <f t="shared" si="58"/>
        <v>[A]</v>
      </c>
      <c r="V358" s="157"/>
      <c r="W358" s="182" t="s">
        <v>6625</v>
      </c>
    </row>
    <row r="359" spans="1:23">
      <c r="A359" s="7"/>
      <c r="B359" s="7"/>
      <c r="C359" s="157"/>
      <c r="D359" s="166"/>
      <c r="E359" s="168"/>
      <c r="F359" s="153"/>
      <c r="G359" s="157"/>
      <c r="H359" s="157"/>
      <c r="I359" s="157"/>
      <c r="J359" s="177"/>
      <c r="K359" s="157"/>
      <c r="L359" s="157"/>
      <c r="M359" s="157"/>
      <c r="N359" s="158" t="s">
        <v>15053</v>
      </c>
      <c r="O359" s="157" t="e">
        <f>#REF!&amp;"输出"</f>
        <v>#REF!</v>
      </c>
      <c r="P359" s="157" t="str">
        <f t="shared" si="56"/>
        <v>W127.04</v>
      </c>
      <c r="Q359" s="157" t="str">
        <f t="shared" si="55"/>
        <v>手动</v>
      </c>
      <c r="R359" s="157" t="s">
        <v>12314</v>
      </c>
      <c r="S359" s="157" t="str">
        <f t="shared" si="57"/>
        <v>[M]</v>
      </c>
      <c r="T359" s="157"/>
      <c r="U359" s="157" t="str">
        <f t="shared" si="58"/>
        <v>[A]</v>
      </c>
      <c r="V359" s="157"/>
      <c r="W359" s="182" t="s">
        <v>6626</v>
      </c>
    </row>
    <row r="360" spans="1:23">
      <c r="A360" s="7"/>
      <c r="B360" s="7"/>
      <c r="C360" s="157"/>
      <c r="D360" s="166"/>
      <c r="E360" s="168"/>
      <c r="F360" s="153"/>
      <c r="G360" s="157"/>
      <c r="H360" s="157"/>
      <c r="I360" s="157"/>
      <c r="J360" s="177"/>
      <c r="K360" s="157"/>
      <c r="L360" s="157"/>
      <c r="M360" s="157"/>
      <c r="N360" s="158" t="s">
        <v>15054</v>
      </c>
      <c r="O360" s="157" t="e">
        <f>#REF!&amp;"输出"</f>
        <v>#REF!</v>
      </c>
      <c r="P360" s="157" t="str">
        <f t="shared" si="56"/>
        <v>W127.05</v>
      </c>
      <c r="Q360" s="157" t="str">
        <f t="shared" si="55"/>
        <v>手动</v>
      </c>
      <c r="R360" s="157" t="s">
        <v>12315</v>
      </c>
      <c r="S360" s="157" t="str">
        <f t="shared" si="57"/>
        <v>[M]</v>
      </c>
      <c r="T360" s="157"/>
      <c r="U360" s="157" t="str">
        <f t="shared" si="58"/>
        <v>[A]</v>
      </c>
      <c r="V360" s="157"/>
      <c r="W360" s="182" t="s">
        <v>6627</v>
      </c>
    </row>
    <row r="361" spans="1:23">
      <c r="A361" s="7"/>
      <c r="B361" s="7"/>
      <c r="C361" s="157"/>
      <c r="D361" s="166"/>
      <c r="E361" s="168"/>
      <c r="F361" s="153"/>
      <c r="G361" s="157"/>
      <c r="H361" s="157"/>
      <c r="I361" s="157"/>
      <c r="J361" s="177"/>
      <c r="K361" s="157"/>
      <c r="L361" s="157"/>
      <c r="M361" s="157"/>
      <c r="N361" s="158" t="s">
        <v>15055</v>
      </c>
      <c r="O361" s="157" t="e">
        <f>#REF!&amp;"输出"</f>
        <v>#REF!</v>
      </c>
      <c r="P361" s="157" t="str">
        <f t="shared" si="56"/>
        <v>W127.06</v>
      </c>
      <c r="Q361" s="157" t="str">
        <f t="shared" si="55"/>
        <v>手动</v>
      </c>
      <c r="R361" s="157" t="s">
        <v>12316</v>
      </c>
      <c r="S361" s="157" t="str">
        <f t="shared" si="57"/>
        <v>[M]</v>
      </c>
      <c r="T361" s="157"/>
      <c r="U361" s="157" t="str">
        <f t="shared" si="58"/>
        <v>[A]</v>
      </c>
      <c r="V361" s="157"/>
      <c r="W361" s="182" t="s">
        <v>6628</v>
      </c>
    </row>
    <row r="362" spans="1:23">
      <c r="A362" s="7"/>
      <c r="B362" s="7"/>
      <c r="C362" s="157"/>
      <c r="D362" s="166"/>
      <c r="E362" s="168"/>
      <c r="F362" s="153"/>
      <c r="G362" s="157"/>
      <c r="H362" s="157"/>
      <c r="I362" s="157"/>
      <c r="J362" s="177"/>
      <c r="K362" s="157"/>
      <c r="L362" s="157"/>
      <c r="M362" s="157"/>
      <c r="N362" s="158" t="s">
        <v>15056</v>
      </c>
      <c r="O362" s="157" t="e">
        <f>#REF!&amp;"输出"</f>
        <v>#REF!</v>
      </c>
      <c r="P362" s="157" t="str">
        <f t="shared" si="56"/>
        <v>W127.07</v>
      </c>
      <c r="Q362" s="157" t="str">
        <f t="shared" si="55"/>
        <v>手动</v>
      </c>
      <c r="R362" s="157" t="s">
        <v>12317</v>
      </c>
      <c r="S362" s="157" t="str">
        <f t="shared" si="57"/>
        <v>[M]</v>
      </c>
      <c r="T362" s="157"/>
      <c r="U362" s="157" t="str">
        <f t="shared" si="58"/>
        <v>[A]</v>
      </c>
      <c r="V362" s="157"/>
      <c r="W362" s="182" t="s">
        <v>6629</v>
      </c>
    </row>
    <row r="363" spans="1:23">
      <c r="A363" s="7"/>
      <c r="B363" s="7"/>
      <c r="C363" s="157"/>
      <c r="D363" s="166"/>
      <c r="E363" s="168"/>
      <c r="F363" s="153"/>
      <c r="G363" s="157"/>
      <c r="H363" s="157"/>
      <c r="I363" s="157"/>
      <c r="J363" s="177"/>
      <c r="K363" s="157"/>
      <c r="L363" s="157"/>
      <c r="M363" s="157"/>
      <c r="N363" s="158" t="s">
        <v>15057</v>
      </c>
      <c r="O363" s="157" t="e">
        <f>#REF!&amp;"输出"</f>
        <v>#REF!</v>
      </c>
      <c r="P363" s="157" t="str">
        <f t="shared" si="56"/>
        <v>W127.08</v>
      </c>
      <c r="Q363" s="157" t="str">
        <f t="shared" si="55"/>
        <v>手动</v>
      </c>
      <c r="R363" s="157" t="s">
        <v>12318</v>
      </c>
      <c r="S363" s="157" t="str">
        <f t="shared" si="57"/>
        <v>[M]</v>
      </c>
      <c r="T363" s="157"/>
      <c r="U363" s="157" t="str">
        <f t="shared" si="58"/>
        <v>[A]</v>
      </c>
      <c r="V363" s="157"/>
      <c r="W363" s="182" t="s">
        <v>6630</v>
      </c>
    </row>
    <row r="364" spans="1:23">
      <c r="A364" s="7"/>
      <c r="B364" s="7"/>
      <c r="C364" s="157"/>
      <c r="D364" s="166"/>
      <c r="E364" s="168"/>
      <c r="F364" s="153"/>
      <c r="G364" s="157"/>
      <c r="H364" s="157"/>
      <c r="I364" s="157"/>
      <c r="J364" s="177"/>
      <c r="K364" s="157"/>
      <c r="L364" s="157"/>
      <c r="M364" s="157"/>
      <c r="N364" s="158" t="s">
        <v>15058</v>
      </c>
      <c r="O364" s="157" t="e">
        <f>#REF!&amp;"输出"</f>
        <v>#REF!</v>
      </c>
      <c r="P364" s="157" t="str">
        <f t="shared" si="56"/>
        <v>W127.09</v>
      </c>
      <c r="Q364" s="157" t="str">
        <f t="shared" si="55"/>
        <v>手动</v>
      </c>
      <c r="R364" s="157" t="s">
        <v>12319</v>
      </c>
      <c r="S364" s="157" t="str">
        <f t="shared" si="57"/>
        <v>[M]</v>
      </c>
      <c r="T364" s="157"/>
      <c r="U364" s="157" t="str">
        <f t="shared" si="58"/>
        <v>[A]</v>
      </c>
      <c r="V364" s="157"/>
      <c r="W364" s="182" t="s">
        <v>6631</v>
      </c>
    </row>
    <row r="365" spans="1:23">
      <c r="A365" s="7"/>
      <c r="B365" s="7"/>
      <c r="C365" s="157"/>
      <c r="D365" s="166"/>
      <c r="E365" s="168"/>
      <c r="F365" s="153"/>
      <c r="G365" s="157"/>
      <c r="H365" s="157"/>
      <c r="I365" s="157"/>
      <c r="J365" s="177"/>
      <c r="K365" s="157"/>
      <c r="L365" s="157"/>
      <c r="M365" s="157"/>
      <c r="N365" s="158" t="s">
        <v>15059</v>
      </c>
      <c r="O365" s="157" t="e">
        <f>#REF!&amp;"输出"</f>
        <v>#REF!</v>
      </c>
      <c r="P365" s="157" t="str">
        <f t="shared" si="56"/>
        <v>W127.10</v>
      </c>
      <c r="Q365" s="157" t="str">
        <f t="shared" si="55"/>
        <v>手动</v>
      </c>
      <c r="R365" s="157" t="s">
        <v>12320</v>
      </c>
      <c r="S365" s="157" t="str">
        <f t="shared" si="57"/>
        <v>[M]</v>
      </c>
      <c r="T365" s="157"/>
      <c r="U365" s="157" t="str">
        <f t="shared" si="58"/>
        <v>[A]</v>
      </c>
      <c r="V365" s="157"/>
      <c r="W365" s="182" t="s">
        <v>6632</v>
      </c>
    </row>
    <row r="366" spans="1:23">
      <c r="A366" s="7"/>
      <c r="B366" s="7"/>
      <c r="C366" s="157"/>
      <c r="D366" s="166"/>
      <c r="E366" s="168"/>
      <c r="F366" s="153"/>
      <c r="G366" s="157"/>
      <c r="H366" s="157"/>
      <c r="I366" s="157"/>
      <c r="J366" s="177"/>
      <c r="K366" s="157"/>
      <c r="L366" s="157"/>
      <c r="M366" s="157"/>
      <c r="N366" s="158" t="s">
        <v>15060</v>
      </c>
      <c r="O366" s="157" t="e">
        <f>#REF!&amp;"输出"</f>
        <v>#REF!</v>
      </c>
      <c r="P366" s="157" t="str">
        <f t="shared" si="56"/>
        <v>W127.11</v>
      </c>
      <c r="Q366" s="157" t="str">
        <f t="shared" si="55"/>
        <v>手动</v>
      </c>
      <c r="R366" s="157" t="s">
        <v>12321</v>
      </c>
      <c r="S366" s="157" t="str">
        <f t="shared" si="57"/>
        <v>[M]</v>
      </c>
      <c r="T366" s="157"/>
      <c r="U366" s="157" t="str">
        <f t="shared" si="58"/>
        <v>[A]</v>
      </c>
      <c r="V366" s="157"/>
      <c r="W366" s="182" t="s">
        <v>6633</v>
      </c>
    </row>
    <row r="367" spans="1:23">
      <c r="A367" s="7"/>
      <c r="B367" s="7"/>
      <c r="C367" s="157"/>
      <c r="D367" s="166"/>
      <c r="E367" s="168"/>
      <c r="F367" s="153"/>
      <c r="G367" s="157"/>
      <c r="H367" s="157"/>
      <c r="I367" s="157"/>
      <c r="J367" s="177"/>
      <c r="K367" s="157"/>
      <c r="L367" s="157"/>
      <c r="M367" s="157"/>
      <c r="N367" s="158" t="s">
        <v>15061</v>
      </c>
      <c r="O367" s="157" t="e">
        <f>#REF!&amp;"输出"</f>
        <v>#REF!</v>
      </c>
      <c r="P367" s="157" t="str">
        <f t="shared" si="56"/>
        <v>W127.12</v>
      </c>
      <c r="Q367" s="157" t="str">
        <f t="shared" si="55"/>
        <v>手动</v>
      </c>
      <c r="R367" s="157" t="s">
        <v>12322</v>
      </c>
      <c r="S367" s="157" t="str">
        <f t="shared" si="57"/>
        <v>[M]</v>
      </c>
      <c r="T367" s="157"/>
      <c r="U367" s="157" t="str">
        <f t="shared" si="58"/>
        <v>[A]</v>
      </c>
      <c r="V367" s="157"/>
      <c r="W367" s="182" t="s">
        <v>6634</v>
      </c>
    </row>
    <row r="368" spans="1:23">
      <c r="A368" s="7"/>
      <c r="B368" s="7"/>
      <c r="C368" s="157"/>
      <c r="D368" s="166"/>
      <c r="E368" s="168"/>
      <c r="F368" s="153"/>
      <c r="G368" s="157"/>
      <c r="H368" s="157"/>
      <c r="I368" s="157"/>
      <c r="J368" s="177"/>
      <c r="K368" s="157"/>
      <c r="L368" s="157"/>
      <c r="M368" s="157"/>
      <c r="N368" s="158" t="s">
        <v>15062</v>
      </c>
      <c r="O368" s="157" t="e">
        <f>#REF!&amp;"输出"</f>
        <v>#REF!</v>
      </c>
      <c r="P368" s="157" t="str">
        <f t="shared" si="56"/>
        <v>W127.13</v>
      </c>
      <c r="Q368" s="157" t="str">
        <f t="shared" si="55"/>
        <v>手动</v>
      </c>
      <c r="R368" s="157" t="s">
        <v>12323</v>
      </c>
      <c r="S368" s="157" t="str">
        <f t="shared" si="57"/>
        <v>[M]</v>
      </c>
      <c r="T368" s="157"/>
      <c r="U368" s="157" t="str">
        <f t="shared" si="58"/>
        <v>[A]</v>
      </c>
      <c r="V368" s="157"/>
      <c r="W368" s="182" t="s">
        <v>6635</v>
      </c>
    </row>
    <row r="369" spans="1:23">
      <c r="A369" s="7"/>
      <c r="B369" s="7"/>
      <c r="C369" s="157"/>
      <c r="D369" s="166"/>
      <c r="E369" s="168"/>
      <c r="F369" s="153"/>
      <c r="G369" s="157"/>
      <c r="H369" s="157"/>
      <c r="I369" s="157"/>
      <c r="J369" s="177"/>
      <c r="K369" s="157"/>
      <c r="L369" s="157"/>
      <c r="M369" s="157"/>
      <c r="N369" s="158" t="s">
        <v>15063</v>
      </c>
      <c r="O369" s="157" t="e">
        <f>#REF!&amp;"输出"</f>
        <v>#REF!</v>
      </c>
      <c r="P369" s="157" t="str">
        <f t="shared" si="56"/>
        <v>W127.14</v>
      </c>
      <c r="Q369" s="157" t="str">
        <f t="shared" si="55"/>
        <v>手动</v>
      </c>
      <c r="R369" s="157" t="s">
        <v>12324</v>
      </c>
      <c r="S369" s="157" t="str">
        <f t="shared" si="57"/>
        <v>[M]</v>
      </c>
      <c r="T369" s="157"/>
      <c r="U369" s="157" t="str">
        <f t="shared" si="58"/>
        <v>[A]</v>
      </c>
      <c r="V369" s="157"/>
      <c r="W369" s="182" t="s">
        <v>6636</v>
      </c>
    </row>
    <row r="370" spans="1:23">
      <c r="A370" s="7"/>
      <c r="B370" s="7"/>
      <c r="C370" s="157"/>
      <c r="D370" s="166"/>
      <c r="E370" s="168"/>
      <c r="F370" s="153"/>
      <c r="G370" s="157"/>
      <c r="H370" s="157"/>
      <c r="I370" s="157"/>
      <c r="J370" s="177"/>
      <c r="K370" s="157"/>
      <c r="L370" s="157"/>
      <c r="M370" s="157"/>
      <c r="N370" s="158" t="s">
        <v>15064</v>
      </c>
      <c r="O370" s="157" t="e">
        <f>#REF!&amp;"输出"</f>
        <v>#REF!</v>
      </c>
      <c r="P370" s="157" t="str">
        <f t="shared" si="56"/>
        <v>W127.15</v>
      </c>
      <c r="Q370" s="157" t="str">
        <f t="shared" si="55"/>
        <v>手动</v>
      </c>
      <c r="R370" s="157" t="s">
        <v>12325</v>
      </c>
      <c r="S370" s="157" t="str">
        <f t="shared" si="57"/>
        <v>[M]</v>
      </c>
      <c r="T370" s="157"/>
      <c r="U370" s="157" t="str">
        <f t="shared" si="58"/>
        <v>[A]</v>
      </c>
      <c r="V370" s="157"/>
      <c r="W370" s="182" t="s">
        <v>6637</v>
      </c>
    </row>
    <row r="371" spans="1:23">
      <c r="A371" s="7"/>
      <c r="B371" s="7"/>
      <c r="C371" s="157"/>
      <c r="D371" s="166"/>
      <c r="E371" s="168"/>
      <c r="F371" s="153"/>
      <c r="G371" s="157"/>
      <c r="H371" s="157"/>
      <c r="I371" s="157"/>
      <c r="J371" s="177"/>
      <c r="K371" s="157"/>
      <c r="L371" s="157"/>
      <c r="M371" s="157"/>
      <c r="N371" s="158" t="s">
        <v>15065</v>
      </c>
      <c r="O371" s="157" t="e">
        <f>#REF!&amp;"输出"</f>
        <v>#REF!</v>
      </c>
      <c r="P371" s="157" t="str">
        <f t="shared" si="56"/>
        <v>W128.00</v>
      </c>
      <c r="Q371" s="157" t="str">
        <f t="shared" si="55"/>
        <v>手动</v>
      </c>
      <c r="R371" s="157" t="s">
        <v>12326</v>
      </c>
      <c r="S371" s="157" t="str">
        <f t="shared" si="57"/>
        <v>[M]</v>
      </c>
      <c r="T371" s="157"/>
      <c r="U371" s="157" t="str">
        <f t="shared" si="58"/>
        <v>[A]</v>
      </c>
      <c r="V371" s="157"/>
      <c r="W371" s="182" t="s">
        <v>6638</v>
      </c>
    </row>
    <row r="372" spans="1:23">
      <c r="A372" s="7"/>
      <c r="B372" s="7"/>
      <c r="C372" s="157"/>
      <c r="D372" s="166"/>
      <c r="E372" s="168"/>
      <c r="F372" s="153"/>
      <c r="G372" s="157"/>
      <c r="H372" s="157"/>
      <c r="I372" s="157"/>
      <c r="J372" s="177"/>
      <c r="K372" s="157"/>
      <c r="L372" s="157"/>
      <c r="M372" s="157"/>
      <c r="N372" s="158" t="s">
        <v>15066</v>
      </c>
      <c r="O372" s="157" t="e">
        <f>#REF!&amp;"输出"</f>
        <v>#REF!</v>
      </c>
      <c r="P372" s="157" t="str">
        <f t="shared" si="56"/>
        <v>W128.01</v>
      </c>
      <c r="Q372" s="157" t="str">
        <f t="shared" si="55"/>
        <v>手动</v>
      </c>
      <c r="R372" s="157" t="s">
        <v>12327</v>
      </c>
      <c r="S372" s="157" t="str">
        <f t="shared" si="57"/>
        <v>[M]</v>
      </c>
      <c r="T372" s="157"/>
      <c r="U372" s="157" t="str">
        <f t="shared" si="58"/>
        <v>[A]</v>
      </c>
      <c r="V372" s="157"/>
      <c r="W372" s="182" t="s">
        <v>6639</v>
      </c>
    </row>
    <row r="373" spans="1:23">
      <c r="A373" s="7"/>
      <c r="B373" s="7"/>
      <c r="C373" s="157"/>
      <c r="D373" s="166"/>
      <c r="E373" s="168"/>
      <c r="F373" s="153"/>
      <c r="G373" s="157"/>
      <c r="H373" s="157"/>
      <c r="I373" s="157"/>
      <c r="J373" s="177"/>
      <c r="K373" s="157"/>
      <c r="L373" s="157"/>
      <c r="M373" s="157"/>
      <c r="N373" s="158" t="s">
        <v>15067</v>
      </c>
      <c r="O373" s="157" t="e">
        <f>#REF!&amp;"输出"</f>
        <v>#REF!</v>
      </c>
      <c r="P373" s="157" t="str">
        <f t="shared" si="56"/>
        <v>W128.02</v>
      </c>
      <c r="Q373" s="157" t="str">
        <f t="shared" si="55"/>
        <v>手动</v>
      </c>
      <c r="R373" s="157" t="s">
        <v>12328</v>
      </c>
      <c r="S373" s="157" t="str">
        <f t="shared" si="57"/>
        <v>[M]</v>
      </c>
      <c r="T373" s="157"/>
      <c r="U373" s="157" t="str">
        <f t="shared" si="58"/>
        <v>[A]</v>
      </c>
      <c r="V373" s="157"/>
      <c r="W373" s="182" t="s">
        <v>6640</v>
      </c>
    </row>
    <row r="374" spans="1:23">
      <c r="A374" s="7"/>
      <c r="B374" s="7"/>
      <c r="C374" s="157"/>
      <c r="D374" s="166"/>
      <c r="E374" s="168"/>
      <c r="F374" s="153"/>
      <c r="G374" s="157"/>
      <c r="H374" s="157"/>
      <c r="I374" s="157"/>
      <c r="J374" s="177"/>
      <c r="K374" s="157"/>
      <c r="L374" s="157"/>
      <c r="M374" s="157"/>
      <c r="N374" s="158" t="s">
        <v>15068</v>
      </c>
      <c r="O374" s="157" t="e">
        <f>#REF!&amp;"输出"</f>
        <v>#REF!</v>
      </c>
      <c r="P374" s="157" t="str">
        <f t="shared" si="56"/>
        <v>W128.03</v>
      </c>
      <c r="Q374" s="157" t="str">
        <f t="shared" si="55"/>
        <v>手动</v>
      </c>
      <c r="R374" s="157" t="s">
        <v>12329</v>
      </c>
      <c r="S374" s="157" t="str">
        <f t="shared" si="57"/>
        <v>[M]</v>
      </c>
      <c r="T374" s="157"/>
      <c r="U374" s="157" t="str">
        <f t="shared" si="58"/>
        <v>[A]</v>
      </c>
      <c r="V374" s="157"/>
      <c r="W374" s="182" t="s">
        <v>6641</v>
      </c>
    </row>
    <row r="375" spans="1:23">
      <c r="A375" s="7"/>
      <c r="B375" s="7"/>
      <c r="C375" s="157"/>
      <c r="D375" s="166"/>
      <c r="E375" s="168"/>
      <c r="F375" s="153"/>
      <c r="G375" s="157"/>
      <c r="H375" s="157"/>
      <c r="I375" s="157"/>
      <c r="J375" s="177"/>
      <c r="K375" s="157"/>
      <c r="L375" s="157"/>
      <c r="M375" s="157"/>
      <c r="N375" s="158" t="s">
        <v>15069</v>
      </c>
      <c r="O375" s="157" t="e">
        <f>#REF!&amp;"输出"</f>
        <v>#REF!</v>
      </c>
      <c r="P375" s="157" t="str">
        <f t="shared" si="56"/>
        <v>W128.04</v>
      </c>
      <c r="Q375" s="157" t="str">
        <f t="shared" si="55"/>
        <v>手动</v>
      </c>
      <c r="R375" s="157" t="s">
        <v>12330</v>
      </c>
      <c r="S375" s="157" t="str">
        <f t="shared" si="57"/>
        <v>[M]</v>
      </c>
      <c r="T375" s="157"/>
      <c r="U375" s="157" t="str">
        <f t="shared" si="58"/>
        <v>[A]</v>
      </c>
      <c r="V375" s="157"/>
      <c r="W375" s="182" t="s">
        <v>6642</v>
      </c>
    </row>
    <row r="376" spans="1:23">
      <c r="A376" s="7"/>
      <c r="B376" s="7"/>
      <c r="C376" s="157"/>
      <c r="D376" s="166"/>
      <c r="E376" s="168"/>
      <c r="F376" s="153"/>
      <c r="G376" s="157"/>
      <c r="H376" s="157"/>
      <c r="I376" s="157"/>
      <c r="J376" s="177"/>
      <c r="K376" s="157"/>
      <c r="L376" s="157"/>
      <c r="M376" s="157"/>
      <c r="N376" s="158" t="s">
        <v>15070</v>
      </c>
      <c r="O376" s="157" t="e">
        <f>#REF!&amp;"输出"</f>
        <v>#REF!</v>
      </c>
      <c r="P376" s="157" t="str">
        <f t="shared" si="56"/>
        <v>W128.05</v>
      </c>
      <c r="Q376" s="157" t="str">
        <f t="shared" si="55"/>
        <v>手动</v>
      </c>
      <c r="R376" s="157" t="s">
        <v>12331</v>
      </c>
      <c r="S376" s="157" t="str">
        <f t="shared" si="57"/>
        <v>[M]</v>
      </c>
      <c r="T376" s="157"/>
      <c r="U376" s="157" t="str">
        <f t="shared" si="58"/>
        <v>[A]</v>
      </c>
      <c r="V376" s="157"/>
      <c r="W376" s="182" t="s">
        <v>6643</v>
      </c>
    </row>
    <row r="377" spans="1:23">
      <c r="A377" s="7"/>
      <c r="B377" s="7"/>
      <c r="C377" s="157"/>
      <c r="D377" s="166"/>
      <c r="E377" s="168"/>
      <c r="F377" s="153"/>
      <c r="G377" s="157"/>
      <c r="H377" s="157"/>
      <c r="I377" s="157"/>
      <c r="J377" s="177"/>
      <c r="K377" s="157"/>
      <c r="L377" s="157"/>
      <c r="M377" s="157"/>
      <c r="N377" s="158" t="s">
        <v>15071</v>
      </c>
      <c r="O377" s="157" t="e">
        <f>#REF!&amp;"输出"</f>
        <v>#REF!</v>
      </c>
      <c r="P377" s="157" t="str">
        <f t="shared" si="56"/>
        <v>W128.06</v>
      </c>
      <c r="Q377" s="157" t="str">
        <f t="shared" si="55"/>
        <v>手动</v>
      </c>
      <c r="R377" s="157" t="s">
        <v>12332</v>
      </c>
      <c r="S377" s="157" t="str">
        <f t="shared" si="57"/>
        <v>[M]</v>
      </c>
      <c r="T377" s="157"/>
      <c r="U377" s="157" t="str">
        <f t="shared" si="58"/>
        <v>[A]</v>
      </c>
      <c r="V377" s="157"/>
      <c r="W377" s="182" t="s">
        <v>6644</v>
      </c>
    </row>
    <row r="378" spans="1:23">
      <c r="A378" s="7"/>
      <c r="B378" s="7"/>
      <c r="C378" s="157"/>
      <c r="D378" s="166"/>
      <c r="E378" s="168"/>
      <c r="F378" s="153"/>
      <c r="G378" s="157"/>
      <c r="H378" s="157"/>
      <c r="I378" s="157"/>
      <c r="J378" s="177"/>
      <c r="K378" s="157"/>
      <c r="L378" s="157"/>
      <c r="M378" s="157"/>
      <c r="N378" s="158" t="s">
        <v>15072</v>
      </c>
      <c r="O378" s="157" t="e">
        <f>#REF!&amp;"输出"</f>
        <v>#REF!</v>
      </c>
      <c r="P378" s="157" t="str">
        <f t="shared" si="56"/>
        <v>W128.07</v>
      </c>
      <c r="Q378" s="157" t="str">
        <f t="shared" si="55"/>
        <v>手动</v>
      </c>
      <c r="R378" s="157" t="s">
        <v>12333</v>
      </c>
      <c r="S378" s="157" t="str">
        <f t="shared" si="57"/>
        <v>[M]</v>
      </c>
      <c r="T378" s="157"/>
      <c r="U378" s="157" t="str">
        <f t="shared" si="58"/>
        <v>[A]</v>
      </c>
      <c r="V378" s="157"/>
      <c r="W378" s="182" t="s">
        <v>6645</v>
      </c>
    </row>
    <row r="379" spans="1:23">
      <c r="A379" s="7"/>
      <c r="B379" s="7"/>
      <c r="C379" s="157"/>
      <c r="D379" s="166"/>
      <c r="E379" s="168"/>
      <c r="F379" s="153"/>
      <c r="G379" s="157"/>
      <c r="H379" s="157"/>
      <c r="I379" s="157"/>
      <c r="J379" s="177"/>
      <c r="K379" s="157"/>
      <c r="L379" s="157"/>
      <c r="M379" s="157"/>
      <c r="N379" s="158" t="s">
        <v>15073</v>
      </c>
      <c r="O379" s="157" t="e">
        <f>#REF!&amp;"输出"</f>
        <v>#REF!</v>
      </c>
      <c r="P379" s="157" t="str">
        <f t="shared" si="56"/>
        <v>W128.08</v>
      </c>
      <c r="Q379" s="157" t="str">
        <f t="shared" si="55"/>
        <v>手动</v>
      </c>
      <c r="R379" s="157" t="s">
        <v>12334</v>
      </c>
      <c r="S379" s="157" t="str">
        <f t="shared" si="57"/>
        <v>[M]</v>
      </c>
      <c r="T379" s="157"/>
      <c r="U379" s="157" t="str">
        <f t="shared" si="58"/>
        <v>[A]</v>
      </c>
      <c r="V379" s="157"/>
      <c r="W379" s="182" t="s">
        <v>6646</v>
      </c>
    </row>
    <row r="380" spans="1:23">
      <c r="A380" s="7"/>
      <c r="B380" s="7"/>
      <c r="C380" s="157"/>
      <c r="D380" s="166"/>
      <c r="E380" s="168"/>
      <c r="F380" s="153"/>
      <c r="G380" s="157"/>
      <c r="H380" s="157"/>
      <c r="I380" s="157"/>
      <c r="J380" s="177"/>
      <c r="K380" s="157"/>
      <c r="L380" s="157"/>
      <c r="M380" s="157"/>
      <c r="N380" s="158" t="s">
        <v>15074</v>
      </c>
      <c r="O380" s="157" t="e">
        <f>#REF!&amp;"输出"</f>
        <v>#REF!</v>
      </c>
      <c r="P380" s="157" t="str">
        <f t="shared" si="56"/>
        <v>W128.09</v>
      </c>
      <c r="Q380" s="157" t="str">
        <f t="shared" si="55"/>
        <v>手动</v>
      </c>
      <c r="R380" s="157" t="s">
        <v>12335</v>
      </c>
      <c r="S380" s="157" t="str">
        <f t="shared" si="57"/>
        <v>[M]</v>
      </c>
      <c r="T380" s="157"/>
      <c r="U380" s="157" t="str">
        <f t="shared" si="58"/>
        <v>[A]</v>
      </c>
      <c r="V380" s="157"/>
      <c r="W380" s="182" t="s">
        <v>6647</v>
      </c>
    </row>
    <row r="381" spans="1:23">
      <c r="A381" s="7"/>
      <c r="B381" s="7"/>
      <c r="C381" s="157"/>
      <c r="D381" s="166"/>
      <c r="E381" s="168"/>
      <c r="F381" s="153"/>
      <c r="G381" s="157"/>
      <c r="H381" s="157"/>
      <c r="I381" s="157"/>
      <c r="J381" s="177"/>
      <c r="K381" s="157"/>
      <c r="L381" s="157"/>
      <c r="M381" s="157"/>
      <c r="N381" s="158" t="s">
        <v>15075</v>
      </c>
      <c r="O381" s="157" t="e">
        <f>#REF!&amp;"输出"</f>
        <v>#REF!</v>
      </c>
      <c r="P381" s="157" t="str">
        <f t="shared" si="56"/>
        <v>W128.10</v>
      </c>
      <c r="Q381" s="157" t="str">
        <f t="shared" si="55"/>
        <v>手动</v>
      </c>
      <c r="R381" s="157" t="s">
        <v>12336</v>
      </c>
      <c r="S381" s="157" t="str">
        <f t="shared" si="57"/>
        <v>[M]</v>
      </c>
      <c r="T381" s="157"/>
      <c r="U381" s="157" t="str">
        <f t="shared" si="58"/>
        <v>[A]</v>
      </c>
      <c r="V381" s="157"/>
      <c r="W381" s="182" t="s">
        <v>6648</v>
      </c>
    </row>
    <row r="382" spans="1:23">
      <c r="A382" s="7"/>
      <c r="B382" s="7"/>
      <c r="C382" s="157"/>
      <c r="D382" s="166"/>
      <c r="E382" s="168"/>
      <c r="F382" s="153"/>
      <c r="G382" s="157"/>
      <c r="H382" s="157"/>
      <c r="I382" s="157"/>
      <c r="J382" s="177"/>
      <c r="K382" s="157"/>
      <c r="L382" s="157"/>
      <c r="M382" s="157"/>
      <c r="N382" s="158" t="s">
        <v>15076</v>
      </c>
      <c r="O382" s="157" t="e">
        <f>#REF!&amp;"输出"</f>
        <v>#REF!</v>
      </c>
      <c r="P382" s="157" t="str">
        <f t="shared" si="56"/>
        <v>W128.11</v>
      </c>
      <c r="Q382" s="157" t="str">
        <f t="shared" si="55"/>
        <v>手动</v>
      </c>
      <c r="R382" s="157" t="s">
        <v>12337</v>
      </c>
      <c r="S382" s="157" t="str">
        <f t="shared" si="57"/>
        <v>[M]</v>
      </c>
      <c r="T382" s="157"/>
      <c r="U382" s="157" t="str">
        <f t="shared" si="58"/>
        <v>[A]</v>
      </c>
      <c r="V382" s="157"/>
      <c r="W382" s="182" t="s">
        <v>6649</v>
      </c>
    </row>
    <row r="383" spans="1:23">
      <c r="A383" s="7"/>
      <c r="B383" s="7"/>
      <c r="C383" s="157"/>
      <c r="D383" s="166"/>
      <c r="E383" s="168"/>
      <c r="F383" s="153"/>
      <c r="G383" s="157"/>
      <c r="H383" s="157"/>
      <c r="I383" s="157"/>
      <c r="J383" s="177"/>
      <c r="K383" s="157"/>
      <c r="L383" s="157"/>
      <c r="M383" s="157"/>
      <c r="N383" s="158" t="s">
        <v>15077</v>
      </c>
      <c r="O383" s="157" t="e">
        <f>#REF!&amp;"输出"</f>
        <v>#REF!</v>
      </c>
      <c r="P383" s="157" t="str">
        <f t="shared" si="56"/>
        <v>W128.12</v>
      </c>
      <c r="Q383" s="157" t="str">
        <f t="shared" si="55"/>
        <v>手动</v>
      </c>
      <c r="R383" s="157" t="s">
        <v>12338</v>
      </c>
      <c r="S383" s="157" t="str">
        <f t="shared" si="57"/>
        <v>[M]</v>
      </c>
      <c r="T383" s="157"/>
      <c r="U383" s="157" t="str">
        <f t="shared" si="58"/>
        <v>[A]</v>
      </c>
      <c r="V383" s="157"/>
      <c r="W383" s="182" t="s">
        <v>6650</v>
      </c>
    </row>
    <row r="384" spans="1:23">
      <c r="A384" s="7"/>
      <c r="B384" s="7"/>
      <c r="C384" s="157"/>
      <c r="D384" s="166"/>
      <c r="E384" s="168"/>
      <c r="F384" s="153"/>
      <c r="G384" s="157"/>
      <c r="H384" s="157"/>
      <c r="I384" s="157"/>
      <c r="J384" s="177"/>
      <c r="K384" s="157"/>
      <c r="L384" s="157"/>
      <c r="M384" s="157"/>
      <c r="N384" s="158" t="s">
        <v>15078</v>
      </c>
      <c r="O384" s="157" t="e">
        <f>#REF!&amp;"输出"</f>
        <v>#REF!</v>
      </c>
      <c r="P384" s="157" t="str">
        <f t="shared" si="56"/>
        <v>W128.13</v>
      </c>
      <c r="Q384" s="157" t="str">
        <f t="shared" si="55"/>
        <v>手动</v>
      </c>
      <c r="R384" s="157" t="s">
        <v>12339</v>
      </c>
      <c r="S384" s="157" t="str">
        <f t="shared" si="57"/>
        <v>[M]</v>
      </c>
      <c r="T384" s="157"/>
      <c r="U384" s="157" t="str">
        <f t="shared" si="58"/>
        <v>[A]</v>
      </c>
      <c r="V384" s="157"/>
      <c r="W384" s="182" t="s">
        <v>6651</v>
      </c>
    </row>
    <row r="385" spans="1:23">
      <c r="A385" s="7"/>
      <c r="B385" s="7"/>
      <c r="C385" s="157"/>
      <c r="D385" s="166"/>
      <c r="E385" s="168"/>
      <c r="F385" s="153"/>
      <c r="G385" s="157"/>
      <c r="H385" s="157"/>
      <c r="I385" s="157"/>
      <c r="J385" s="177"/>
      <c r="K385" s="157"/>
      <c r="L385" s="157"/>
      <c r="M385" s="157"/>
      <c r="N385" s="158" t="s">
        <v>15079</v>
      </c>
      <c r="O385" s="157" t="e">
        <f>#REF!&amp;"输出"</f>
        <v>#REF!</v>
      </c>
      <c r="P385" s="157" t="str">
        <f t="shared" si="56"/>
        <v>W128.14</v>
      </c>
      <c r="Q385" s="157" t="str">
        <f t="shared" si="55"/>
        <v>手动</v>
      </c>
      <c r="R385" s="157" t="s">
        <v>12340</v>
      </c>
      <c r="S385" s="157" t="str">
        <f t="shared" si="57"/>
        <v>[M]</v>
      </c>
      <c r="T385" s="157"/>
      <c r="U385" s="157" t="str">
        <f t="shared" si="58"/>
        <v>[A]</v>
      </c>
      <c r="V385" s="157"/>
      <c r="W385" s="182" t="s">
        <v>6652</v>
      </c>
    </row>
    <row r="386" spans="1:23">
      <c r="A386" s="7"/>
      <c r="B386" s="7"/>
      <c r="C386" s="157"/>
      <c r="D386" s="166"/>
      <c r="E386" s="168"/>
      <c r="F386" s="153"/>
      <c r="G386" s="157"/>
      <c r="H386" s="157"/>
      <c r="I386" s="157"/>
      <c r="J386" s="177"/>
      <c r="K386" s="157"/>
      <c r="L386" s="157"/>
      <c r="M386" s="157"/>
      <c r="N386" s="158" t="s">
        <v>15080</v>
      </c>
      <c r="O386" s="157" t="e">
        <f>#REF!&amp;"输出"</f>
        <v>#REF!</v>
      </c>
      <c r="P386" s="157" t="str">
        <f t="shared" si="56"/>
        <v>W128.15</v>
      </c>
      <c r="Q386" s="157" t="str">
        <f t="shared" si="55"/>
        <v>手动</v>
      </c>
      <c r="R386" s="157" t="s">
        <v>12341</v>
      </c>
      <c r="S386" s="157" t="str">
        <f t="shared" si="57"/>
        <v>[M]</v>
      </c>
      <c r="T386" s="157"/>
      <c r="U386" s="157" t="str">
        <f t="shared" si="58"/>
        <v>[A]</v>
      </c>
      <c r="V386" s="157"/>
      <c r="W386" s="182" t="s">
        <v>6653</v>
      </c>
    </row>
    <row r="387" spans="1:23">
      <c r="A387" s="7"/>
      <c r="B387" s="7"/>
      <c r="C387" s="157"/>
      <c r="D387" s="166"/>
      <c r="E387" s="168"/>
      <c r="F387" s="153"/>
      <c r="G387" s="157"/>
      <c r="H387" s="157"/>
      <c r="I387" s="157"/>
      <c r="J387" s="177"/>
      <c r="K387" s="157"/>
      <c r="L387" s="157"/>
      <c r="M387" s="157"/>
      <c r="N387" s="158" t="s">
        <v>15081</v>
      </c>
      <c r="O387" s="157" t="e">
        <f>#REF!&amp;"输出"</f>
        <v>#REF!</v>
      </c>
      <c r="P387" s="157" t="str">
        <f t="shared" si="56"/>
        <v>W129.00</v>
      </c>
      <c r="Q387" s="157" t="str">
        <f t="shared" ref="Q387:Q450" si="59">M387&amp;"手动"</f>
        <v>手动</v>
      </c>
      <c r="R387" s="157"/>
      <c r="S387" s="157" t="str">
        <f t="shared" si="57"/>
        <v>[M]</v>
      </c>
      <c r="T387" s="157"/>
      <c r="U387" s="157" t="str">
        <f t="shared" si="58"/>
        <v>[A]</v>
      </c>
      <c r="V387" s="157"/>
      <c r="W387" s="182" t="s">
        <v>6654</v>
      </c>
    </row>
    <row r="388" spans="1:23">
      <c r="A388" s="7"/>
      <c r="B388" s="7"/>
      <c r="C388" s="157"/>
      <c r="D388" s="166"/>
      <c r="E388" s="168"/>
      <c r="F388" s="153"/>
      <c r="G388" s="157"/>
      <c r="H388" s="157"/>
      <c r="I388" s="157"/>
      <c r="J388" s="177"/>
      <c r="K388" s="157"/>
      <c r="L388" s="157"/>
      <c r="M388" s="157"/>
      <c r="N388" s="158" t="s">
        <v>15082</v>
      </c>
      <c r="O388" s="157" t="e">
        <f>#REF!&amp;"输出"</f>
        <v>#REF!</v>
      </c>
      <c r="P388" s="157" t="str">
        <f t="shared" si="56"/>
        <v>W129.01</v>
      </c>
      <c r="Q388" s="157" t="str">
        <f t="shared" si="59"/>
        <v>手动</v>
      </c>
      <c r="R388" s="157"/>
      <c r="S388" s="157" t="str">
        <f t="shared" si="57"/>
        <v>[M]</v>
      </c>
      <c r="T388" s="157"/>
      <c r="U388" s="157" t="str">
        <f t="shared" si="58"/>
        <v>[A]</v>
      </c>
      <c r="V388" s="157"/>
      <c r="W388" s="182" t="s">
        <v>6655</v>
      </c>
    </row>
    <row r="389" spans="1:23">
      <c r="A389" s="7"/>
      <c r="B389" s="7"/>
      <c r="C389" s="157"/>
      <c r="D389" s="166"/>
      <c r="E389" s="168"/>
      <c r="F389" s="153"/>
      <c r="G389" s="157"/>
      <c r="H389" s="157"/>
      <c r="I389" s="157"/>
      <c r="J389" s="177"/>
      <c r="K389" s="157"/>
      <c r="L389" s="157"/>
      <c r="M389" s="157"/>
      <c r="N389" s="158" t="s">
        <v>15083</v>
      </c>
      <c r="O389" s="157" t="e">
        <f>#REF!&amp;"输出"</f>
        <v>#REF!</v>
      </c>
      <c r="P389" s="157" t="str">
        <f t="shared" ref="P389:P452" si="60">"W"&amp;N389</f>
        <v>W129.02</v>
      </c>
      <c r="Q389" s="157" t="str">
        <f t="shared" si="59"/>
        <v>手动</v>
      </c>
      <c r="R389" s="157"/>
      <c r="S389" s="157" t="str">
        <f t="shared" si="57"/>
        <v>[M]</v>
      </c>
      <c r="T389" s="157"/>
      <c r="U389" s="157" t="str">
        <f t="shared" si="58"/>
        <v>[A]</v>
      </c>
      <c r="V389" s="157"/>
      <c r="W389" s="182" t="s">
        <v>6656</v>
      </c>
    </row>
    <row r="390" spans="1:23">
      <c r="A390" s="7"/>
      <c r="B390" s="7"/>
      <c r="C390" s="157"/>
      <c r="D390" s="166"/>
      <c r="E390" s="168"/>
      <c r="F390" s="153"/>
      <c r="G390" s="157"/>
      <c r="H390" s="157"/>
      <c r="I390" s="157"/>
      <c r="J390" s="177"/>
      <c r="K390" s="157"/>
      <c r="L390" s="157"/>
      <c r="M390" s="157"/>
      <c r="N390" s="158" t="s">
        <v>15084</v>
      </c>
      <c r="O390" s="157" t="e">
        <f>#REF!&amp;"输出"</f>
        <v>#REF!</v>
      </c>
      <c r="P390" s="157" t="str">
        <f t="shared" si="60"/>
        <v>W129.03</v>
      </c>
      <c r="Q390" s="157" t="str">
        <f t="shared" si="59"/>
        <v>手动</v>
      </c>
      <c r="R390" s="157"/>
      <c r="S390" s="157" t="str">
        <f t="shared" si="57"/>
        <v>[M]</v>
      </c>
      <c r="T390" s="157"/>
      <c r="U390" s="157" t="str">
        <f t="shared" si="58"/>
        <v>[A]</v>
      </c>
      <c r="V390" s="157"/>
      <c r="W390" s="182" t="s">
        <v>6657</v>
      </c>
    </row>
    <row r="391" spans="1:23">
      <c r="A391" s="7"/>
      <c r="B391" s="7"/>
      <c r="C391" s="157"/>
      <c r="D391" s="166"/>
      <c r="E391" s="168"/>
      <c r="F391" s="153"/>
      <c r="G391" s="157"/>
      <c r="H391" s="157"/>
      <c r="I391" s="157"/>
      <c r="J391" s="177"/>
      <c r="K391" s="157"/>
      <c r="L391" s="157"/>
      <c r="M391" s="157"/>
      <c r="N391" s="158" t="s">
        <v>15085</v>
      </c>
      <c r="O391" s="157" t="e">
        <f>#REF!&amp;"输出"</f>
        <v>#REF!</v>
      </c>
      <c r="P391" s="157" t="str">
        <f t="shared" si="60"/>
        <v>W129.04</v>
      </c>
      <c r="Q391" s="157" t="str">
        <f t="shared" si="59"/>
        <v>手动</v>
      </c>
      <c r="R391" s="157"/>
      <c r="S391" s="157" t="str">
        <f t="shared" si="57"/>
        <v>[M]</v>
      </c>
      <c r="T391" s="157"/>
      <c r="U391" s="157" t="str">
        <f t="shared" si="58"/>
        <v>[A]</v>
      </c>
      <c r="V391" s="157"/>
      <c r="W391" s="182" t="s">
        <v>6658</v>
      </c>
    </row>
    <row r="392" spans="1:23">
      <c r="A392" s="7"/>
      <c r="B392" s="7"/>
      <c r="C392" s="157"/>
      <c r="D392" s="166"/>
      <c r="E392" s="168"/>
      <c r="F392" s="153"/>
      <c r="G392" s="157"/>
      <c r="H392" s="157"/>
      <c r="I392" s="157"/>
      <c r="J392" s="177"/>
      <c r="K392" s="157"/>
      <c r="L392" s="157"/>
      <c r="M392" s="157"/>
      <c r="N392" s="158" t="s">
        <v>15086</v>
      </c>
      <c r="O392" s="157" t="e">
        <f>#REF!&amp;"输出"</f>
        <v>#REF!</v>
      </c>
      <c r="P392" s="157" t="str">
        <f t="shared" si="60"/>
        <v>W129.05</v>
      </c>
      <c r="Q392" s="157" t="str">
        <f t="shared" si="59"/>
        <v>手动</v>
      </c>
      <c r="R392" s="157"/>
      <c r="S392" s="157" t="str">
        <f t="shared" si="57"/>
        <v>[M]</v>
      </c>
      <c r="T392" s="157"/>
      <c r="U392" s="157" t="str">
        <f t="shared" si="58"/>
        <v>[A]</v>
      </c>
      <c r="V392" s="157"/>
      <c r="W392" s="182" t="s">
        <v>6659</v>
      </c>
    </row>
    <row r="393" spans="1:23">
      <c r="A393" s="7"/>
      <c r="B393" s="7"/>
      <c r="C393" s="157"/>
      <c r="D393" s="166"/>
      <c r="E393" s="168"/>
      <c r="F393" s="153"/>
      <c r="G393" s="157"/>
      <c r="H393" s="157"/>
      <c r="I393" s="157"/>
      <c r="J393" s="177"/>
      <c r="K393" s="157"/>
      <c r="L393" s="157"/>
      <c r="M393" s="157"/>
      <c r="N393" s="158" t="s">
        <v>15087</v>
      </c>
      <c r="O393" s="157" t="e">
        <f>#REF!&amp;"输出"</f>
        <v>#REF!</v>
      </c>
      <c r="P393" s="157" t="str">
        <f t="shared" si="60"/>
        <v>W129.06</v>
      </c>
      <c r="Q393" s="157" t="str">
        <f t="shared" si="59"/>
        <v>手动</v>
      </c>
      <c r="R393" s="157"/>
      <c r="S393" s="157" t="str">
        <f t="shared" si="57"/>
        <v>[M]</v>
      </c>
      <c r="T393" s="157"/>
      <c r="U393" s="157" t="str">
        <f t="shared" si="58"/>
        <v>[A]</v>
      </c>
      <c r="V393" s="157"/>
      <c r="W393" s="182" t="s">
        <v>6660</v>
      </c>
    </row>
    <row r="394" spans="1:23">
      <c r="A394" s="7"/>
      <c r="B394" s="7"/>
      <c r="C394" s="157"/>
      <c r="D394" s="166"/>
      <c r="E394" s="168"/>
      <c r="F394" s="153"/>
      <c r="G394" s="157"/>
      <c r="H394" s="157"/>
      <c r="I394" s="157"/>
      <c r="J394" s="177"/>
      <c r="K394" s="157"/>
      <c r="L394" s="157"/>
      <c r="M394" s="157"/>
      <c r="N394" s="158" t="s">
        <v>15088</v>
      </c>
      <c r="O394" s="157" t="e">
        <f>#REF!&amp;"输出"</f>
        <v>#REF!</v>
      </c>
      <c r="P394" s="157" t="str">
        <f t="shared" si="60"/>
        <v>W129.07</v>
      </c>
      <c r="Q394" s="157" t="str">
        <f t="shared" si="59"/>
        <v>手动</v>
      </c>
      <c r="R394" s="157"/>
      <c r="S394" s="157" t="str">
        <f t="shared" si="57"/>
        <v>[M]</v>
      </c>
      <c r="T394" s="157"/>
      <c r="U394" s="157" t="str">
        <f t="shared" si="58"/>
        <v>[A]</v>
      </c>
      <c r="V394" s="157"/>
      <c r="W394" s="182" t="s">
        <v>6661</v>
      </c>
    </row>
    <row r="395" spans="1:23">
      <c r="A395" s="7"/>
      <c r="B395" s="7"/>
      <c r="C395" s="157"/>
      <c r="D395" s="166"/>
      <c r="E395" s="168"/>
      <c r="F395" s="153"/>
      <c r="G395" s="157"/>
      <c r="H395" s="157"/>
      <c r="I395" s="157"/>
      <c r="J395" s="177"/>
      <c r="K395" s="157"/>
      <c r="L395" s="157"/>
      <c r="M395" s="157"/>
      <c r="N395" s="158" t="s">
        <v>15089</v>
      </c>
      <c r="O395" s="157" t="e">
        <f>#REF!&amp;"输出"</f>
        <v>#REF!</v>
      </c>
      <c r="P395" s="157" t="str">
        <f t="shared" si="60"/>
        <v>W129.08</v>
      </c>
      <c r="Q395" s="157" t="str">
        <f t="shared" si="59"/>
        <v>手动</v>
      </c>
      <c r="R395" s="157"/>
      <c r="S395" s="157" t="str">
        <f t="shared" si="57"/>
        <v>[M]</v>
      </c>
      <c r="T395" s="157"/>
      <c r="U395" s="157" t="str">
        <f t="shared" si="58"/>
        <v>[A]</v>
      </c>
      <c r="V395" s="157"/>
      <c r="W395" s="182" t="s">
        <v>6662</v>
      </c>
    </row>
    <row r="396" spans="1:23">
      <c r="A396" s="7"/>
      <c r="B396" s="7"/>
      <c r="C396" s="157"/>
      <c r="D396" s="166"/>
      <c r="E396" s="168"/>
      <c r="F396" s="153"/>
      <c r="G396" s="157"/>
      <c r="H396" s="157"/>
      <c r="I396" s="157"/>
      <c r="J396" s="177"/>
      <c r="K396" s="157"/>
      <c r="L396" s="157"/>
      <c r="M396" s="157"/>
      <c r="N396" s="158" t="s">
        <v>15090</v>
      </c>
      <c r="O396" s="157" t="e">
        <f>#REF!&amp;"输出"</f>
        <v>#REF!</v>
      </c>
      <c r="P396" s="157" t="str">
        <f t="shared" si="60"/>
        <v>W129.09</v>
      </c>
      <c r="Q396" s="157" t="str">
        <f t="shared" si="59"/>
        <v>手动</v>
      </c>
      <c r="R396" s="157"/>
      <c r="S396" s="157" t="str">
        <f t="shared" si="57"/>
        <v>[M]</v>
      </c>
      <c r="T396" s="157"/>
      <c r="U396" s="157" t="str">
        <f t="shared" si="58"/>
        <v>[A]</v>
      </c>
      <c r="V396" s="157"/>
      <c r="W396" s="182" t="s">
        <v>6663</v>
      </c>
    </row>
    <row r="397" spans="1:23">
      <c r="A397" s="7"/>
      <c r="B397" s="7"/>
      <c r="C397" s="157"/>
      <c r="D397" s="166"/>
      <c r="E397" s="168"/>
      <c r="F397" s="153"/>
      <c r="G397" s="157"/>
      <c r="H397" s="157"/>
      <c r="I397" s="157"/>
      <c r="J397" s="177"/>
      <c r="K397" s="157"/>
      <c r="L397" s="157"/>
      <c r="M397" s="157"/>
      <c r="N397" s="158" t="s">
        <v>15091</v>
      </c>
      <c r="O397" s="157" t="e">
        <f>#REF!&amp;"输出"</f>
        <v>#REF!</v>
      </c>
      <c r="P397" s="157" t="str">
        <f t="shared" si="60"/>
        <v>W129.10</v>
      </c>
      <c r="Q397" s="157" t="str">
        <f t="shared" si="59"/>
        <v>手动</v>
      </c>
      <c r="R397" s="157"/>
      <c r="S397" s="157" t="str">
        <f t="shared" si="57"/>
        <v>[M]</v>
      </c>
      <c r="T397" s="157"/>
      <c r="U397" s="157" t="str">
        <f t="shared" si="58"/>
        <v>[A]</v>
      </c>
      <c r="V397" s="157"/>
      <c r="W397" s="182" t="s">
        <v>6664</v>
      </c>
    </row>
    <row r="398" spans="1:23">
      <c r="A398" s="7"/>
      <c r="B398" s="7"/>
      <c r="C398" s="157"/>
      <c r="D398" s="166"/>
      <c r="E398" s="168"/>
      <c r="F398" s="153"/>
      <c r="G398" s="157"/>
      <c r="H398" s="157"/>
      <c r="I398" s="157"/>
      <c r="J398" s="177"/>
      <c r="K398" s="157"/>
      <c r="L398" s="157"/>
      <c r="M398" s="157"/>
      <c r="N398" s="158" t="s">
        <v>15092</v>
      </c>
      <c r="O398" s="157" t="e">
        <f>#REF!&amp;"输出"</f>
        <v>#REF!</v>
      </c>
      <c r="P398" s="157" t="str">
        <f t="shared" si="60"/>
        <v>W129.11</v>
      </c>
      <c r="Q398" s="157" t="str">
        <f t="shared" si="59"/>
        <v>手动</v>
      </c>
      <c r="R398" s="157"/>
      <c r="S398" s="157" t="str">
        <f t="shared" si="57"/>
        <v>[M]</v>
      </c>
      <c r="T398" s="157"/>
      <c r="U398" s="157" t="str">
        <f t="shared" si="58"/>
        <v>[A]</v>
      </c>
      <c r="V398" s="157"/>
      <c r="W398" s="182" t="s">
        <v>6665</v>
      </c>
    </row>
    <row r="399" spans="1:23">
      <c r="A399" s="7"/>
      <c r="B399" s="7"/>
      <c r="C399" s="157"/>
      <c r="D399" s="166"/>
      <c r="E399" s="168"/>
      <c r="F399" s="153"/>
      <c r="G399" s="157"/>
      <c r="H399" s="157"/>
      <c r="I399" s="157"/>
      <c r="J399" s="177"/>
      <c r="K399" s="157"/>
      <c r="L399" s="157"/>
      <c r="M399" s="157"/>
      <c r="N399" s="158" t="s">
        <v>15093</v>
      </c>
      <c r="O399" s="157" t="e">
        <f>#REF!&amp;"输出"</f>
        <v>#REF!</v>
      </c>
      <c r="P399" s="157" t="str">
        <f t="shared" si="60"/>
        <v>W129.12</v>
      </c>
      <c r="Q399" s="157" t="str">
        <f t="shared" si="59"/>
        <v>手动</v>
      </c>
      <c r="R399" s="157"/>
      <c r="S399" s="157" t="str">
        <f t="shared" ref="S399:S415" si="61">M399&amp;"[M]"</f>
        <v>[M]</v>
      </c>
      <c r="T399" s="157"/>
      <c r="U399" s="157" t="str">
        <f t="shared" si="58"/>
        <v>[A]</v>
      </c>
      <c r="V399" s="157"/>
      <c r="W399" s="182" t="s">
        <v>6666</v>
      </c>
    </row>
    <row r="400" spans="1:23">
      <c r="A400" s="7"/>
      <c r="B400" s="7"/>
      <c r="C400" s="157"/>
      <c r="D400" s="166"/>
      <c r="E400" s="168"/>
      <c r="F400" s="153"/>
      <c r="G400" s="157"/>
      <c r="H400" s="157"/>
      <c r="I400" s="157"/>
      <c r="J400" s="177"/>
      <c r="K400" s="157"/>
      <c r="L400" s="157"/>
      <c r="M400" s="157"/>
      <c r="N400" s="158" t="s">
        <v>15094</v>
      </c>
      <c r="O400" s="157" t="e">
        <f>#REF!&amp;"输出"</f>
        <v>#REF!</v>
      </c>
      <c r="P400" s="157" t="str">
        <f t="shared" si="60"/>
        <v>W129.13</v>
      </c>
      <c r="Q400" s="157" t="str">
        <f t="shared" si="59"/>
        <v>手动</v>
      </c>
      <c r="R400" s="157"/>
      <c r="S400" s="157" t="str">
        <f t="shared" si="61"/>
        <v>[M]</v>
      </c>
      <c r="T400" s="157"/>
      <c r="U400" s="157" t="str">
        <f t="shared" si="58"/>
        <v>[A]</v>
      </c>
      <c r="V400" s="157"/>
      <c r="W400" s="182" t="s">
        <v>6667</v>
      </c>
    </row>
    <row r="401" spans="1:23">
      <c r="A401" s="7"/>
      <c r="B401" s="7"/>
      <c r="C401" s="157"/>
      <c r="D401" s="166"/>
      <c r="E401" s="168"/>
      <c r="F401" s="153"/>
      <c r="G401" s="157"/>
      <c r="H401" s="157"/>
      <c r="I401" s="157"/>
      <c r="J401" s="177"/>
      <c r="K401" s="157"/>
      <c r="L401" s="157"/>
      <c r="M401" s="157"/>
      <c r="N401" s="158" t="s">
        <v>15095</v>
      </c>
      <c r="O401" s="157" t="e">
        <f>#REF!&amp;"输出"</f>
        <v>#REF!</v>
      </c>
      <c r="P401" s="157" t="str">
        <f t="shared" si="60"/>
        <v>W129.14</v>
      </c>
      <c r="Q401" s="157" t="str">
        <f t="shared" si="59"/>
        <v>手动</v>
      </c>
      <c r="R401" s="157"/>
      <c r="S401" s="157" t="str">
        <f t="shared" si="61"/>
        <v>[M]</v>
      </c>
      <c r="T401" s="157"/>
      <c r="U401" s="157" t="str">
        <f t="shared" si="58"/>
        <v>[A]</v>
      </c>
      <c r="V401" s="157"/>
      <c r="W401" s="182" t="s">
        <v>6668</v>
      </c>
    </row>
    <row r="402" spans="1:23">
      <c r="A402" s="7"/>
      <c r="B402" s="7"/>
      <c r="C402" s="157"/>
      <c r="D402" s="166"/>
      <c r="E402" s="168"/>
      <c r="F402" s="153"/>
      <c r="G402" s="157"/>
      <c r="H402" s="157"/>
      <c r="I402" s="157"/>
      <c r="J402" s="177"/>
      <c r="K402" s="157"/>
      <c r="L402" s="157"/>
      <c r="M402" s="157"/>
      <c r="N402" s="158" t="s">
        <v>15096</v>
      </c>
      <c r="O402" s="157" t="e">
        <f>#REF!&amp;"输出"</f>
        <v>#REF!</v>
      </c>
      <c r="P402" s="157" t="str">
        <f t="shared" si="60"/>
        <v>W129.15</v>
      </c>
      <c r="Q402" s="157" t="str">
        <f t="shared" si="59"/>
        <v>手动</v>
      </c>
      <c r="R402" s="157"/>
      <c r="S402" s="157" t="str">
        <f t="shared" si="61"/>
        <v>[M]</v>
      </c>
      <c r="T402" s="157"/>
      <c r="U402" s="157" t="str">
        <f t="shared" si="58"/>
        <v>[A]</v>
      </c>
      <c r="V402" s="157"/>
      <c r="W402" s="182" t="s">
        <v>6669</v>
      </c>
    </row>
    <row r="403" spans="1:23">
      <c r="A403" s="7"/>
      <c r="B403" s="7"/>
      <c r="C403" s="157"/>
      <c r="D403" s="166"/>
      <c r="E403" s="168"/>
      <c r="F403" s="153"/>
      <c r="G403" s="157"/>
      <c r="H403" s="157"/>
      <c r="I403" s="157"/>
      <c r="J403" s="177"/>
      <c r="K403" s="157"/>
      <c r="L403" s="157"/>
      <c r="M403" s="157"/>
      <c r="N403" s="158" t="s">
        <v>15097</v>
      </c>
      <c r="O403" s="157" t="e">
        <f>#REF!&amp;"输出"</f>
        <v>#REF!</v>
      </c>
      <c r="P403" s="157" t="str">
        <f t="shared" si="60"/>
        <v>W130.00</v>
      </c>
      <c r="Q403" s="157" t="str">
        <f t="shared" si="59"/>
        <v>手动</v>
      </c>
      <c r="R403" s="157"/>
      <c r="S403" s="157" t="str">
        <f t="shared" si="61"/>
        <v>[M]</v>
      </c>
      <c r="T403" s="157"/>
      <c r="U403" s="157" t="str">
        <f t="shared" ref="U403:U466" si="62">M403&amp;"[A]"</f>
        <v>[A]</v>
      </c>
      <c r="V403" s="157"/>
      <c r="W403" s="182" t="s">
        <v>6670</v>
      </c>
    </row>
    <row r="404" spans="1:23">
      <c r="A404" s="7"/>
      <c r="B404" s="7"/>
      <c r="C404" s="157"/>
      <c r="D404" s="166"/>
      <c r="E404" s="168"/>
      <c r="F404" s="153"/>
      <c r="G404" s="157"/>
      <c r="H404" s="157"/>
      <c r="I404" s="157"/>
      <c r="J404" s="177"/>
      <c r="K404" s="157"/>
      <c r="L404" s="157"/>
      <c r="M404" s="157"/>
      <c r="N404" s="158" t="s">
        <v>15098</v>
      </c>
      <c r="O404" s="157" t="e">
        <f>#REF!&amp;"输出"</f>
        <v>#REF!</v>
      </c>
      <c r="P404" s="157" t="str">
        <f t="shared" si="60"/>
        <v>W130.01</v>
      </c>
      <c r="Q404" s="157" t="str">
        <f t="shared" si="59"/>
        <v>手动</v>
      </c>
      <c r="R404" s="157"/>
      <c r="S404" s="157" t="str">
        <f t="shared" si="61"/>
        <v>[M]</v>
      </c>
      <c r="T404" s="157"/>
      <c r="U404" s="157" t="str">
        <f t="shared" si="62"/>
        <v>[A]</v>
      </c>
      <c r="V404" s="157"/>
      <c r="W404" s="182" t="s">
        <v>6671</v>
      </c>
    </row>
    <row r="405" spans="1:23">
      <c r="A405" s="7"/>
      <c r="B405" s="7"/>
      <c r="C405" s="157"/>
      <c r="D405" s="166"/>
      <c r="E405" s="168"/>
      <c r="F405" s="153"/>
      <c r="G405" s="157"/>
      <c r="H405" s="157"/>
      <c r="I405" s="157"/>
      <c r="J405" s="177"/>
      <c r="K405" s="157"/>
      <c r="L405" s="157"/>
      <c r="M405" s="157"/>
      <c r="N405" s="158" t="s">
        <v>15099</v>
      </c>
      <c r="O405" s="157" t="e">
        <f>#REF!&amp;"输出"</f>
        <v>#REF!</v>
      </c>
      <c r="P405" s="157" t="str">
        <f t="shared" si="60"/>
        <v>W130.02</v>
      </c>
      <c r="Q405" s="157" t="str">
        <f t="shared" si="59"/>
        <v>手动</v>
      </c>
      <c r="R405" s="157"/>
      <c r="S405" s="157" t="str">
        <f t="shared" si="61"/>
        <v>[M]</v>
      </c>
      <c r="T405" s="157"/>
      <c r="U405" s="157" t="str">
        <f t="shared" si="62"/>
        <v>[A]</v>
      </c>
      <c r="V405" s="157"/>
      <c r="W405" s="182" t="s">
        <v>6672</v>
      </c>
    </row>
    <row r="406" spans="1:23">
      <c r="A406" s="7"/>
      <c r="B406" s="7"/>
      <c r="C406" s="157"/>
      <c r="D406" s="166"/>
      <c r="E406" s="168"/>
      <c r="F406" s="153"/>
      <c r="G406" s="157"/>
      <c r="H406" s="157"/>
      <c r="I406" s="157"/>
      <c r="J406" s="177"/>
      <c r="K406" s="157"/>
      <c r="L406" s="157"/>
      <c r="M406" s="157"/>
      <c r="N406" s="158" t="s">
        <v>15100</v>
      </c>
      <c r="O406" s="157" t="e">
        <f>#REF!&amp;"输出"</f>
        <v>#REF!</v>
      </c>
      <c r="P406" s="157" t="str">
        <f t="shared" si="60"/>
        <v>W130.03</v>
      </c>
      <c r="Q406" s="157" t="str">
        <f t="shared" si="59"/>
        <v>手动</v>
      </c>
      <c r="R406" s="157"/>
      <c r="S406" s="157" t="str">
        <f t="shared" si="61"/>
        <v>[M]</v>
      </c>
      <c r="T406" s="157"/>
      <c r="U406" s="157" t="str">
        <f t="shared" si="62"/>
        <v>[A]</v>
      </c>
      <c r="V406" s="157"/>
      <c r="W406" s="182" t="s">
        <v>6673</v>
      </c>
    </row>
    <row r="407" spans="1:23">
      <c r="A407" s="7"/>
      <c r="B407" s="7"/>
      <c r="C407" s="157"/>
      <c r="D407" s="166"/>
      <c r="E407" s="168"/>
      <c r="F407" s="153"/>
      <c r="G407" s="157"/>
      <c r="H407" s="157"/>
      <c r="I407" s="157"/>
      <c r="J407" s="177"/>
      <c r="K407" s="157"/>
      <c r="L407" s="157"/>
      <c r="M407" s="157"/>
      <c r="N407" s="158" t="s">
        <v>15101</v>
      </c>
      <c r="O407" s="157" t="e">
        <f>#REF!&amp;"输出"</f>
        <v>#REF!</v>
      </c>
      <c r="P407" s="157" t="str">
        <f t="shared" si="60"/>
        <v>W130.04</v>
      </c>
      <c r="Q407" s="157" t="str">
        <f t="shared" si="59"/>
        <v>手动</v>
      </c>
      <c r="R407" s="157"/>
      <c r="S407" s="157" t="str">
        <f t="shared" si="61"/>
        <v>[M]</v>
      </c>
      <c r="T407" s="157"/>
      <c r="U407" s="157" t="str">
        <f t="shared" si="62"/>
        <v>[A]</v>
      </c>
      <c r="V407" s="157"/>
      <c r="W407" s="182" t="s">
        <v>6674</v>
      </c>
    </row>
    <row r="408" spans="1:23">
      <c r="A408" s="7"/>
      <c r="B408" s="7"/>
      <c r="C408" s="157"/>
      <c r="D408" s="166"/>
      <c r="E408" s="168"/>
      <c r="F408" s="153"/>
      <c r="G408" s="157"/>
      <c r="H408" s="157"/>
      <c r="I408" s="157"/>
      <c r="J408" s="177"/>
      <c r="K408" s="157"/>
      <c r="L408" s="157"/>
      <c r="M408" s="157"/>
      <c r="N408" s="158" t="s">
        <v>15102</v>
      </c>
      <c r="O408" s="157" t="e">
        <f>#REF!&amp;"输出"</f>
        <v>#REF!</v>
      </c>
      <c r="P408" s="157" t="str">
        <f t="shared" si="60"/>
        <v>W130.05</v>
      </c>
      <c r="Q408" s="157" t="str">
        <f t="shared" si="59"/>
        <v>手动</v>
      </c>
      <c r="R408" s="157"/>
      <c r="S408" s="157" t="str">
        <f t="shared" si="61"/>
        <v>[M]</v>
      </c>
      <c r="T408" s="157"/>
      <c r="U408" s="157" t="str">
        <f t="shared" si="62"/>
        <v>[A]</v>
      </c>
      <c r="V408" s="157"/>
      <c r="W408" s="182" t="s">
        <v>6675</v>
      </c>
    </row>
    <row r="409" spans="1:23">
      <c r="A409" s="7"/>
      <c r="B409" s="7"/>
      <c r="C409" s="157"/>
      <c r="D409" s="166"/>
      <c r="E409" s="168"/>
      <c r="F409" s="153"/>
      <c r="G409" s="157"/>
      <c r="H409" s="157"/>
      <c r="I409" s="157"/>
      <c r="J409" s="177"/>
      <c r="K409" s="157"/>
      <c r="L409" s="157"/>
      <c r="M409" s="157"/>
      <c r="N409" s="158" t="s">
        <v>15103</v>
      </c>
      <c r="O409" s="157" t="e">
        <f>#REF!&amp;"输出"</f>
        <v>#REF!</v>
      </c>
      <c r="P409" s="157" t="str">
        <f t="shared" si="60"/>
        <v>W130.06</v>
      </c>
      <c r="Q409" s="157" t="str">
        <f t="shared" si="59"/>
        <v>手动</v>
      </c>
      <c r="R409" s="157"/>
      <c r="S409" s="157" t="str">
        <f t="shared" si="61"/>
        <v>[M]</v>
      </c>
      <c r="T409" s="157"/>
      <c r="U409" s="157" t="str">
        <f t="shared" si="62"/>
        <v>[A]</v>
      </c>
      <c r="V409" s="157"/>
      <c r="W409" s="182" t="s">
        <v>6676</v>
      </c>
    </row>
    <row r="410" spans="1:23">
      <c r="A410" s="7"/>
      <c r="B410" s="7"/>
      <c r="C410" s="157"/>
      <c r="D410" s="166"/>
      <c r="E410" s="168"/>
      <c r="F410" s="153"/>
      <c r="G410" s="157"/>
      <c r="H410" s="157"/>
      <c r="I410" s="157"/>
      <c r="J410" s="177"/>
      <c r="K410" s="157"/>
      <c r="L410" s="157"/>
      <c r="M410" s="157"/>
      <c r="N410" s="158" t="s">
        <v>15104</v>
      </c>
      <c r="O410" s="157" t="e">
        <f>#REF!&amp;"输出"</f>
        <v>#REF!</v>
      </c>
      <c r="P410" s="157" t="str">
        <f t="shared" si="60"/>
        <v>W130.07</v>
      </c>
      <c r="Q410" s="157" t="str">
        <f t="shared" si="59"/>
        <v>手动</v>
      </c>
      <c r="R410" s="157"/>
      <c r="S410" s="157" t="str">
        <f t="shared" si="61"/>
        <v>[M]</v>
      </c>
      <c r="T410" s="157"/>
      <c r="U410" s="157" t="str">
        <f t="shared" si="62"/>
        <v>[A]</v>
      </c>
      <c r="V410" s="157"/>
      <c r="W410" s="182" t="s">
        <v>6677</v>
      </c>
    </row>
    <row r="411" spans="1:23">
      <c r="A411" s="7"/>
      <c r="B411" s="7"/>
      <c r="C411" s="157"/>
      <c r="D411" s="166"/>
      <c r="E411" s="168"/>
      <c r="F411" s="153"/>
      <c r="G411" s="157"/>
      <c r="H411" s="157"/>
      <c r="I411" s="157"/>
      <c r="J411" s="177"/>
      <c r="K411" s="157"/>
      <c r="L411" s="157"/>
      <c r="M411" s="157"/>
      <c r="N411" s="158" t="s">
        <v>15105</v>
      </c>
      <c r="O411" s="157" t="e">
        <f>#REF!&amp;"输出"</f>
        <v>#REF!</v>
      </c>
      <c r="P411" s="157" t="str">
        <f t="shared" si="60"/>
        <v>W130.08</v>
      </c>
      <c r="Q411" s="157" t="str">
        <f t="shared" si="59"/>
        <v>手动</v>
      </c>
      <c r="R411" s="157"/>
      <c r="S411" s="157" t="str">
        <f t="shared" si="61"/>
        <v>[M]</v>
      </c>
      <c r="T411" s="157"/>
      <c r="U411" s="157" t="str">
        <f t="shared" si="62"/>
        <v>[A]</v>
      </c>
      <c r="V411" s="157"/>
      <c r="W411" s="182" t="s">
        <v>6678</v>
      </c>
    </row>
    <row r="412" spans="1:23">
      <c r="A412" s="7"/>
      <c r="B412" s="7"/>
      <c r="C412" s="157"/>
      <c r="D412" s="166"/>
      <c r="E412" s="168"/>
      <c r="F412" s="153"/>
      <c r="G412" s="157"/>
      <c r="H412" s="157"/>
      <c r="I412" s="157"/>
      <c r="J412" s="177"/>
      <c r="K412" s="157"/>
      <c r="L412" s="157"/>
      <c r="M412" s="157"/>
      <c r="N412" s="158" t="s">
        <v>15106</v>
      </c>
      <c r="O412" s="157" t="e">
        <f>#REF!&amp;"输出"</f>
        <v>#REF!</v>
      </c>
      <c r="P412" s="157" t="str">
        <f t="shared" si="60"/>
        <v>W130.09</v>
      </c>
      <c r="Q412" s="157" t="str">
        <f t="shared" si="59"/>
        <v>手动</v>
      </c>
      <c r="R412" s="157"/>
      <c r="S412" s="157" t="str">
        <f t="shared" si="61"/>
        <v>[M]</v>
      </c>
      <c r="T412" s="157"/>
      <c r="U412" s="157" t="str">
        <f t="shared" si="62"/>
        <v>[A]</v>
      </c>
      <c r="V412" s="157"/>
      <c r="W412" s="182" t="s">
        <v>6679</v>
      </c>
    </row>
    <row r="413" spans="1:23">
      <c r="A413" s="7"/>
      <c r="B413" s="7"/>
      <c r="C413" s="157"/>
      <c r="D413" s="166"/>
      <c r="E413" s="168"/>
      <c r="F413" s="153"/>
      <c r="G413" s="157"/>
      <c r="H413" s="157"/>
      <c r="I413" s="157"/>
      <c r="J413" s="177"/>
      <c r="K413" s="157"/>
      <c r="L413" s="157"/>
      <c r="M413" s="157"/>
      <c r="N413" s="158" t="s">
        <v>15107</v>
      </c>
      <c r="O413" s="157" t="e">
        <f>#REF!&amp;"输出"</f>
        <v>#REF!</v>
      </c>
      <c r="P413" s="157" t="str">
        <f t="shared" si="60"/>
        <v>W130.10</v>
      </c>
      <c r="Q413" s="157" t="str">
        <f t="shared" si="59"/>
        <v>手动</v>
      </c>
      <c r="R413" s="157"/>
      <c r="S413" s="157" t="str">
        <f t="shared" si="61"/>
        <v>[M]</v>
      </c>
      <c r="T413" s="157"/>
      <c r="U413" s="157" t="str">
        <f t="shared" si="62"/>
        <v>[A]</v>
      </c>
      <c r="V413" s="157"/>
      <c r="W413" s="182" t="s">
        <v>6680</v>
      </c>
    </row>
    <row r="414" spans="1:23">
      <c r="A414" s="7"/>
      <c r="B414" s="7"/>
      <c r="C414" s="157"/>
      <c r="D414" s="166"/>
      <c r="E414" s="168"/>
      <c r="F414" s="153"/>
      <c r="G414" s="157"/>
      <c r="H414" s="157"/>
      <c r="I414" s="157"/>
      <c r="J414" s="177"/>
      <c r="K414" s="157"/>
      <c r="L414" s="157"/>
      <c r="M414" s="157"/>
      <c r="N414" s="158" t="s">
        <v>15108</v>
      </c>
      <c r="O414" s="157" t="e">
        <f>#REF!&amp;"输出"</f>
        <v>#REF!</v>
      </c>
      <c r="P414" s="157" t="str">
        <f t="shared" si="60"/>
        <v>W130.11</v>
      </c>
      <c r="Q414" s="157" t="str">
        <f t="shared" si="59"/>
        <v>手动</v>
      </c>
      <c r="R414" s="157"/>
      <c r="S414" s="157" t="str">
        <f t="shared" si="61"/>
        <v>[M]</v>
      </c>
      <c r="T414" s="157"/>
      <c r="U414" s="157" t="str">
        <f t="shared" si="62"/>
        <v>[A]</v>
      </c>
      <c r="V414" s="157"/>
      <c r="W414" s="182" t="s">
        <v>6681</v>
      </c>
    </row>
    <row r="415" spans="1:23">
      <c r="A415" s="7"/>
      <c r="B415" s="7"/>
      <c r="C415" s="157"/>
      <c r="D415" s="166"/>
      <c r="E415" s="168"/>
      <c r="F415" s="153"/>
      <c r="G415" s="157"/>
      <c r="H415" s="157"/>
      <c r="I415" s="157"/>
      <c r="J415" s="177"/>
      <c r="K415" s="157"/>
      <c r="L415" s="157"/>
      <c r="M415" s="157"/>
      <c r="N415" s="158" t="s">
        <v>15109</v>
      </c>
      <c r="O415" s="157" t="e">
        <f>#REF!&amp;"输出"</f>
        <v>#REF!</v>
      </c>
      <c r="P415" s="157" t="str">
        <f t="shared" si="60"/>
        <v>W130.12</v>
      </c>
      <c r="Q415" s="157" t="str">
        <f t="shared" si="59"/>
        <v>手动</v>
      </c>
      <c r="R415" s="157"/>
      <c r="S415" s="157" t="str">
        <f t="shared" si="61"/>
        <v>[M]</v>
      </c>
      <c r="T415" s="157"/>
      <c r="U415" s="157" t="str">
        <f t="shared" si="62"/>
        <v>[A]</v>
      </c>
      <c r="V415" s="157"/>
      <c r="W415" s="182" t="s">
        <v>6682</v>
      </c>
    </row>
    <row r="416" spans="1:23">
      <c r="A416" s="7"/>
      <c r="B416" s="7"/>
      <c r="C416" s="157"/>
      <c r="D416" s="166"/>
      <c r="E416" s="168"/>
      <c r="F416" s="153"/>
      <c r="G416" s="157"/>
      <c r="H416" s="157"/>
      <c r="I416" s="157"/>
      <c r="J416" s="177"/>
      <c r="K416" s="157"/>
      <c r="L416" s="157"/>
      <c r="M416" s="157"/>
      <c r="N416" s="158" t="s">
        <v>15110</v>
      </c>
      <c r="O416" s="157" t="e">
        <f>#REF!&amp;"输出"</f>
        <v>#REF!</v>
      </c>
      <c r="P416" s="157" t="str">
        <f t="shared" si="60"/>
        <v>W130.13</v>
      </c>
      <c r="Q416" s="157" t="str">
        <f t="shared" si="59"/>
        <v>手动</v>
      </c>
      <c r="R416" s="157"/>
      <c r="S416" s="157" t="str">
        <f t="shared" ref="S416:S466" si="63">M416&amp;"[M]"</f>
        <v>[M]</v>
      </c>
      <c r="T416" s="157"/>
      <c r="U416" s="157" t="str">
        <f t="shared" si="62"/>
        <v>[A]</v>
      </c>
      <c r="V416" s="157"/>
      <c r="W416" s="182" t="s">
        <v>6683</v>
      </c>
    </row>
    <row r="417" spans="1:23">
      <c r="A417" s="7"/>
      <c r="B417" s="7"/>
      <c r="C417" s="157"/>
      <c r="D417" s="166"/>
      <c r="E417" s="168"/>
      <c r="F417" s="153"/>
      <c r="G417" s="157"/>
      <c r="H417" s="157"/>
      <c r="I417" s="157"/>
      <c r="J417" s="177"/>
      <c r="K417" s="157"/>
      <c r="L417" s="157"/>
      <c r="M417" s="157"/>
      <c r="N417" s="158" t="s">
        <v>15111</v>
      </c>
      <c r="O417" s="157" t="e">
        <f>#REF!&amp;"输出"</f>
        <v>#REF!</v>
      </c>
      <c r="P417" s="157" t="str">
        <f t="shared" si="60"/>
        <v>W130.14</v>
      </c>
      <c r="Q417" s="157" t="str">
        <f t="shared" si="59"/>
        <v>手动</v>
      </c>
      <c r="R417" s="157"/>
      <c r="S417" s="157" t="str">
        <f t="shared" si="63"/>
        <v>[M]</v>
      </c>
      <c r="T417" s="157"/>
      <c r="U417" s="157" t="str">
        <f t="shared" si="62"/>
        <v>[A]</v>
      </c>
      <c r="V417" s="157"/>
      <c r="W417" s="182" t="s">
        <v>6684</v>
      </c>
    </row>
    <row r="418" spans="1:23">
      <c r="A418" s="7"/>
      <c r="B418" s="7"/>
      <c r="C418" s="157"/>
      <c r="D418" s="166"/>
      <c r="E418" s="168"/>
      <c r="F418" s="153"/>
      <c r="G418" s="157"/>
      <c r="H418" s="157"/>
      <c r="I418" s="157"/>
      <c r="J418" s="177"/>
      <c r="K418" s="157"/>
      <c r="L418" s="157"/>
      <c r="M418" s="157"/>
      <c r="N418" s="158" t="s">
        <v>15112</v>
      </c>
      <c r="O418" s="157" t="e">
        <f>#REF!&amp;"输出"</f>
        <v>#REF!</v>
      </c>
      <c r="P418" s="157" t="str">
        <f t="shared" si="60"/>
        <v>W130.15</v>
      </c>
      <c r="Q418" s="157" t="str">
        <f t="shared" si="59"/>
        <v>手动</v>
      </c>
      <c r="R418" s="157"/>
      <c r="S418" s="157" t="str">
        <f t="shared" si="63"/>
        <v>[M]</v>
      </c>
      <c r="T418" s="157"/>
      <c r="U418" s="157" t="str">
        <f t="shared" si="62"/>
        <v>[A]</v>
      </c>
      <c r="V418" s="157"/>
      <c r="W418" s="182" t="s">
        <v>6685</v>
      </c>
    </row>
    <row r="419" spans="1:23">
      <c r="A419" s="7"/>
      <c r="B419" s="7"/>
      <c r="C419" s="157"/>
      <c r="D419" s="166"/>
      <c r="E419" s="168"/>
      <c r="F419" s="153"/>
      <c r="G419" s="157"/>
      <c r="H419" s="157"/>
      <c r="I419" s="157"/>
      <c r="J419" s="177"/>
      <c r="K419" s="157"/>
      <c r="L419" s="157"/>
      <c r="M419" s="157"/>
      <c r="N419" s="158" t="s">
        <v>15113</v>
      </c>
      <c r="O419" s="157" t="e">
        <f>#REF!&amp;"输出"</f>
        <v>#REF!</v>
      </c>
      <c r="P419" s="157" t="str">
        <f t="shared" si="60"/>
        <v>W131.00</v>
      </c>
      <c r="Q419" s="157" t="str">
        <f t="shared" si="59"/>
        <v>手动</v>
      </c>
      <c r="R419" s="157"/>
      <c r="S419" s="157" t="str">
        <f t="shared" si="63"/>
        <v>[M]</v>
      </c>
      <c r="T419" s="157"/>
      <c r="U419" s="157" t="str">
        <f t="shared" si="62"/>
        <v>[A]</v>
      </c>
      <c r="V419" s="157"/>
      <c r="W419" s="182" t="s">
        <v>6686</v>
      </c>
    </row>
    <row r="420" spans="1:23">
      <c r="A420" s="7"/>
      <c r="B420" s="7"/>
      <c r="C420" s="157"/>
      <c r="D420" s="166"/>
      <c r="E420" s="168"/>
      <c r="F420" s="153"/>
      <c r="G420" s="157"/>
      <c r="H420" s="157"/>
      <c r="I420" s="157"/>
      <c r="J420" s="177"/>
      <c r="K420" s="157"/>
      <c r="L420" s="157"/>
      <c r="M420" s="157"/>
      <c r="N420" s="158" t="s">
        <v>15114</v>
      </c>
      <c r="O420" s="157" t="e">
        <f>#REF!&amp;"输出"</f>
        <v>#REF!</v>
      </c>
      <c r="P420" s="157" t="str">
        <f t="shared" si="60"/>
        <v>W131.01</v>
      </c>
      <c r="Q420" s="157" t="str">
        <f t="shared" si="59"/>
        <v>手动</v>
      </c>
      <c r="R420" s="157"/>
      <c r="S420" s="157" t="str">
        <f t="shared" si="63"/>
        <v>[M]</v>
      </c>
      <c r="T420" s="157"/>
      <c r="U420" s="157" t="str">
        <f t="shared" si="62"/>
        <v>[A]</v>
      </c>
      <c r="V420" s="157"/>
      <c r="W420" s="182" t="s">
        <v>6687</v>
      </c>
    </row>
    <row r="421" spans="1:23">
      <c r="A421" s="7"/>
      <c r="B421" s="7"/>
      <c r="C421" s="157"/>
      <c r="D421" s="166"/>
      <c r="E421" s="168"/>
      <c r="F421" s="153"/>
      <c r="G421" s="157"/>
      <c r="H421" s="157"/>
      <c r="I421" s="157"/>
      <c r="J421" s="177"/>
      <c r="K421" s="157"/>
      <c r="L421" s="157"/>
      <c r="M421" s="157"/>
      <c r="N421" s="158" t="s">
        <v>15115</v>
      </c>
      <c r="O421" s="157" t="e">
        <f>#REF!&amp;"输出"</f>
        <v>#REF!</v>
      </c>
      <c r="P421" s="157" t="str">
        <f t="shared" si="60"/>
        <v>W131.02</v>
      </c>
      <c r="Q421" s="157" t="str">
        <f t="shared" si="59"/>
        <v>手动</v>
      </c>
      <c r="R421" s="157"/>
      <c r="S421" s="157" t="str">
        <f t="shared" si="63"/>
        <v>[M]</v>
      </c>
      <c r="T421" s="157"/>
      <c r="U421" s="157" t="str">
        <f t="shared" si="62"/>
        <v>[A]</v>
      </c>
      <c r="V421" s="157"/>
      <c r="W421" s="182" t="s">
        <v>6688</v>
      </c>
    </row>
    <row r="422" spans="1:23">
      <c r="A422" s="7"/>
      <c r="B422" s="7"/>
      <c r="C422" s="157"/>
      <c r="D422" s="166"/>
      <c r="E422" s="168"/>
      <c r="F422" s="153"/>
      <c r="G422" s="157"/>
      <c r="H422" s="157"/>
      <c r="I422" s="157"/>
      <c r="J422" s="177"/>
      <c r="K422" s="157"/>
      <c r="L422" s="157"/>
      <c r="M422" s="157"/>
      <c r="N422" s="158" t="s">
        <v>15116</v>
      </c>
      <c r="O422" s="157" t="e">
        <f>#REF!&amp;"输出"</f>
        <v>#REF!</v>
      </c>
      <c r="P422" s="157" t="str">
        <f t="shared" si="60"/>
        <v>W131.03</v>
      </c>
      <c r="Q422" s="157" t="str">
        <f t="shared" si="59"/>
        <v>手动</v>
      </c>
      <c r="R422" s="157"/>
      <c r="S422" s="157" t="str">
        <f t="shared" si="63"/>
        <v>[M]</v>
      </c>
      <c r="T422" s="157"/>
      <c r="U422" s="157" t="str">
        <f t="shared" si="62"/>
        <v>[A]</v>
      </c>
      <c r="V422" s="157"/>
      <c r="W422" s="182" t="s">
        <v>6689</v>
      </c>
    </row>
    <row r="423" spans="1:23">
      <c r="A423" s="7"/>
      <c r="B423" s="7"/>
      <c r="C423" s="157"/>
      <c r="D423" s="166"/>
      <c r="E423" s="168"/>
      <c r="F423" s="153"/>
      <c r="G423" s="157"/>
      <c r="H423" s="157"/>
      <c r="I423" s="157"/>
      <c r="J423" s="177"/>
      <c r="K423" s="157"/>
      <c r="L423" s="157"/>
      <c r="M423" s="157"/>
      <c r="N423" s="158" t="s">
        <v>15117</v>
      </c>
      <c r="O423" s="157" t="e">
        <f>#REF!&amp;"输出"</f>
        <v>#REF!</v>
      </c>
      <c r="P423" s="157" t="str">
        <f t="shared" si="60"/>
        <v>W131.04</v>
      </c>
      <c r="Q423" s="157" t="str">
        <f t="shared" si="59"/>
        <v>手动</v>
      </c>
      <c r="R423" s="157"/>
      <c r="S423" s="157" t="str">
        <f t="shared" si="63"/>
        <v>[M]</v>
      </c>
      <c r="T423" s="157"/>
      <c r="U423" s="157" t="str">
        <f t="shared" si="62"/>
        <v>[A]</v>
      </c>
      <c r="V423" s="157"/>
      <c r="W423" s="182" t="s">
        <v>6690</v>
      </c>
    </row>
    <row r="424" spans="1:23">
      <c r="A424" s="7"/>
      <c r="B424" s="7"/>
      <c r="C424" s="157"/>
      <c r="D424" s="166"/>
      <c r="E424" s="168"/>
      <c r="F424" s="153"/>
      <c r="G424" s="157"/>
      <c r="H424" s="157"/>
      <c r="I424" s="157"/>
      <c r="J424" s="177"/>
      <c r="K424" s="157"/>
      <c r="L424" s="157"/>
      <c r="M424" s="157"/>
      <c r="N424" s="158" t="s">
        <v>15118</v>
      </c>
      <c r="O424" s="157" t="e">
        <f>#REF!&amp;"输出"</f>
        <v>#REF!</v>
      </c>
      <c r="P424" s="157" t="str">
        <f t="shared" si="60"/>
        <v>W131.05</v>
      </c>
      <c r="Q424" s="157" t="str">
        <f t="shared" si="59"/>
        <v>手动</v>
      </c>
      <c r="R424" s="157"/>
      <c r="S424" s="157" t="str">
        <f t="shared" si="63"/>
        <v>[M]</v>
      </c>
      <c r="T424" s="157"/>
      <c r="U424" s="157" t="str">
        <f t="shared" si="62"/>
        <v>[A]</v>
      </c>
      <c r="V424" s="157"/>
      <c r="W424" s="182" t="s">
        <v>6691</v>
      </c>
    </row>
    <row r="425" spans="1:23">
      <c r="A425" s="7"/>
      <c r="B425" s="7"/>
      <c r="C425" s="157"/>
      <c r="D425" s="166"/>
      <c r="E425" s="168"/>
      <c r="F425" s="153"/>
      <c r="G425" s="157"/>
      <c r="H425" s="157"/>
      <c r="I425" s="157"/>
      <c r="J425" s="177"/>
      <c r="K425" s="157"/>
      <c r="L425" s="157"/>
      <c r="M425" s="157"/>
      <c r="N425" s="158" t="s">
        <v>15119</v>
      </c>
      <c r="O425" s="157" t="e">
        <f>#REF!&amp;"输出"</f>
        <v>#REF!</v>
      </c>
      <c r="P425" s="157" t="str">
        <f t="shared" si="60"/>
        <v>W131.06</v>
      </c>
      <c r="Q425" s="157" t="str">
        <f t="shared" si="59"/>
        <v>手动</v>
      </c>
      <c r="R425" s="157"/>
      <c r="S425" s="157" t="str">
        <f t="shared" si="63"/>
        <v>[M]</v>
      </c>
      <c r="T425" s="157"/>
      <c r="U425" s="157" t="str">
        <f t="shared" si="62"/>
        <v>[A]</v>
      </c>
      <c r="V425" s="157"/>
      <c r="W425" s="182" t="s">
        <v>6692</v>
      </c>
    </row>
    <row r="426" spans="1:23">
      <c r="A426" s="7"/>
      <c r="B426" s="7"/>
      <c r="C426" s="157"/>
      <c r="D426" s="166"/>
      <c r="E426" s="168"/>
      <c r="F426" s="153"/>
      <c r="G426" s="157"/>
      <c r="H426" s="157"/>
      <c r="I426" s="157"/>
      <c r="J426" s="177"/>
      <c r="K426" s="157"/>
      <c r="L426" s="157"/>
      <c r="M426" s="157"/>
      <c r="N426" s="158" t="s">
        <v>15120</v>
      </c>
      <c r="O426" s="157" t="e">
        <f>#REF!&amp;"输出"</f>
        <v>#REF!</v>
      </c>
      <c r="P426" s="157" t="str">
        <f t="shared" si="60"/>
        <v>W131.07</v>
      </c>
      <c r="Q426" s="157" t="str">
        <f t="shared" si="59"/>
        <v>手动</v>
      </c>
      <c r="R426" s="157"/>
      <c r="S426" s="157" t="str">
        <f t="shared" si="63"/>
        <v>[M]</v>
      </c>
      <c r="T426" s="157"/>
      <c r="U426" s="157" t="str">
        <f t="shared" si="62"/>
        <v>[A]</v>
      </c>
      <c r="V426" s="157"/>
      <c r="W426" s="182" t="s">
        <v>6693</v>
      </c>
    </row>
    <row r="427" spans="1:23">
      <c r="A427" s="7"/>
      <c r="B427" s="7"/>
      <c r="C427" s="157"/>
      <c r="D427" s="166"/>
      <c r="E427" s="168"/>
      <c r="F427" s="153"/>
      <c r="G427" s="157"/>
      <c r="H427" s="157"/>
      <c r="I427" s="157"/>
      <c r="J427" s="177"/>
      <c r="K427" s="157"/>
      <c r="L427" s="157"/>
      <c r="M427" s="157"/>
      <c r="N427" s="158" t="s">
        <v>15121</v>
      </c>
      <c r="O427" s="157" t="e">
        <f>#REF!&amp;"输出"</f>
        <v>#REF!</v>
      </c>
      <c r="P427" s="157" t="str">
        <f t="shared" si="60"/>
        <v>W131.08</v>
      </c>
      <c r="Q427" s="157" t="str">
        <f t="shared" si="59"/>
        <v>手动</v>
      </c>
      <c r="R427" s="157"/>
      <c r="S427" s="157" t="str">
        <f t="shared" si="63"/>
        <v>[M]</v>
      </c>
      <c r="T427" s="157"/>
      <c r="U427" s="157" t="str">
        <f t="shared" si="62"/>
        <v>[A]</v>
      </c>
      <c r="V427" s="157"/>
      <c r="W427" s="182" t="s">
        <v>6694</v>
      </c>
    </row>
    <row r="428" spans="1:23">
      <c r="A428" s="7"/>
      <c r="B428" s="7"/>
      <c r="C428" s="157"/>
      <c r="D428" s="166"/>
      <c r="E428" s="168"/>
      <c r="F428" s="153"/>
      <c r="G428" s="157"/>
      <c r="H428" s="157"/>
      <c r="I428" s="157"/>
      <c r="J428" s="177"/>
      <c r="K428" s="157"/>
      <c r="L428" s="157"/>
      <c r="M428" s="157"/>
      <c r="N428" s="158" t="s">
        <v>15122</v>
      </c>
      <c r="O428" s="157" t="e">
        <f>#REF!&amp;"输出"</f>
        <v>#REF!</v>
      </c>
      <c r="P428" s="157" t="str">
        <f t="shared" si="60"/>
        <v>W131.09</v>
      </c>
      <c r="Q428" s="157" t="str">
        <f t="shared" si="59"/>
        <v>手动</v>
      </c>
      <c r="R428" s="157"/>
      <c r="S428" s="157" t="str">
        <f t="shared" si="63"/>
        <v>[M]</v>
      </c>
      <c r="T428" s="157"/>
      <c r="U428" s="157" t="str">
        <f t="shared" si="62"/>
        <v>[A]</v>
      </c>
      <c r="V428" s="157"/>
      <c r="W428" s="182" t="s">
        <v>6695</v>
      </c>
    </row>
    <row r="429" spans="1:23">
      <c r="A429" s="7"/>
      <c r="B429" s="7"/>
      <c r="C429" s="157"/>
      <c r="D429" s="166"/>
      <c r="E429" s="168"/>
      <c r="F429" s="153"/>
      <c r="G429" s="157"/>
      <c r="H429" s="157"/>
      <c r="I429" s="157"/>
      <c r="J429" s="177"/>
      <c r="K429" s="157"/>
      <c r="L429" s="157"/>
      <c r="M429" s="157"/>
      <c r="N429" s="158" t="s">
        <v>15123</v>
      </c>
      <c r="O429" s="157" t="e">
        <f>#REF!&amp;"输出"</f>
        <v>#REF!</v>
      </c>
      <c r="P429" s="157" t="str">
        <f t="shared" si="60"/>
        <v>W131.10</v>
      </c>
      <c r="Q429" s="157" t="str">
        <f t="shared" si="59"/>
        <v>手动</v>
      </c>
      <c r="R429" s="157"/>
      <c r="S429" s="157" t="str">
        <f t="shared" si="63"/>
        <v>[M]</v>
      </c>
      <c r="T429" s="157"/>
      <c r="U429" s="157" t="str">
        <f t="shared" si="62"/>
        <v>[A]</v>
      </c>
      <c r="V429" s="157"/>
      <c r="W429" s="182" t="s">
        <v>6699</v>
      </c>
    </row>
    <row r="430" spans="1:23">
      <c r="A430" s="7"/>
      <c r="B430" s="7"/>
      <c r="C430" s="157"/>
      <c r="D430" s="166"/>
      <c r="E430" s="168"/>
      <c r="F430" s="153"/>
      <c r="G430" s="157"/>
      <c r="H430" s="157"/>
      <c r="I430" s="157"/>
      <c r="J430" s="177"/>
      <c r="K430" s="157"/>
      <c r="L430" s="157"/>
      <c r="M430" s="157"/>
      <c r="N430" s="158" t="s">
        <v>15124</v>
      </c>
      <c r="O430" s="157" t="e">
        <f>#REF!&amp;"输出"</f>
        <v>#REF!</v>
      </c>
      <c r="P430" s="157" t="str">
        <f t="shared" si="60"/>
        <v>W131.11</v>
      </c>
      <c r="Q430" s="157" t="str">
        <f t="shared" si="59"/>
        <v>手动</v>
      </c>
      <c r="R430" s="157"/>
      <c r="S430" s="157" t="str">
        <f t="shared" si="63"/>
        <v>[M]</v>
      </c>
      <c r="T430" s="157"/>
      <c r="U430" s="157" t="str">
        <f t="shared" si="62"/>
        <v>[A]</v>
      </c>
      <c r="V430" s="157"/>
      <c r="W430" s="182" t="s">
        <v>6700</v>
      </c>
    </row>
    <row r="431" spans="1:23">
      <c r="A431" s="7"/>
      <c r="B431" s="7"/>
      <c r="C431" s="157"/>
      <c r="D431" s="166"/>
      <c r="E431" s="168"/>
      <c r="F431" s="153"/>
      <c r="G431" s="157"/>
      <c r="H431" s="157"/>
      <c r="I431" s="157"/>
      <c r="J431" s="177"/>
      <c r="K431" s="157"/>
      <c r="L431" s="157"/>
      <c r="M431" s="157"/>
      <c r="N431" s="158" t="s">
        <v>15125</v>
      </c>
      <c r="O431" s="157" t="e">
        <f>#REF!&amp;"输出"</f>
        <v>#REF!</v>
      </c>
      <c r="P431" s="157" t="str">
        <f t="shared" si="60"/>
        <v>W131.12</v>
      </c>
      <c r="Q431" s="157" t="str">
        <f t="shared" si="59"/>
        <v>手动</v>
      </c>
      <c r="R431" s="157"/>
      <c r="S431" s="157" t="str">
        <f t="shared" si="63"/>
        <v>[M]</v>
      </c>
      <c r="T431" s="157"/>
      <c r="U431" s="157" t="str">
        <f t="shared" si="62"/>
        <v>[A]</v>
      </c>
      <c r="V431" s="157"/>
      <c r="W431" s="182" t="s">
        <v>6701</v>
      </c>
    </row>
    <row r="432" spans="1:23">
      <c r="A432" s="7"/>
      <c r="B432" s="7"/>
      <c r="C432" s="157"/>
      <c r="D432" s="166"/>
      <c r="E432" s="168"/>
      <c r="F432" s="153"/>
      <c r="G432" s="157"/>
      <c r="H432" s="157"/>
      <c r="I432" s="157"/>
      <c r="J432" s="177"/>
      <c r="K432" s="157"/>
      <c r="L432" s="157"/>
      <c r="M432" s="157"/>
      <c r="N432" s="158" t="s">
        <v>15126</v>
      </c>
      <c r="O432" s="157" t="e">
        <f>#REF!&amp;"输出"</f>
        <v>#REF!</v>
      </c>
      <c r="P432" s="157" t="str">
        <f t="shared" si="60"/>
        <v>W131.13</v>
      </c>
      <c r="Q432" s="157" t="str">
        <f t="shared" si="59"/>
        <v>手动</v>
      </c>
      <c r="R432" s="157"/>
      <c r="S432" s="157" t="str">
        <f t="shared" si="63"/>
        <v>[M]</v>
      </c>
      <c r="T432" s="157"/>
      <c r="U432" s="157" t="str">
        <f t="shared" si="62"/>
        <v>[A]</v>
      </c>
      <c r="V432" s="157"/>
      <c r="W432" s="182" t="s">
        <v>6702</v>
      </c>
    </row>
    <row r="433" spans="1:23">
      <c r="A433" s="7"/>
      <c r="B433" s="7"/>
      <c r="C433" s="157"/>
      <c r="D433" s="166"/>
      <c r="E433" s="168"/>
      <c r="F433" s="153"/>
      <c r="G433" s="157"/>
      <c r="H433" s="157"/>
      <c r="I433" s="157"/>
      <c r="J433" s="177"/>
      <c r="K433" s="157"/>
      <c r="L433" s="157"/>
      <c r="M433" s="157"/>
      <c r="N433" s="158" t="s">
        <v>15127</v>
      </c>
      <c r="O433" s="157" t="e">
        <f>#REF!&amp;"输出"</f>
        <v>#REF!</v>
      </c>
      <c r="P433" s="157" t="str">
        <f t="shared" si="60"/>
        <v>W131.14</v>
      </c>
      <c r="Q433" s="157" t="str">
        <f t="shared" si="59"/>
        <v>手动</v>
      </c>
      <c r="R433" s="157"/>
      <c r="S433" s="157" t="str">
        <f t="shared" si="63"/>
        <v>[M]</v>
      </c>
      <c r="T433" s="157"/>
      <c r="U433" s="157" t="str">
        <f t="shared" si="62"/>
        <v>[A]</v>
      </c>
      <c r="V433" s="157"/>
      <c r="W433" s="182" t="s">
        <v>6703</v>
      </c>
    </row>
    <row r="434" spans="1:23">
      <c r="A434" s="7"/>
      <c r="B434" s="7"/>
      <c r="C434" s="157"/>
      <c r="D434" s="166"/>
      <c r="E434" s="168"/>
      <c r="F434" s="153"/>
      <c r="G434" s="157"/>
      <c r="H434" s="157"/>
      <c r="I434" s="157"/>
      <c r="J434" s="177"/>
      <c r="K434" s="157"/>
      <c r="L434" s="157"/>
      <c r="M434" s="157"/>
      <c r="N434" s="158" t="s">
        <v>15128</v>
      </c>
      <c r="O434" s="157" t="e">
        <f>#REF!&amp;"输出"</f>
        <v>#REF!</v>
      </c>
      <c r="P434" s="157" t="str">
        <f t="shared" si="60"/>
        <v>W131.15</v>
      </c>
      <c r="Q434" s="157" t="str">
        <f t="shared" si="59"/>
        <v>手动</v>
      </c>
      <c r="R434" s="157"/>
      <c r="S434" s="157" t="str">
        <f t="shared" si="63"/>
        <v>[M]</v>
      </c>
      <c r="T434" s="157"/>
      <c r="U434" s="157" t="str">
        <f t="shared" si="62"/>
        <v>[A]</v>
      </c>
      <c r="V434" s="157"/>
      <c r="W434" s="182" t="s">
        <v>6704</v>
      </c>
    </row>
    <row r="435" spans="1:23">
      <c r="A435" s="7"/>
      <c r="B435" s="7"/>
      <c r="C435" s="157"/>
      <c r="D435" s="166"/>
      <c r="E435" s="168"/>
      <c r="F435" s="153"/>
      <c r="G435" s="157"/>
      <c r="H435" s="157"/>
      <c r="I435" s="157"/>
      <c r="J435" s="177"/>
      <c r="K435" s="157"/>
      <c r="L435" s="157"/>
      <c r="M435" s="157"/>
      <c r="N435" s="158" t="s">
        <v>15129</v>
      </c>
      <c r="O435" s="157" t="e">
        <f>#REF!&amp;"输出"</f>
        <v>#REF!</v>
      </c>
      <c r="P435" s="157" t="str">
        <f t="shared" si="60"/>
        <v>W132.00</v>
      </c>
      <c r="Q435" s="157" t="str">
        <f t="shared" si="59"/>
        <v>手动</v>
      </c>
      <c r="R435" s="157"/>
      <c r="S435" s="157" t="str">
        <f t="shared" si="63"/>
        <v>[M]</v>
      </c>
      <c r="T435" s="157"/>
      <c r="U435" s="157" t="str">
        <f t="shared" si="62"/>
        <v>[A]</v>
      </c>
      <c r="V435" s="157"/>
      <c r="W435" s="182" t="s">
        <v>6698</v>
      </c>
    </row>
    <row r="436" spans="1:23">
      <c r="A436" s="7"/>
      <c r="B436" s="7"/>
      <c r="C436" s="157"/>
      <c r="D436" s="166"/>
      <c r="E436" s="168"/>
      <c r="F436" s="153"/>
      <c r="G436" s="157"/>
      <c r="H436" s="157"/>
      <c r="I436" s="157"/>
      <c r="J436" s="177"/>
      <c r="K436" s="157"/>
      <c r="L436" s="157"/>
      <c r="M436" s="157"/>
      <c r="N436" s="158" t="s">
        <v>15130</v>
      </c>
      <c r="O436" s="157" t="e">
        <f>#REF!&amp;"输出"</f>
        <v>#REF!</v>
      </c>
      <c r="P436" s="157" t="str">
        <f t="shared" si="60"/>
        <v>W132.01</v>
      </c>
      <c r="Q436" s="157" t="str">
        <f t="shared" si="59"/>
        <v>手动</v>
      </c>
      <c r="R436" s="157"/>
      <c r="S436" s="157" t="str">
        <f t="shared" si="63"/>
        <v>[M]</v>
      </c>
      <c r="T436" s="157"/>
      <c r="U436" s="157" t="str">
        <f t="shared" si="62"/>
        <v>[A]</v>
      </c>
      <c r="V436" s="157"/>
      <c r="W436" s="182" t="s">
        <v>6705</v>
      </c>
    </row>
    <row r="437" spans="1:23">
      <c r="A437" s="7"/>
      <c r="B437" s="7"/>
      <c r="C437" s="157"/>
      <c r="D437" s="166"/>
      <c r="E437" s="168"/>
      <c r="F437" s="153"/>
      <c r="G437" s="157"/>
      <c r="H437" s="157"/>
      <c r="I437" s="157"/>
      <c r="J437" s="177"/>
      <c r="K437" s="157"/>
      <c r="L437" s="157"/>
      <c r="M437" s="157"/>
      <c r="N437" s="158" t="s">
        <v>15131</v>
      </c>
      <c r="O437" s="157" t="e">
        <f>#REF!&amp;"输出"</f>
        <v>#REF!</v>
      </c>
      <c r="P437" s="157" t="str">
        <f t="shared" si="60"/>
        <v>W132.02</v>
      </c>
      <c r="Q437" s="157" t="str">
        <f t="shared" si="59"/>
        <v>手动</v>
      </c>
      <c r="R437" s="157"/>
      <c r="S437" s="157" t="str">
        <f t="shared" si="63"/>
        <v>[M]</v>
      </c>
      <c r="T437" s="157"/>
      <c r="U437" s="157" t="str">
        <f t="shared" si="62"/>
        <v>[A]</v>
      </c>
      <c r="V437" s="157"/>
      <c r="W437" s="182" t="s">
        <v>6706</v>
      </c>
    </row>
    <row r="438" spans="1:23">
      <c r="A438" s="7"/>
      <c r="B438" s="7"/>
      <c r="C438" s="157"/>
      <c r="D438" s="166"/>
      <c r="E438" s="168"/>
      <c r="F438" s="153"/>
      <c r="G438" s="157"/>
      <c r="H438" s="157"/>
      <c r="I438" s="157"/>
      <c r="J438" s="177"/>
      <c r="K438" s="157"/>
      <c r="L438" s="157"/>
      <c r="M438" s="157"/>
      <c r="N438" s="158" t="s">
        <v>15132</v>
      </c>
      <c r="O438" s="157" t="e">
        <f>#REF!&amp;"输出"</f>
        <v>#REF!</v>
      </c>
      <c r="P438" s="157" t="str">
        <f t="shared" si="60"/>
        <v>W132.03</v>
      </c>
      <c r="Q438" s="157" t="str">
        <f t="shared" si="59"/>
        <v>手动</v>
      </c>
      <c r="R438" s="157"/>
      <c r="S438" s="157" t="str">
        <f t="shared" si="63"/>
        <v>[M]</v>
      </c>
      <c r="T438" s="157"/>
      <c r="U438" s="157" t="str">
        <f t="shared" si="62"/>
        <v>[A]</v>
      </c>
      <c r="V438" s="157"/>
      <c r="W438" s="182" t="s">
        <v>6707</v>
      </c>
    </row>
    <row r="439" spans="1:23">
      <c r="A439" s="7"/>
      <c r="B439" s="7"/>
      <c r="C439" s="157"/>
      <c r="D439" s="166"/>
      <c r="E439" s="168"/>
      <c r="F439" s="153"/>
      <c r="G439" s="157"/>
      <c r="H439" s="157"/>
      <c r="I439" s="157"/>
      <c r="J439" s="177"/>
      <c r="K439" s="157"/>
      <c r="L439" s="157"/>
      <c r="M439" s="157"/>
      <c r="N439" s="158" t="s">
        <v>15133</v>
      </c>
      <c r="O439" s="157" t="e">
        <f>#REF!&amp;"输出"</f>
        <v>#REF!</v>
      </c>
      <c r="P439" s="157" t="str">
        <f t="shared" si="60"/>
        <v>W132.04</v>
      </c>
      <c r="Q439" s="157" t="str">
        <f t="shared" si="59"/>
        <v>手动</v>
      </c>
      <c r="R439" s="157"/>
      <c r="S439" s="157" t="str">
        <f t="shared" si="63"/>
        <v>[M]</v>
      </c>
      <c r="T439" s="157"/>
      <c r="U439" s="157" t="str">
        <f t="shared" si="62"/>
        <v>[A]</v>
      </c>
      <c r="V439" s="157"/>
      <c r="W439" s="182" t="s">
        <v>6708</v>
      </c>
    </row>
    <row r="440" spans="1:23">
      <c r="A440" s="7"/>
      <c r="B440" s="7"/>
      <c r="C440" s="157"/>
      <c r="D440" s="166"/>
      <c r="E440" s="168"/>
      <c r="F440" s="153"/>
      <c r="G440" s="157"/>
      <c r="H440" s="157"/>
      <c r="I440" s="157"/>
      <c r="J440" s="177"/>
      <c r="K440" s="157"/>
      <c r="L440" s="157"/>
      <c r="M440" s="157"/>
      <c r="N440" s="158" t="s">
        <v>15134</v>
      </c>
      <c r="O440" s="157" t="e">
        <f>#REF!&amp;"输出"</f>
        <v>#REF!</v>
      </c>
      <c r="P440" s="157" t="str">
        <f t="shared" si="60"/>
        <v>W132.05</v>
      </c>
      <c r="Q440" s="157" t="str">
        <f t="shared" si="59"/>
        <v>手动</v>
      </c>
      <c r="R440" s="157"/>
      <c r="S440" s="157" t="str">
        <f t="shared" si="63"/>
        <v>[M]</v>
      </c>
      <c r="T440" s="157"/>
      <c r="U440" s="157" t="str">
        <f t="shared" si="62"/>
        <v>[A]</v>
      </c>
      <c r="V440" s="157"/>
      <c r="W440" s="182" t="s">
        <v>6709</v>
      </c>
    </row>
    <row r="441" spans="1:23">
      <c r="A441" s="7"/>
      <c r="B441" s="7"/>
      <c r="C441" s="157"/>
      <c r="D441" s="166"/>
      <c r="E441" s="168"/>
      <c r="F441" s="153"/>
      <c r="G441" s="157"/>
      <c r="H441" s="157"/>
      <c r="I441" s="157"/>
      <c r="J441" s="177"/>
      <c r="K441" s="157"/>
      <c r="L441" s="157"/>
      <c r="M441" s="157"/>
      <c r="N441" s="158" t="s">
        <v>15135</v>
      </c>
      <c r="O441" s="157" t="e">
        <f>#REF!&amp;"输出"</f>
        <v>#REF!</v>
      </c>
      <c r="P441" s="157" t="str">
        <f t="shared" si="60"/>
        <v>W132.06</v>
      </c>
      <c r="Q441" s="157" t="str">
        <f t="shared" si="59"/>
        <v>手动</v>
      </c>
      <c r="R441" s="157"/>
      <c r="S441" s="157" t="str">
        <f t="shared" si="63"/>
        <v>[M]</v>
      </c>
      <c r="T441" s="157"/>
      <c r="U441" s="157" t="str">
        <f t="shared" si="62"/>
        <v>[A]</v>
      </c>
      <c r="V441" s="157"/>
      <c r="W441" s="182" t="s">
        <v>6710</v>
      </c>
    </row>
    <row r="442" spans="1:23">
      <c r="A442" s="7"/>
      <c r="B442" s="7"/>
      <c r="C442" s="157"/>
      <c r="D442" s="166"/>
      <c r="E442" s="168"/>
      <c r="F442" s="153"/>
      <c r="G442" s="157"/>
      <c r="H442" s="157"/>
      <c r="I442" s="157"/>
      <c r="J442" s="177"/>
      <c r="K442" s="157"/>
      <c r="L442" s="157"/>
      <c r="M442" s="157"/>
      <c r="N442" s="158" t="s">
        <v>15136</v>
      </c>
      <c r="O442" s="157" t="e">
        <f>#REF!&amp;"输出"</f>
        <v>#REF!</v>
      </c>
      <c r="P442" s="157" t="str">
        <f t="shared" si="60"/>
        <v>W132.07</v>
      </c>
      <c r="Q442" s="157" t="str">
        <f t="shared" si="59"/>
        <v>手动</v>
      </c>
      <c r="R442" s="157"/>
      <c r="S442" s="157" t="str">
        <f t="shared" si="63"/>
        <v>[M]</v>
      </c>
      <c r="T442" s="157"/>
      <c r="U442" s="157" t="str">
        <f t="shared" si="62"/>
        <v>[A]</v>
      </c>
      <c r="V442" s="157"/>
      <c r="W442" s="182" t="s">
        <v>6711</v>
      </c>
    </row>
    <row r="443" spans="1:23">
      <c r="A443" s="7"/>
      <c r="B443" s="7"/>
      <c r="C443" s="157"/>
      <c r="D443" s="166"/>
      <c r="E443" s="168"/>
      <c r="F443" s="153"/>
      <c r="G443" s="157"/>
      <c r="H443" s="157"/>
      <c r="I443" s="157"/>
      <c r="J443" s="177"/>
      <c r="K443" s="157"/>
      <c r="L443" s="157"/>
      <c r="M443" s="157"/>
      <c r="N443" s="158" t="s">
        <v>15137</v>
      </c>
      <c r="O443" s="157" t="e">
        <f>#REF!&amp;"输出"</f>
        <v>#REF!</v>
      </c>
      <c r="P443" s="157" t="str">
        <f t="shared" si="60"/>
        <v>W132.08</v>
      </c>
      <c r="Q443" s="157" t="str">
        <f t="shared" si="59"/>
        <v>手动</v>
      </c>
      <c r="R443" s="157"/>
      <c r="S443" s="157" t="str">
        <f t="shared" si="63"/>
        <v>[M]</v>
      </c>
      <c r="T443" s="157"/>
      <c r="U443" s="157" t="str">
        <f t="shared" si="62"/>
        <v>[A]</v>
      </c>
      <c r="V443" s="157"/>
      <c r="W443" s="182" t="s">
        <v>6712</v>
      </c>
    </row>
    <row r="444" spans="1:23">
      <c r="A444" s="7"/>
      <c r="B444" s="7"/>
      <c r="C444" s="157"/>
      <c r="D444" s="166"/>
      <c r="E444" s="168"/>
      <c r="F444" s="153"/>
      <c r="G444" s="157"/>
      <c r="H444" s="157"/>
      <c r="I444" s="157"/>
      <c r="J444" s="177"/>
      <c r="K444" s="157"/>
      <c r="L444" s="157"/>
      <c r="M444" s="157"/>
      <c r="N444" s="158" t="s">
        <v>15138</v>
      </c>
      <c r="O444" s="157" t="e">
        <f>#REF!&amp;"输出"</f>
        <v>#REF!</v>
      </c>
      <c r="P444" s="157" t="str">
        <f t="shared" si="60"/>
        <v>W132.09</v>
      </c>
      <c r="Q444" s="157" t="str">
        <f t="shared" si="59"/>
        <v>手动</v>
      </c>
      <c r="R444" s="157"/>
      <c r="S444" s="157" t="str">
        <f t="shared" si="63"/>
        <v>[M]</v>
      </c>
      <c r="T444" s="157"/>
      <c r="U444" s="157" t="str">
        <f t="shared" si="62"/>
        <v>[A]</v>
      </c>
      <c r="V444" s="157"/>
      <c r="W444" s="182" t="s">
        <v>6713</v>
      </c>
    </row>
    <row r="445" spans="1:23">
      <c r="A445" s="7"/>
      <c r="B445" s="7"/>
      <c r="C445" s="157"/>
      <c r="D445" s="166"/>
      <c r="E445" s="168"/>
      <c r="F445" s="153"/>
      <c r="G445" s="157"/>
      <c r="H445" s="157"/>
      <c r="I445" s="157"/>
      <c r="J445" s="177"/>
      <c r="K445" s="157"/>
      <c r="L445" s="157"/>
      <c r="M445" s="157"/>
      <c r="N445" s="158" t="s">
        <v>15139</v>
      </c>
      <c r="O445" s="157" t="e">
        <f>#REF!&amp;"输出"</f>
        <v>#REF!</v>
      </c>
      <c r="P445" s="157" t="str">
        <f t="shared" si="60"/>
        <v>W132.10</v>
      </c>
      <c r="Q445" s="157" t="str">
        <f t="shared" si="59"/>
        <v>手动</v>
      </c>
      <c r="R445" s="157"/>
      <c r="S445" s="157" t="str">
        <f t="shared" si="63"/>
        <v>[M]</v>
      </c>
      <c r="T445" s="157"/>
      <c r="U445" s="157" t="str">
        <f t="shared" si="62"/>
        <v>[A]</v>
      </c>
      <c r="V445" s="157"/>
      <c r="W445" s="182" t="s">
        <v>6714</v>
      </c>
    </row>
    <row r="446" spans="1:23">
      <c r="A446" s="7"/>
      <c r="B446" s="7"/>
      <c r="C446" s="157"/>
      <c r="D446" s="166"/>
      <c r="E446" s="168"/>
      <c r="F446" s="153"/>
      <c r="G446" s="157"/>
      <c r="H446" s="157"/>
      <c r="I446" s="157"/>
      <c r="J446" s="177"/>
      <c r="K446" s="157"/>
      <c r="L446" s="157"/>
      <c r="M446" s="157"/>
      <c r="N446" s="158" t="s">
        <v>15140</v>
      </c>
      <c r="O446" s="157" t="e">
        <f>#REF!&amp;"输出"</f>
        <v>#REF!</v>
      </c>
      <c r="P446" s="157" t="str">
        <f t="shared" si="60"/>
        <v>W132.11</v>
      </c>
      <c r="Q446" s="157" t="str">
        <f t="shared" si="59"/>
        <v>手动</v>
      </c>
      <c r="R446" s="157"/>
      <c r="S446" s="157" t="str">
        <f t="shared" si="63"/>
        <v>[M]</v>
      </c>
      <c r="T446" s="157"/>
      <c r="U446" s="157" t="str">
        <f t="shared" si="62"/>
        <v>[A]</v>
      </c>
      <c r="V446" s="157"/>
      <c r="W446" s="182" t="s">
        <v>6715</v>
      </c>
    </row>
    <row r="447" spans="1:23">
      <c r="A447" s="7"/>
      <c r="B447" s="7"/>
      <c r="C447" s="157"/>
      <c r="D447" s="166"/>
      <c r="E447" s="168"/>
      <c r="F447" s="153"/>
      <c r="G447" s="157"/>
      <c r="H447" s="157"/>
      <c r="I447" s="157"/>
      <c r="J447" s="177"/>
      <c r="K447" s="157"/>
      <c r="L447" s="157"/>
      <c r="M447" s="157"/>
      <c r="N447" s="158" t="s">
        <v>15141</v>
      </c>
      <c r="O447" s="157" t="e">
        <f>#REF!&amp;"输出"</f>
        <v>#REF!</v>
      </c>
      <c r="P447" s="157" t="str">
        <f t="shared" si="60"/>
        <v>W132.12</v>
      </c>
      <c r="Q447" s="157" t="str">
        <f t="shared" si="59"/>
        <v>手动</v>
      </c>
      <c r="R447" s="157"/>
      <c r="S447" s="157" t="str">
        <f t="shared" si="63"/>
        <v>[M]</v>
      </c>
      <c r="T447" s="157"/>
      <c r="U447" s="157" t="str">
        <f t="shared" si="62"/>
        <v>[A]</v>
      </c>
      <c r="V447" s="157"/>
      <c r="W447" s="182" t="s">
        <v>6716</v>
      </c>
    </row>
    <row r="448" spans="1:23">
      <c r="A448" s="7"/>
      <c r="B448" s="7"/>
      <c r="C448" s="157"/>
      <c r="D448" s="166"/>
      <c r="E448" s="168"/>
      <c r="F448" s="153"/>
      <c r="G448" s="157"/>
      <c r="H448" s="157"/>
      <c r="I448" s="157"/>
      <c r="J448" s="177"/>
      <c r="K448" s="157"/>
      <c r="L448" s="157"/>
      <c r="M448" s="157"/>
      <c r="N448" s="158" t="s">
        <v>15142</v>
      </c>
      <c r="O448" s="157" t="e">
        <f>#REF!&amp;"输出"</f>
        <v>#REF!</v>
      </c>
      <c r="P448" s="157" t="str">
        <f t="shared" si="60"/>
        <v>W132.13</v>
      </c>
      <c r="Q448" s="157" t="str">
        <f t="shared" si="59"/>
        <v>手动</v>
      </c>
      <c r="R448" s="157"/>
      <c r="S448" s="157" t="str">
        <f t="shared" si="63"/>
        <v>[M]</v>
      </c>
      <c r="T448" s="157"/>
      <c r="U448" s="157" t="str">
        <f t="shared" si="62"/>
        <v>[A]</v>
      </c>
      <c r="V448" s="157"/>
      <c r="W448" s="182" t="s">
        <v>6717</v>
      </c>
    </row>
    <row r="449" spans="1:23">
      <c r="A449" s="7"/>
      <c r="B449" s="7"/>
      <c r="C449" s="157"/>
      <c r="D449" s="166"/>
      <c r="E449" s="168"/>
      <c r="F449" s="153"/>
      <c r="G449" s="157"/>
      <c r="H449" s="157"/>
      <c r="I449" s="157"/>
      <c r="J449" s="177"/>
      <c r="K449" s="157"/>
      <c r="L449" s="157"/>
      <c r="M449" s="157"/>
      <c r="N449" s="158" t="s">
        <v>15143</v>
      </c>
      <c r="O449" s="157" t="e">
        <f>#REF!&amp;"输出"</f>
        <v>#REF!</v>
      </c>
      <c r="P449" s="157" t="str">
        <f t="shared" si="60"/>
        <v>W132.14</v>
      </c>
      <c r="Q449" s="157" t="str">
        <f t="shared" si="59"/>
        <v>手动</v>
      </c>
      <c r="R449" s="157"/>
      <c r="S449" s="157" t="str">
        <f t="shared" si="63"/>
        <v>[M]</v>
      </c>
      <c r="T449" s="157"/>
      <c r="U449" s="157" t="str">
        <f t="shared" si="62"/>
        <v>[A]</v>
      </c>
      <c r="V449" s="157"/>
      <c r="W449" s="182" t="s">
        <v>6718</v>
      </c>
    </row>
    <row r="450" spans="1:23">
      <c r="A450" s="7"/>
      <c r="B450" s="7"/>
      <c r="C450" s="157"/>
      <c r="D450" s="166"/>
      <c r="E450" s="168"/>
      <c r="F450" s="153"/>
      <c r="G450" s="157"/>
      <c r="H450" s="157"/>
      <c r="I450" s="157"/>
      <c r="J450" s="177"/>
      <c r="K450" s="157"/>
      <c r="L450" s="157"/>
      <c r="M450" s="157"/>
      <c r="N450" s="158" t="s">
        <v>15144</v>
      </c>
      <c r="O450" s="157" t="e">
        <f>#REF!&amp;"输出"</f>
        <v>#REF!</v>
      </c>
      <c r="P450" s="157" t="str">
        <f t="shared" si="60"/>
        <v>W132.15</v>
      </c>
      <c r="Q450" s="157" t="str">
        <f t="shared" si="59"/>
        <v>手动</v>
      </c>
      <c r="R450" s="157"/>
      <c r="S450" s="157" t="str">
        <f t="shared" si="63"/>
        <v>[M]</v>
      </c>
      <c r="T450" s="157"/>
      <c r="U450" s="157" t="str">
        <f t="shared" si="62"/>
        <v>[A]</v>
      </c>
      <c r="V450" s="157"/>
      <c r="W450" s="182" t="s">
        <v>6719</v>
      </c>
    </row>
    <row r="451" spans="1:23">
      <c r="A451" s="7"/>
      <c r="B451" s="7"/>
      <c r="C451" s="157"/>
      <c r="D451" s="166"/>
      <c r="E451" s="168"/>
      <c r="F451" s="153"/>
      <c r="G451" s="157"/>
      <c r="H451" s="157"/>
      <c r="I451" s="157"/>
      <c r="J451" s="177"/>
      <c r="K451" s="157"/>
      <c r="L451" s="157"/>
      <c r="M451" s="157"/>
      <c r="N451" s="158" t="s">
        <v>15145</v>
      </c>
      <c r="O451" s="157" t="e">
        <f>#REF!&amp;"输出"</f>
        <v>#REF!</v>
      </c>
      <c r="P451" s="157" t="str">
        <f t="shared" si="60"/>
        <v>W133.00</v>
      </c>
      <c r="Q451" s="157" t="str">
        <f t="shared" ref="Q451:Q514" si="64">M451&amp;"手动"</f>
        <v>手动</v>
      </c>
      <c r="R451" s="157"/>
      <c r="S451" s="157" t="str">
        <f t="shared" si="63"/>
        <v>[M]</v>
      </c>
      <c r="T451" s="157"/>
      <c r="U451" s="157" t="str">
        <f t="shared" si="62"/>
        <v>[A]</v>
      </c>
      <c r="V451" s="157"/>
      <c r="W451" s="182" t="s">
        <v>6720</v>
      </c>
    </row>
    <row r="452" spans="1:23">
      <c r="A452" s="7"/>
      <c r="B452" s="7"/>
      <c r="C452" s="157"/>
      <c r="D452" s="166"/>
      <c r="E452" s="168"/>
      <c r="F452" s="153"/>
      <c r="G452" s="157"/>
      <c r="H452" s="157"/>
      <c r="I452" s="157"/>
      <c r="J452" s="177"/>
      <c r="K452" s="157"/>
      <c r="L452" s="157"/>
      <c r="M452" s="157"/>
      <c r="N452" s="158" t="s">
        <v>15146</v>
      </c>
      <c r="O452" s="157" t="e">
        <f>#REF!&amp;"输出"</f>
        <v>#REF!</v>
      </c>
      <c r="P452" s="157" t="str">
        <f t="shared" si="60"/>
        <v>W133.01</v>
      </c>
      <c r="Q452" s="157" t="str">
        <f t="shared" si="64"/>
        <v>手动</v>
      </c>
      <c r="R452" s="157"/>
      <c r="S452" s="157" t="str">
        <f t="shared" si="63"/>
        <v>[M]</v>
      </c>
      <c r="T452" s="157"/>
      <c r="U452" s="157" t="str">
        <f t="shared" si="62"/>
        <v>[A]</v>
      </c>
      <c r="V452" s="157"/>
      <c r="W452" s="182" t="s">
        <v>6721</v>
      </c>
    </row>
    <row r="453" spans="1:23">
      <c r="A453" s="7"/>
      <c r="B453" s="7"/>
      <c r="C453" s="157"/>
      <c r="D453" s="166"/>
      <c r="E453" s="168"/>
      <c r="F453" s="153"/>
      <c r="G453" s="157"/>
      <c r="H453" s="157"/>
      <c r="I453" s="157"/>
      <c r="J453" s="177"/>
      <c r="K453" s="157"/>
      <c r="L453" s="157"/>
      <c r="M453" s="157"/>
      <c r="N453" s="158" t="s">
        <v>15147</v>
      </c>
      <c r="O453" s="157" t="e">
        <f>#REF!&amp;"输出"</f>
        <v>#REF!</v>
      </c>
      <c r="P453" s="157" t="str">
        <f t="shared" ref="P453:P516" si="65">"W"&amp;N453</f>
        <v>W133.02</v>
      </c>
      <c r="Q453" s="157" t="str">
        <f t="shared" si="64"/>
        <v>手动</v>
      </c>
      <c r="R453" s="157"/>
      <c r="S453" s="157" t="str">
        <f t="shared" si="63"/>
        <v>[M]</v>
      </c>
      <c r="T453" s="157"/>
      <c r="U453" s="157" t="str">
        <f t="shared" si="62"/>
        <v>[A]</v>
      </c>
      <c r="V453" s="157"/>
      <c r="W453" s="182" t="s">
        <v>6722</v>
      </c>
    </row>
    <row r="454" spans="1:23">
      <c r="A454" s="7"/>
      <c r="B454" s="7"/>
      <c r="C454" s="157"/>
      <c r="D454" s="166"/>
      <c r="E454" s="168"/>
      <c r="F454" s="153"/>
      <c r="G454" s="157"/>
      <c r="H454" s="157"/>
      <c r="I454" s="157"/>
      <c r="J454" s="177"/>
      <c r="K454" s="157"/>
      <c r="L454" s="157"/>
      <c r="M454" s="157"/>
      <c r="N454" s="158" t="s">
        <v>15148</v>
      </c>
      <c r="O454" s="157" t="e">
        <f>#REF!&amp;"输出"</f>
        <v>#REF!</v>
      </c>
      <c r="P454" s="157" t="str">
        <f t="shared" si="65"/>
        <v>W133.03</v>
      </c>
      <c r="Q454" s="157" t="str">
        <f t="shared" si="64"/>
        <v>手动</v>
      </c>
      <c r="R454" s="157"/>
      <c r="S454" s="157" t="str">
        <f t="shared" si="63"/>
        <v>[M]</v>
      </c>
      <c r="T454" s="157"/>
      <c r="U454" s="157" t="str">
        <f t="shared" si="62"/>
        <v>[A]</v>
      </c>
      <c r="V454" s="157"/>
      <c r="W454" s="182" t="s">
        <v>6723</v>
      </c>
    </row>
    <row r="455" spans="1:23">
      <c r="A455" s="7"/>
      <c r="B455" s="7"/>
      <c r="C455" s="157"/>
      <c r="D455" s="166"/>
      <c r="E455" s="168"/>
      <c r="F455" s="153"/>
      <c r="G455" s="157"/>
      <c r="H455" s="157"/>
      <c r="I455" s="157"/>
      <c r="J455" s="177"/>
      <c r="K455" s="157"/>
      <c r="L455" s="157"/>
      <c r="M455" s="157"/>
      <c r="N455" s="158" t="s">
        <v>15149</v>
      </c>
      <c r="O455" s="157" t="e">
        <f>#REF!&amp;"输出"</f>
        <v>#REF!</v>
      </c>
      <c r="P455" s="157" t="str">
        <f t="shared" si="65"/>
        <v>W133.04</v>
      </c>
      <c r="Q455" s="157" t="str">
        <f t="shared" si="64"/>
        <v>手动</v>
      </c>
      <c r="R455" s="157"/>
      <c r="S455" s="157" t="str">
        <f t="shared" si="63"/>
        <v>[M]</v>
      </c>
      <c r="T455" s="157"/>
      <c r="U455" s="157" t="str">
        <f t="shared" si="62"/>
        <v>[A]</v>
      </c>
      <c r="V455" s="157"/>
      <c r="W455" s="182" t="s">
        <v>6724</v>
      </c>
    </row>
    <row r="456" spans="1:23">
      <c r="A456" s="7"/>
      <c r="B456" s="7"/>
      <c r="C456" s="157"/>
      <c r="D456" s="166"/>
      <c r="E456" s="168"/>
      <c r="F456" s="153"/>
      <c r="G456" s="157"/>
      <c r="H456" s="157"/>
      <c r="I456" s="157"/>
      <c r="J456" s="177"/>
      <c r="K456" s="157"/>
      <c r="L456" s="157"/>
      <c r="M456" s="157"/>
      <c r="N456" s="158" t="s">
        <v>15150</v>
      </c>
      <c r="O456" s="157" t="e">
        <f>#REF!&amp;"输出"</f>
        <v>#REF!</v>
      </c>
      <c r="P456" s="157" t="str">
        <f t="shared" si="65"/>
        <v>W133.05</v>
      </c>
      <c r="Q456" s="157" t="str">
        <f t="shared" si="64"/>
        <v>手动</v>
      </c>
      <c r="R456" s="157"/>
      <c r="S456" s="157" t="str">
        <f t="shared" si="63"/>
        <v>[M]</v>
      </c>
      <c r="T456" s="157"/>
      <c r="U456" s="157" t="str">
        <f t="shared" si="62"/>
        <v>[A]</v>
      </c>
      <c r="V456" s="157"/>
      <c r="W456" s="182" t="s">
        <v>6725</v>
      </c>
    </row>
    <row r="457" spans="1:23">
      <c r="A457" s="7"/>
      <c r="B457" s="7"/>
      <c r="C457" s="157"/>
      <c r="D457" s="166"/>
      <c r="E457" s="168"/>
      <c r="F457" s="153"/>
      <c r="G457" s="157"/>
      <c r="H457" s="157"/>
      <c r="I457" s="157"/>
      <c r="J457" s="177"/>
      <c r="K457" s="157"/>
      <c r="L457" s="157"/>
      <c r="M457" s="157"/>
      <c r="N457" s="158" t="s">
        <v>15151</v>
      </c>
      <c r="O457" s="157" t="e">
        <f>#REF!&amp;"输出"</f>
        <v>#REF!</v>
      </c>
      <c r="P457" s="157" t="str">
        <f t="shared" si="65"/>
        <v>W133.06</v>
      </c>
      <c r="Q457" s="157" t="str">
        <f t="shared" si="64"/>
        <v>手动</v>
      </c>
      <c r="R457" s="157"/>
      <c r="S457" s="157" t="str">
        <f t="shared" si="63"/>
        <v>[M]</v>
      </c>
      <c r="T457" s="157"/>
      <c r="U457" s="157" t="str">
        <f t="shared" si="62"/>
        <v>[A]</v>
      </c>
      <c r="V457" s="157"/>
      <c r="W457" s="182" t="s">
        <v>6726</v>
      </c>
    </row>
    <row r="458" spans="1:23">
      <c r="A458" s="7"/>
      <c r="B458" s="7"/>
      <c r="C458" s="157"/>
      <c r="D458" s="166"/>
      <c r="E458" s="168"/>
      <c r="F458" s="153"/>
      <c r="G458" s="157"/>
      <c r="H458" s="157"/>
      <c r="I458" s="157"/>
      <c r="J458" s="177"/>
      <c r="K458" s="157"/>
      <c r="L458" s="157"/>
      <c r="M458" s="157"/>
      <c r="N458" s="158" t="s">
        <v>15152</v>
      </c>
      <c r="O458" s="157" t="e">
        <f>#REF!&amp;"输出"</f>
        <v>#REF!</v>
      </c>
      <c r="P458" s="157" t="str">
        <f t="shared" si="65"/>
        <v>W133.07</v>
      </c>
      <c r="Q458" s="157" t="str">
        <f t="shared" si="64"/>
        <v>手动</v>
      </c>
      <c r="R458" s="157"/>
      <c r="S458" s="157" t="str">
        <f t="shared" si="63"/>
        <v>[M]</v>
      </c>
      <c r="T458" s="157"/>
      <c r="U458" s="157" t="str">
        <f t="shared" si="62"/>
        <v>[A]</v>
      </c>
      <c r="V458" s="157"/>
      <c r="W458" s="182" t="s">
        <v>6727</v>
      </c>
    </row>
    <row r="459" spans="1:23">
      <c r="A459" s="7"/>
      <c r="B459" s="7"/>
      <c r="C459" s="157"/>
      <c r="D459" s="166"/>
      <c r="E459" s="168"/>
      <c r="F459" s="153"/>
      <c r="G459" s="157"/>
      <c r="H459" s="157"/>
      <c r="I459" s="157"/>
      <c r="J459" s="177"/>
      <c r="K459" s="157"/>
      <c r="L459" s="157"/>
      <c r="M459" s="157"/>
      <c r="N459" s="158" t="s">
        <v>15153</v>
      </c>
      <c r="O459" s="157" t="e">
        <f>#REF!&amp;"输出"</f>
        <v>#REF!</v>
      </c>
      <c r="P459" s="157" t="str">
        <f t="shared" si="65"/>
        <v>W133.08</v>
      </c>
      <c r="Q459" s="157" t="str">
        <f t="shared" si="64"/>
        <v>手动</v>
      </c>
      <c r="R459" s="157"/>
      <c r="S459" s="157" t="str">
        <f t="shared" si="63"/>
        <v>[M]</v>
      </c>
      <c r="T459" s="157"/>
      <c r="U459" s="157" t="str">
        <f t="shared" si="62"/>
        <v>[A]</v>
      </c>
      <c r="V459" s="157"/>
      <c r="W459" s="182" t="s">
        <v>6728</v>
      </c>
    </row>
    <row r="460" spans="1:23">
      <c r="A460" s="7"/>
      <c r="B460" s="7"/>
      <c r="C460" s="157"/>
      <c r="D460" s="166"/>
      <c r="E460" s="168"/>
      <c r="F460" s="153"/>
      <c r="G460" s="157"/>
      <c r="H460" s="157"/>
      <c r="I460" s="157"/>
      <c r="J460" s="177"/>
      <c r="K460" s="157"/>
      <c r="L460" s="157"/>
      <c r="M460" s="157"/>
      <c r="N460" s="158" t="s">
        <v>15154</v>
      </c>
      <c r="O460" s="157" t="e">
        <f>#REF!&amp;"输出"</f>
        <v>#REF!</v>
      </c>
      <c r="P460" s="157" t="str">
        <f t="shared" si="65"/>
        <v>W133.09</v>
      </c>
      <c r="Q460" s="157" t="str">
        <f t="shared" si="64"/>
        <v>手动</v>
      </c>
      <c r="R460" s="157"/>
      <c r="S460" s="157" t="str">
        <f t="shared" si="63"/>
        <v>[M]</v>
      </c>
      <c r="T460" s="157"/>
      <c r="U460" s="157" t="str">
        <f t="shared" si="62"/>
        <v>[A]</v>
      </c>
      <c r="V460" s="157"/>
      <c r="W460" s="182" t="s">
        <v>6729</v>
      </c>
    </row>
    <row r="461" spans="1:23">
      <c r="A461" s="7"/>
      <c r="B461" s="7"/>
      <c r="C461" s="157"/>
      <c r="D461" s="166"/>
      <c r="E461" s="168"/>
      <c r="F461" s="153"/>
      <c r="G461" s="157"/>
      <c r="H461" s="157"/>
      <c r="I461" s="157"/>
      <c r="J461" s="177"/>
      <c r="K461" s="157"/>
      <c r="L461" s="157"/>
      <c r="M461" s="157"/>
      <c r="N461" s="158" t="s">
        <v>15155</v>
      </c>
      <c r="O461" s="157" t="e">
        <f>#REF!&amp;"输出"</f>
        <v>#REF!</v>
      </c>
      <c r="P461" s="157" t="str">
        <f t="shared" si="65"/>
        <v>W133.10</v>
      </c>
      <c r="Q461" s="157" t="str">
        <f t="shared" si="64"/>
        <v>手动</v>
      </c>
      <c r="R461" s="157"/>
      <c r="S461" s="157" t="str">
        <f t="shared" si="63"/>
        <v>[M]</v>
      </c>
      <c r="T461" s="157"/>
      <c r="U461" s="157" t="str">
        <f t="shared" si="62"/>
        <v>[A]</v>
      </c>
      <c r="V461" s="157"/>
      <c r="W461" s="182" t="s">
        <v>6730</v>
      </c>
    </row>
    <row r="462" spans="1:23">
      <c r="A462" s="7"/>
      <c r="B462" s="7"/>
      <c r="C462" s="157"/>
      <c r="D462" s="166"/>
      <c r="E462" s="168"/>
      <c r="F462" s="153"/>
      <c r="G462" s="157"/>
      <c r="H462" s="157"/>
      <c r="I462" s="157"/>
      <c r="J462" s="177"/>
      <c r="K462" s="157"/>
      <c r="L462" s="157"/>
      <c r="M462" s="157"/>
      <c r="N462" s="158" t="s">
        <v>15156</v>
      </c>
      <c r="O462" s="157" t="e">
        <f>#REF!&amp;"输出"</f>
        <v>#REF!</v>
      </c>
      <c r="P462" s="157" t="str">
        <f t="shared" si="65"/>
        <v>W133.11</v>
      </c>
      <c r="Q462" s="157" t="str">
        <f t="shared" si="64"/>
        <v>手动</v>
      </c>
      <c r="R462" s="157"/>
      <c r="S462" s="157" t="str">
        <f t="shared" si="63"/>
        <v>[M]</v>
      </c>
      <c r="T462" s="157"/>
      <c r="U462" s="157" t="str">
        <f t="shared" si="62"/>
        <v>[A]</v>
      </c>
      <c r="V462" s="157"/>
      <c r="W462" s="182" t="s">
        <v>6731</v>
      </c>
    </row>
    <row r="463" spans="1:23">
      <c r="A463" s="7"/>
      <c r="B463" s="7"/>
      <c r="C463" s="157"/>
      <c r="D463" s="166"/>
      <c r="E463" s="168"/>
      <c r="F463" s="153"/>
      <c r="G463" s="157"/>
      <c r="H463" s="157"/>
      <c r="I463" s="157"/>
      <c r="J463" s="177"/>
      <c r="K463" s="157"/>
      <c r="L463" s="157"/>
      <c r="M463" s="157"/>
      <c r="N463" s="158" t="s">
        <v>15157</v>
      </c>
      <c r="O463" s="157" t="e">
        <f>#REF!&amp;"输出"</f>
        <v>#REF!</v>
      </c>
      <c r="P463" s="157" t="str">
        <f t="shared" si="65"/>
        <v>W133.12</v>
      </c>
      <c r="Q463" s="157" t="str">
        <f t="shared" si="64"/>
        <v>手动</v>
      </c>
      <c r="R463" s="157"/>
      <c r="S463" s="157" t="str">
        <f t="shared" si="63"/>
        <v>[M]</v>
      </c>
      <c r="T463" s="157"/>
      <c r="U463" s="157" t="str">
        <f t="shared" si="62"/>
        <v>[A]</v>
      </c>
      <c r="V463" s="157"/>
      <c r="W463" s="182" t="s">
        <v>6732</v>
      </c>
    </row>
    <row r="464" spans="1:23">
      <c r="A464" s="7"/>
      <c r="B464" s="7"/>
      <c r="C464" s="157"/>
      <c r="D464" s="166"/>
      <c r="E464" s="168"/>
      <c r="F464" s="153"/>
      <c r="G464" s="157"/>
      <c r="H464" s="157"/>
      <c r="I464" s="157"/>
      <c r="J464" s="177"/>
      <c r="K464" s="157"/>
      <c r="L464" s="157"/>
      <c r="M464" s="157"/>
      <c r="N464" s="158" t="s">
        <v>15158</v>
      </c>
      <c r="O464" s="157" t="e">
        <f>#REF!&amp;"输出"</f>
        <v>#REF!</v>
      </c>
      <c r="P464" s="157" t="str">
        <f t="shared" si="65"/>
        <v>W133.13</v>
      </c>
      <c r="Q464" s="157" t="str">
        <f t="shared" si="64"/>
        <v>手动</v>
      </c>
      <c r="R464" s="157"/>
      <c r="S464" s="157" t="str">
        <f t="shared" si="63"/>
        <v>[M]</v>
      </c>
      <c r="T464" s="157"/>
      <c r="U464" s="157" t="str">
        <f t="shared" si="62"/>
        <v>[A]</v>
      </c>
      <c r="V464" s="157"/>
      <c r="W464" s="182" t="s">
        <v>6733</v>
      </c>
    </row>
    <row r="465" spans="1:23">
      <c r="A465" s="7"/>
      <c r="B465" s="7"/>
      <c r="C465" s="157"/>
      <c r="D465" s="166"/>
      <c r="E465" s="168"/>
      <c r="F465" s="153"/>
      <c r="G465" s="157"/>
      <c r="H465" s="157"/>
      <c r="I465" s="157"/>
      <c r="J465" s="177"/>
      <c r="K465" s="157"/>
      <c r="L465" s="157"/>
      <c r="M465" s="157"/>
      <c r="N465" s="158" t="s">
        <v>15159</v>
      </c>
      <c r="O465" s="157" t="e">
        <f>#REF!&amp;"输出"</f>
        <v>#REF!</v>
      </c>
      <c r="P465" s="157" t="str">
        <f t="shared" si="65"/>
        <v>W133.14</v>
      </c>
      <c r="Q465" s="157" t="str">
        <f t="shared" si="64"/>
        <v>手动</v>
      </c>
      <c r="R465" s="157"/>
      <c r="S465" s="157" t="str">
        <f t="shared" si="63"/>
        <v>[M]</v>
      </c>
      <c r="T465" s="157"/>
      <c r="U465" s="157" t="str">
        <f t="shared" si="62"/>
        <v>[A]</v>
      </c>
      <c r="V465" s="157"/>
      <c r="W465" s="182" t="s">
        <v>6734</v>
      </c>
    </row>
    <row r="466" spans="1:23">
      <c r="A466" s="7"/>
      <c r="B466" s="7"/>
      <c r="C466" s="157"/>
      <c r="D466" s="166"/>
      <c r="E466" s="168"/>
      <c r="F466" s="153"/>
      <c r="G466" s="157"/>
      <c r="H466" s="157"/>
      <c r="I466" s="157"/>
      <c r="J466" s="177"/>
      <c r="K466" s="157"/>
      <c r="L466" s="157"/>
      <c r="M466" s="157"/>
      <c r="N466" s="158" t="s">
        <v>15160</v>
      </c>
      <c r="O466" s="157" t="e">
        <f>#REF!&amp;"输出"</f>
        <v>#REF!</v>
      </c>
      <c r="P466" s="157" t="str">
        <f t="shared" si="65"/>
        <v>W133.15</v>
      </c>
      <c r="Q466" s="157" t="str">
        <f t="shared" si="64"/>
        <v>手动</v>
      </c>
      <c r="R466" s="157"/>
      <c r="S466" s="157" t="str">
        <f t="shared" si="63"/>
        <v>[M]</v>
      </c>
      <c r="T466" s="157"/>
      <c r="U466" s="157" t="str">
        <f t="shared" si="62"/>
        <v>[A]</v>
      </c>
      <c r="V466" s="157"/>
      <c r="W466" s="182" t="s">
        <v>6735</v>
      </c>
    </row>
    <row r="467" spans="1:23">
      <c r="A467" s="7"/>
      <c r="B467" s="7"/>
      <c r="C467" s="157"/>
      <c r="D467" s="166"/>
      <c r="E467" s="168"/>
      <c r="F467" s="153"/>
      <c r="G467" s="157"/>
      <c r="H467" s="157"/>
      <c r="I467" s="157"/>
      <c r="J467" s="177"/>
      <c r="K467" s="157"/>
      <c r="L467" s="157"/>
      <c r="M467" s="157"/>
      <c r="N467" s="158" t="s">
        <v>15161</v>
      </c>
      <c r="O467" s="157" t="e">
        <f>#REF!&amp;"输出"</f>
        <v>#REF!</v>
      </c>
      <c r="P467" s="157" t="str">
        <f t="shared" si="65"/>
        <v>W134.00</v>
      </c>
      <c r="Q467" s="157" t="str">
        <f t="shared" si="64"/>
        <v>手动</v>
      </c>
      <c r="R467" s="157"/>
      <c r="S467" s="157" t="str">
        <f t="shared" ref="S467:S530" si="66">M467&amp;"[M]"</f>
        <v>[M]</v>
      </c>
      <c r="T467" s="157"/>
      <c r="U467" s="157" t="str">
        <f t="shared" ref="U467:U530" si="67">M467&amp;"[A]"</f>
        <v>[A]</v>
      </c>
      <c r="V467" s="157"/>
      <c r="W467" s="182" t="s">
        <v>6736</v>
      </c>
    </row>
    <row r="468" spans="1:23">
      <c r="A468" s="7"/>
      <c r="B468" s="7"/>
      <c r="C468" s="157"/>
      <c r="D468" s="166"/>
      <c r="E468" s="168"/>
      <c r="F468" s="153"/>
      <c r="G468" s="157"/>
      <c r="H468" s="157"/>
      <c r="I468" s="157"/>
      <c r="J468" s="177"/>
      <c r="K468" s="157"/>
      <c r="L468" s="157"/>
      <c r="M468" s="157"/>
      <c r="N468" s="158" t="s">
        <v>15162</v>
      </c>
      <c r="O468" s="157" t="e">
        <f>#REF!&amp;"输出"</f>
        <v>#REF!</v>
      </c>
      <c r="P468" s="157" t="str">
        <f t="shared" si="65"/>
        <v>W134.01</v>
      </c>
      <c r="Q468" s="157" t="str">
        <f t="shared" si="64"/>
        <v>手动</v>
      </c>
      <c r="R468" s="157"/>
      <c r="S468" s="157" t="str">
        <f t="shared" si="66"/>
        <v>[M]</v>
      </c>
      <c r="T468" s="157"/>
      <c r="U468" s="157" t="str">
        <f t="shared" si="67"/>
        <v>[A]</v>
      </c>
      <c r="V468" s="157"/>
      <c r="W468" s="182" t="s">
        <v>6737</v>
      </c>
    </row>
    <row r="469" spans="1:23">
      <c r="A469" s="7"/>
      <c r="B469" s="7"/>
      <c r="C469" s="157"/>
      <c r="D469" s="166"/>
      <c r="E469" s="168"/>
      <c r="F469" s="153"/>
      <c r="G469" s="157"/>
      <c r="H469" s="157"/>
      <c r="I469" s="157"/>
      <c r="J469" s="177"/>
      <c r="K469" s="157"/>
      <c r="L469" s="157"/>
      <c r="M469" s="157"/>
      <c r="N469" s="158" t="s">
        <v>15163</v>
      </c>
      <c r="O469" s="157" t="e">
        <f>#REF!&amp;"输出"</f>
        <v>#REF!</v>
      </c>
      <c r="P469" s="157" t="str">
        <f t="shared" si="65"/>
        <v>W134.02</v>
      </c>
      <c r="Q469" s="157" t="str">
        <f t="shared" si="64"/>
        <v>手动</v>
      </c>
      <c r="R469" s="157"/>
      <c r="S469" s="157" t="str">
        <f t="shared" si="66"/>
        <v>[M]</v>
      </c>
      <c r="T469" s="157"/>
      <c r="U469" s="157" t="str">
        <f t="shared" si="67"/>
        <v>[A]</v>
      </c>
      <c r="V469" s="157"/>
      <c r="W469" s="182" t="s">
        <v>6738</v>
      </c>
    </row>
    <row r="470" spans="1:23">
      <c r="A470" s="7"/>
      <c r="B470" s="7"/>
      <c r="C470" s="157"/>
      <c r="D470" s="166"/>
      <c r="E470" s="168"/>
      <c r="F470" s="153"/>
      <c r="G470" s="157"/>
      <c r="H470" s="157"/>
      <c r="I470" s="157"/>
      <c r="J470" s="177"/>
      <c r="K470" s="157"/>
      <c r="L470" s="157"/>
      <c r="M470" s="157"/>
      <c r="N470" s="158" t="s">
        <v>15164</v>
      </c>
      <c r="O470" s="157" t="e">
        <f>#REF!&amp;"输出"</f>
        <v>#REF!</v>
      </c>
      <c r="P470" s="157" t="str">
        <f t="shared" si="65"/>
        <v>W134.03</v>
      </c>
      <c r="Q470" s="157" t="str">
        <f t="shared" si="64"/>
        <v>手动</v>
      </c>
      <c r="R470" s="157"/>
      <c r="S470" s="157" t="str">
        <f t="shared" si="66"/>
        <v>[M]</v>
      </c>
      <c r="T470" s="157"/>
      <c r="U470" s="157" t="str">
        <f t="shared" si="67"/>
        <v>[A]</v>
      </c>
      <c r="V470" s="157"/>
      <c r="W470" s="182" t="s">
        <v>6739</v>
      </c>
    </row>
    <row r="471" spans="1:23">
      <c r="A471" s="7"/>
      <c r="B471" s="7"/>
      <c r="C471" s="157"/>
      <c r="D471" s="166"/>
      <c r="E471" s="168"/>
      <c r="F471" s="153"/>
      <c r="G471" s="157"/>
      <c r="H471" s="157"/>
      <c r="I471" s="157"/>
      <c r="J471" s="177"/>
      <c r="K471" s="157"/>
      <c r="L471" s="157"/>
      <c r="M471" s="157"/>
      <c r="N471" s="158" t="s">
        <v>15165</v>
      </c>
      <c r="O471" s="157" t="e">
        <f>#REF!&amp;"输出"</f>
        <v>#REF!</v>
      </c>
      <c r="P471" s="157" t="str">
        <f t="shared" si="65"/>
        <v>W134.04</v>
      </c>
      <c r="Q471" s="157" t="str">
        <f t="shared" si="64"/>
        <v>手动</v>
      </c>
      <c r="R471" s="157"/>
      <c r="S471" s="157" t="str">
        <f t="shared" si="66"/>
        <v>[M]</v>
      </c>
      <c r="T471" s="157"/>
      <c r="U471" s="157" t="str">
        <f t="shared" si="67"/>
        <v>[A]</v>
      </c>
      <c r="V471" s="157"/>
      <c r="W471" s="182" t="s">
        <v>6740</v>
      </c>
    </row>
    <row r="472" spans="1:23">
      <c r="A472" s="7"/>
      <c r="B472" s="7"/>
      <c r="C472" s="157"/>
      <c r="D472" s="166"/>
      <c r="E472" s="168"/>
      <c r="F472" s="153"/>
      <c r="G472" s="157"/>
      <c r="H472" s="157"/>
      <c r="I472" s="157"/>
      <c r="J472" s="177"/>
      <c r="K472" s="157"/>
      <c r="L472" s="157"/>
      <c r="M472" s="157"/>
      <c r="N472" s="158" t="s">
        <v>15166</v>
      </c>
      <c r="O472" s="157" t="e">
        <f>#REF!&amp;"输出"</f>
        <v>#REF!</v>
      </c>
      <c r="P472" s="157" t="str">
        <f t="shared" si="65"/>
        <v>W134.05</v>
      </c>
      <c r="Q472" s="157" t="str">
        <f t="shared" si="64"/>
        <v>手动</v>
      </c>
      <c r="R472" s="157"/>
      <c r="S472" s="157" t="str">
        <f t="shared" si="66"/>
        <v>[M]</v>
      </c>
      <c r="T472" s="157"/>
      <c r="U472" s="157" t="str">
        <f t="shared" si="67"/>
        <v>[A]</v>
      </c>
      <c r="V472" s="157"/>
      <c r="W472" s="182" t="s">
        <v>6741</v>
      </c>
    </row>
    <row r="473" spans="1:23">
      <c r="A473" s="7"/>
      <c r="B473" s="7"/>
      <c r="C473" s="157"/>
      <c r="D473" s="166"/>
      <c r="E473" s="168"/>
      <c r="F473" s="153"/>
      <c r="G473" s="157"/>
      <c r="H473" s="157"/>
      <c r="I473" s="157"/>
      <c r="J473" s="177"/>
      <c r="K473" s="157"/>
      <c r="L473" s="157"/>
      <c r="M473" s="157"/>
      <c r="N473" s="158" t="s">
        <v>15167</v>
      </c>
      <c r="O473" s="157" t="e">
        <f>#REF!&amp;"输出"</f>
        <v>#REF!</v>
      </c>
      <c r="P473" s="157" t="str">
        <f t="shared" si="65"/>
        <v>W134.06</v>
      </c>
      <c r="Q473" s="157" t="str">
        <f t="shared" si="64"/>
        <v>手动</v>
      </c>
      <c r="R473" s="157"/>
      <c r="S473" s="157" t="str">
        <f t="shared" si="66"/>
        <v>[M]</v>
      </c>
      <c r="T473" s="157"/>
      <c r="U473" s="157" t="str">
        <f t="shared" si="67"/>
        <v>[A]</v>
      </c>
      <c r="V473" s="157"/>
      <c r="W473" s="182" t="s">
        <v>6742</v>
      </c>
    </row>
    <row r="474" spans="1:23">
      <c r="A474" s="7"/>
      <c r="B474" s="7"/>
      <c r="C474" s="157"/>
      <c r="D474" s="166"/>
      <c r="E474" s="168"/>
      <c r="F474" s="153"/>
      <c r="G474" s="157"/>
      <c r="H474" s="157"/>
      <c r="I474" s="157"/>
      <c r="J474" s="177"/>
      <c r="K474" s="157"/>
      <c r="L474" s="157"/>
      <c r="M474" s="157"/>
      <c r="N474" s="158" t="s">
        <v>15168</v>
      </c>
      <c r="O474" s="157" t="e">
        <f>#REF!&amp;"输出"</f>
        <v>#REF!</v>
      </c>
      <c r="P474" s="157" t="str">
        <f t="shared" si="65"/>
        <v>W134.07</v>
      </c>
      <c r="Q474" s="157" t="str">
        <f t="shared" si="64"/>
        <v>手动</v>
      </c>
      <c r="R474" s="157"/>
      <c r="S474" s="157" t="str">
        <f t="shared" si="66"/>
        <v>[M]</v>
      </c>
      <c r="T474" s="157"/>
      <c r="U474" s="157" t="str">
        <f t="shared" si="67"/>
        <v>[A]</v>
      </c>
      <c r="V474" s="157"/>
      <c r="W474" s="182" t="s">
        <v>6743</v>
      </c>
    </row>
    <row r="475" spans="1:23">
      <c r="A475" s="7"/>
      <c r="B475" s="7"/>
      <c r="C475" s="157"/>
      <c r="D475" s="166"/>
      <c r="E475" s="168"/>
      <c r="F475" s="153"/>
      <c r="G475" s="157"/>
      <c r="H475" s="157"/>
      <c r="I475" s="157"/>
      <c r="J475" s="177"/>
      <c r="K475" s="157"/>
      <c r="L475" s="157"/>
      <c r="M475" s="157"/>
      <c r="N475" s="158" t="s">
        <v>15169</v>
      </c>
      <c r="O475" s="157" t="e">
        <f>#REF!&amp;"输出"</f>
        <v>#REF!</v>
      </c>
      <c r="P475" s="157" t="str">
        <f t="shared" si="65"/>
        <v>W134.08</v>
      </c>
      <c r="Q475" s="157" t="str">
        <f t="shared" si="64"/>
        <v>手动</v>
      </c>
      <c r="R475" s="157"/>
      <c r="S475" s="157" t="str">
        <f t="shared" si="66"/>
        <v>[M]</v>
      </c>
      <c r="T475" s="157"/>
      <c r="U475" s="157" t="str">
        <f t="shared" si="67"/>
        <v>[A]</v>
      </c>
      <c r="V475" s="157"/>
      <c r="W475" s="182" t="s">
        <v>6744</v>
      </c>
    </row>
    <row r="476" spans="1:23">
      <c r="A476" s="7"/>
      <c r="B476" s="7"/>
      <c r="C476" s="157"/>
      <c r="D476" s="166"/>
      <c r="E476" s="168"/>
      <c r="F476" s="153"/>
      <c r="G476" s="157"/>
      <c r="H476" s="157"/>
      <c r="I476" s="157"/>
      <c r="J476" s="177"/>
      <c r="K476" s="157"/>
      <c r="L476" s="157"/>
      <c r="M476" s="157"/>
      <c r="N476" s="158" t="s">
        <v>15170</v>
      </c>
      <c r="O476" s="157" t="e">
        <f>#REF!&amp;"输出"</f>
        <v>#REF!</v>
      </c>
      <c r="P476" s="157" t="str">
        <f t="shared" si="65"/>
        <v>W134.09</v>
      </c>
      <c r="Q476" s="157" t="str">
        <f t="shared" si="64"/>
        <v>手动</v>
      </c>
      <c r="R476" s="157"/>
      <c r="S476" s="157" t="str">
        <f t="shared" si="66"/>
        <v>[M]</v>
      </c>
      <c r="T476" s="157"/>
      <c r="U476" s="157" t="str">
        <f t="shared" si="67"/>
        <v>[A]</v>
      </c>
      <c r="V476" s="157"/>
      <c r="W476" s="182" t="s">
        <v>6745</v>
      </c>
    </row>
    <row r="477" spans="1:23">
      <c r="A477" s="7"/>
      <c r="B477" s="7"/>
      <c r="C477" s="157"/>
      <c r="D477" s="166"/>
      <c r="E477" s="168"/>
      <c r="F477" s="153"/>
      <c r="G477" s="157"/>
      <c r="H477" s="157"/>
      <c r="I477" s="157"/>
      <c r="J477" s="177"/>
      <c r="K477" s="157"/>
      <c r="L477" s="157"/>
      <c r="M477" s="157"/>
      <c r="N477" s="158" t="s">
        <v>15171</v>
      </c>
      <c r="O477" s="157" t="e">
        <f>#REF!&amp;"输出"</f>
        <v>#REF!</v>
      </c>
      <c r="P477" s="157" t="str">
        <f t="shared" si="65"/>
        <v>W134.10</v>
      </c>
      <c r="Q477" s="157" t="str">
        <f t="shared" si="64"/>
        <v>手动</v>
      </c>
      <c r="R477" s="157"/>
      <c r="S477" s="157" t="str">
        <f t="shared" si="66"/>
        <v>[M]</v>
      </c>
      <c r="T477" s="157"/>
      <c r="U477" s="157" t="str">
        <f t="shared" si="67"/>
        <v>[A]</v>
      </c>
      <c r="V477" s="157"/>
      <c r="W477" s="182" t="s">
        <v>6746</v>
      </c>
    </row>
    <row r="478" spans="1:23">
      <c r="A478" s="7"/>
      <c r="B478" s="7"/>
      <c r="C478" s="157"/>
      <c r="D478" s="166"/>
      <c r="E478" s="168"/>
      <c r="F478" s="153"/>
      <c r="G478" s="157"/>
      <c r="H478" s="157"/>
      <c r="I478" s="157"/>
      <c r="J478" s="177"/>
      <c r="K478" s="157"/>
      <c r="L478" s="157"/>
      <c r="M478" s="157"/>
      <c r="N478" s="158" t="s">
        <v>15172</v>
      </c>
      <c r="O478" s="157" t="e">
        <f>#REF!&amp;"输出"</f>
        <v>#REF!</v>
      </c>
      <c r="P478" s="157" t="str">
        <f t="shared" si="65"/>
        <v>W134.11</v>
      </c>
      <c r="Q478" s="157" t="str">
        <f t="shared" si="64"/>
        <v>手动</v>
      </c>
      <c r="R478" s="157"/>
      <c r="S478" s="157" t="str">
        <f t="shared" si="66"/>
        <v>[M]</v>
      </c>
      <c r="T478" s="157"/>
      <c r="U478" s="157" t="str">
        <f t="shared" si="67"/>
        <v>[A]</v>
      </c>
      <c r="V478" s="157"/>
      <c r="W478" s="182" t="s">
        <v>6747</v>
      </c>
    </row>
    <row r="479" spans="1:23">
      <c r="A479" s="7"/>
      <c r="B479" s="7"/>
      <c r="C479" s="157"/>
      <c r="D479" s="166"/>
      <c r="E479" s="168"/>
      <c r="F479" s="153"/>
      <c r="G479" s="157"/>
      <c r="H479" s="157"/>
      <c r="I479" s="157"/>
      <c r="J479" s="177"/>
      <c r="K479" s="157"/>
      <c r="L479" s="157"/>
      <c r="M479" s="157"/>
      <c r="N479" s="158" t="s">
        <v>15173</v>
      </c>
      <c r="O479" s="157" t="e">
        <f>#REF!&amp;"输出"</f>
        <v>#REF!</v>
      </c>
      <c r="P479" s="157" t="str">
        <f t="shared" si="65"/>
        <v>W134.12</v>
      </c>
      <c r="Q479" s="157" t="str">
        <f t="shared" si="64"/>
        <v>手动</v>
      </c>
      <c r="R479" s="157"/>
      <c r="S479" s="157" t="str">
        <f t="shared" si="66"/>
        <v>[M]</v>
      </c>
      <c r="T479" s="157"/>
      <c r="U479" s="157" t="str">
        <f t="shared" si="67"/>
        <v>[A]</v>
      </c>
      <c r="V479" s="157"/>
      <c r="W479" s="182" t="s">
        <v>6748</v>
      </c>
    </row>
    <row r="480" spans="1:23">
      <c r="A480" s="7"/>
      <c r="B480" s="7"/>
      <c r="C480" s="157"/>
      <c r="D480" s="166"/>
      <c r="E480" s="168"/>
      <c r="F480" s="153"/>
      <c r="G480" s="157"/>
      <c r="H480" s="157"/>
      <c r="I480" s="157"/>
      <c r="J480" s="177"/>
      <c r="K480" s="157"/>
      <c r="L480" s="157"/>
      <c r="M480" s="157"/>
      <c r="N480" s="158" t="s">
        <v>15174</v>
      </c>
      <c r="O480" s="157" t="e">
        <f>#REF!&amp;"输出"</f>
        <v>#REF!</v>
      </c>
      <c r="P480" s="157" t="str">
        <f t="shared" si="65"/>
        <v>W134.13</v>
      </c>
      <c r="Q480" s="157" t="str">
        <f t="shared" si="64"/>
        <v>手动</v>
      </c>
      <c r="R480" s="157"/>
      <c r="S480" s="157" t="str">
        <f t="shared" si="66"/>
        <v>[M]</v>
      </c>
      <c r="T480" s="157"/>
      <c r="U480" s="157" t="str">
        <f t="shared" si="67"/>
        <v>[A]</v>
      </c>
      <c r="V480" s="157"/>
      <c r="W480" s="182" t="s">
        <v>6749</v>
      </c>
    </row>
    <row r="481" spans="1:23">
      <c r="A481" s="7"/>
      <c r="B481" s="7"/>
      <c r="C481" s="157"/>
      <c r="D481" s="166"/>
      <c r="E481" s="168"/>
      <c r="F481" s="153"/>
      <c r="G481" s="157"/>
      <c r="H481" s="157"/>
      <c r="I481" s="157"/>
      <c r="J481" s="177"/>
      <c r="K481" s="157"/>
      <c r="L481" s="157"/>
      <c r="M481" s="157"/>
      <c r="N481" s="158" t="s">
        <v>15175</v>
      </c>
      <c r="O481" s="157" t="e">
        <f>#REF!&amp;"输出"</f>
        <v>#REF!</v>
      </c>
      <c r="P481" s="157" t="str">
        <f t="shared" si="65"/>
        <v>W134.14</v>
      </c>
      <c r="Q481" s="157" t="str">
        <f t="shared" si="64"/>
        <v>手动</v>
      </c>
      <c r="R481" s="157"/>
      <c r="S481" s="157" t="str">
        <f t="shared" si="66"/>
        <v>[M]</v>
      </c>
      <c r="T481" s="157"/>
      <c r="U481" s="157" t="str">
        <f t="shared" si="67"/>
        <v>[A]</v>
      </c>
      <c r="V481" s="157"/>
      <c r="W481" s="182" t="s">
        <v>6750</v>
      </c>
    </row>
    <row r="482" spans="1:23">
      <c r="A482" s="7"/>
      <c r="B482" s="7"/>
      <c r="C482" s="157"/>
      <c r="D482" s="166"/>
      <c r="E482" s="168"/>
      <c r="F482" s="153"/>
      <c r="G482" s="157"/>
      <c r="H482" s="157"/>
      <c r="I482" s="157"/>
      <c r="J482" s="177"/>
      <c r="K482" s="157"/>
      <c r="L482" s="157"/>
      <c r="M482" s="157"/>
      <c r="N482" s="158" t="s">
        <v>15176</v>
      </c>
      <c r="O482" s="157" t="e">
        <f>#REF!&amp;"输出"</f>
        <v>#REF!</v>
      </c>
      <c r="P482" s="157" t="str">
        <f t="shared" si="65"/>
        <v>W134.15</v>
      </c>
      <c r="Q482" s="157" t="str">
        <f t="shared" si="64"/>
        <v>手动</v>
      </c>
      <c r="R482" s="157"/>
      <c r="S482" s="157" t="str">
        <f t="shared" si="66"/>
        <v>[M]</v>
      </c>
      <c r="T482" s="157"/>
      <c r="U482" s="157" t="str">
        <f t="shared" si="67"/>
        <v>[A]</v>
      </c>
      <c r="V482" s="157"/>
      <c r="W482" s="182" t="s">
        <v>6751</v>
      </c>
    </row>
    <row r="483" spans="1:23">
      <c r="A483" s="7"/>
      <c r="B483" s="7"/>
      <c r="C483" s="157"/>
      <c r="D483" s="166"/>
      <c r="E483" s="168"/>
      <c r="F483" s="153"/>
      <c r="G483" s="157"/>
      <c r="H483" s="157"/>
      <c r="I483" s="157"/>
      <c r="J483" s="177"/>
      <c r="K483" s="157"/>
      <c r="L483" s="157"/>
      <c r="M483" s="157"/>
      <c r="N483" s="158" t="s">
        <v>15177</v>
      </c>
      <c r="O483" s="157" t="e">
        <f>#REF!&amp;"输出"</f>
        <v>#REF!</v>
      </c>
      <c r="P483" s="157" t="str">
        <f t="shared" si="65"/>
        <v>W135.00</v>
      </c>
      <c r="Q483" s="157" t="str">
        <f t="shared" si="64"/>
        <v>手动</v>
      </c>
      <c r="R483" s="157"/>
      <c r="S483" s="157" t="str">
        <f t="shared" si="66"/>
        <v>[M]</v>
      </c>
      <c r="T483" s="157"/>
      <c r="U483" s="157" t="str">
        <f t="shared" si="67"/>
        <v>[A]</v>
      </c>
      <c r="V483" s="157"/>
      <c r="W483" s="182" t="s">
        <v>6752</v>
      </c>
    </row>
    <row r="484" spans="1:23">
      <c r="A484" s="7"/>
      <c r="B484" s="7"/>
      <c r="C484" s="157"/>
      <c r="D484" s="166"/>
      <c r="E484" s="168"/>
      <c r="F484" s="153"/>
      <c r="G484" s="157"/>
      <c r="H484" s="157"/>
      <c r="I484" s="157"/>
      <c r="J484" s="177"/>
      <c r="K484" s="157"/>
      <c r="L484" s="157"/>
      <c r="M484" s="157"/>
      <c r="N484" s="158" t="s">
        <v>15178</v>
      </c>
      <c r="O484" s="157" t="e">
        <f>#REF!&amp;"输出"</f>
        <v>#REF!</v>
      </c>
      <c r="P484" s="157" t="str">
        <f t="shared" si="65"/>
        <v>W135.01</v>
      </c>
      <c r="Q484" s="157" t="str">
        <f t="shared" si="64"/>
        <v>手动</v>
      </c>
      <c r="R484" s="157"/>
      <c r="S484" s="157" t="str">
        <f t="shared" si="66"/>
        <v>[M]</v>
      </c>
      <c r="T484" s="157"/>
      <c r="U484" s="157" t="str">
        <f t="shared" si="67"/>
        <v>[A]</v>
      </c>
      <c r="V484" s="157"/>
      <c r="W484" s="182" t="s">
        <v>6753</v>
      </c>
    </row>
    <row r="485" spans="1:23">
      <c r="A485" s="7"/>
      <c r="B485" s="7"/>
      <c r="C485" s="157"/>
      <c r="D485" s="166"/>
      <c r="E485" s="168"/>
      <c r="F485" s="153"/>
      <c r="G485" s="157"/>
      <c r="H485" s="157"/>
      <c r="I485" s="157"/>
      <c r="J485" s="177"/>
      <c r="K485" s="157"/>
      <c r="L485" s="157"/>
      <c r="M485" s="157"/>
      <c r="N485" s="158" t="s">
        <v>15179</v>
      </c>
      <c r="O485" s="157" t="e">
        <f>#REF!&amp;"输出"</f>
        <v>#REF!</v>
      </c>
      <c r="P485" s="157" t="str">
        <f t="shared" si="65"/>
        <v>W135.02</v>
      </c>
      <c r="Q485" s="157" t="str">
        <f t="shared" si="64"/>
        <v>手动</v>
      </c>
      <c r="R485" s="157"/>
      <c r="S485" s="157" t="str">
        <f t="shared" si="66"/>
        <v>[M]</v>
      </c>
      <c r="T485" s="157"/>
      <c r="U485" s="157" t="str">
        <f t="shared" si="67"/>
        <v>[A]</v>
      </c>
      <c r="V485" s="157"/>
      <c r="W485" s="182" t="s">
        <v>6754</v>
      </c>
    </row>
    <row r="486" spans="1:23">
      <c r="A486" s="7"/>
      <c r="B486" s="7"/>
      <c r="C486" s="157"/>
      <c r="D486" s="166"/>
      <c r="E486" s="170"/>
      <c r="F486" s="153"/>
      <c r="G486" s="157"/>
      <c r="H486" s="157"/>
      <c r="I486" s="157"/>
      <c r="J486" s="177"/>
      <c r="K486" s="157"/>
      <c r="L486" s="157"/>
      <c r="M486" s="157"/>
      <c r="N486" s="158" t="s">
        <v>15180</v>
      </c>
      <c r="O486" s="157" t="e">
        <f>#REF!&amp;"输出"</f>
        <v>#REF!</v>
      </c>
      <c r="P486" s="157" t="str">
        <f t="shared" si="65"/>
        <v>W135.03</v>
      </c>
      <c r="Q486" s="157" t="str">
        <f t="shared" si="64"/>
        <v>手动</v>
      </c>
      <c r="R486" s="157"/>
      <c r="S486" s="157" t="str">
        <f t="shared" si="66"/>
        <v>[M]</v>
      </c>
      <c r="T486" s="157"/>
      <c r="U486" s="157" t="str">
        <f t="shared" si="67"/>
        <v>[A]</v>
      </c>
      <c r="V486" s="157"/>
      <c r="W486" s="182" t="s">
        <v>6755</v>
      </c>
    </row>
    <row r="487" spans="1:23">
      <c r="A487" s="7"/>
      <c r="B487" s="7"/>
      <c r="C487" s="157"/>
      <c r="D487" s="166"/>
      <c r="E487" s="170"/>
      <c r="F487" s="153"/>
      <c r="G487" s="157"/>
      <c r="H487" s="157"/>
      <c r="I487" s="157"/>
      <c r="J487" s="177"/>
      <c r="K487" s="157"/>
      <c r="L487" s="157"/>
      <c r="M487" s="157"/>
      <c r="N487" s="158" t="s">
        <v>15181</v>
      </c>
      <c r="O487" s="157" t="e">
        <f>#REF!&amp;"输出"</f>
        <v>#REF!</v>
      </c>
      <c r="P487" s="157" t="str">
        <f t="shared" si="65"/>
        <v>W135.04</v>
      </c>
      <c r="Q487" s="157" t="str">
        <f t="shared" si="64"/>
        <v>手动</v>
      </c>
      <c r="R487" s="157"/>
      <c r="S487" s="157" t="str">
        <f t="shared" si="66"/>
        <v>[M]</v>
      </c>
      <c r="T487" s="157"/>
      <c r="U487" s="157" t="str">
        <f t="shared" si="67"/>
        <v>[A]</v>
      </c>
      <c r="V487" s="157"/>
      <c r="W487" s="182" t="s">
        <v>6756</v>
      </c>
    </row>
    <row r="488" spans="1:23">
      <c r="A488" s="7"/>
      <c r="B488" s="7"/>
      <c r="C488" s="157"/>
      <c r="D488" s="166"/>
      <c r="E488" s="170"/>
      <c r="F488" s="153"/>
      <c r="G488" s="157"/>
      <c r="H488" s="157"/>
      <c r="I488" s="157"/>
      <c r="J488" s="177"/>
      <c r="K488" s="157"/>
      <c r="L488" s="157"/>
      <c r="M488" s="157"/>
      <c r="N488" s="158" t="s">
        <v>15182</v>
      </c>
      <c r="O488" s="157" t="e">
        <f>#REF!&amp;"输出"</f>
        <v>#REF!</v>
      </c>
      <c r="P488" s="157" t="str">
        <f t="shared" si="65"/>
        <v>W135.05</v>
      </c>
      <c r="Q488" s="157" t="str">
        <f t="shared" si="64"/>
        <v>手动</v>
      </c>
      <c r="R488" s="157"/>
      <c r="S488" s="157" t="str">
        <f t="shared" si="66"/>
        <v>[M]</v>
      </c>
      <c r="T488" s="157"/>
      <c r="U488" s="157" t="str">
        <f t="shared" si="67"/>
        <v>[A]</v>
      </c>
      <c r="V488" s="157"/>
      <c r="W488" s="182" t="s">
        <v>6757</v>
      </c>
    </row>
    <row r="489" spans="1:23">
      <c r="A489" s="7"/>
      <c r="B489" s="7"/>
      <c r="C489" s="157"/>
      <c r="D489" s="166"/>
      <c r="E489" s="170"/>
      <c r="F489" s="153"/>
      <c r="G489" s="157"/>
      <c r="H489" s="157"/>
      <c r="I489" s="157"/>
      <c r="J489" s="177"/>
      <c r="K489" s="157"/>
      <c r="L489" s="157"/>
      <c r="M489" s="157"/>
      <c r="N489" s="158" t="s">
        <v>15183</v>
      </c>
      <c r="O489" s="157" t="e">
        <f>#REF!&amp;"输出"</f>
        <v>#REF!</v>
      </c>
      <c r="P489" s="157" t="str">
        <f t="shared" si="65"/>
        <v>W135.06</v>
      </c>
      <c r="Q489" s="157" t="str">
        <f t="shared" si="64"/>
        <v>手动</v>
      </c>
      <c r="R489" s="157"/>
      <c r="S489" s="157" t="str">
        <f t="shared" si="66"/>
        <v>[M]</v>
      </c>
      <c r="T489" s="157"/>
      <c r="U489" s="157" t="str">
        <f t="shared" si="67"/>
        <v>[A]</v>
      </c>
      <c r="V489" s="157"/>
      <c r="W489" s="182" t="s">
        <v>6758</v>
      </c>
    </row>
    <row r="490" spans="1:23">
      <c r="A490" s="7"/>
      <c r="B490" s="7"/>
      <c r="C490" s="157"/>
      <c r="D490" s="166"/>
      <c r="E490" s="170"/>
      <c r="F490" s="153"/>
      <c r="G490" s="157"/>
      <c r="H490" s="157"/>
      <c r="I490" s="157"/>
      <c r="J490" s="177"/>
      <c r="K490" s="157"/>
      <c r="L490" s="157"/>
      <c r="M490" s="157"/>
      <c r="N490" s="158" t="s">
        <v>15184</v>
      </c>
      <c r="O490" s="157" t="e">
        <f>#REF!&amp;"输出"</f>
        <v>#REF!</v>
      </c>
      <c r="P490" s="157" t="str">
        <f t="shared" si="65"/>
        <v>W135.07</v>
      </c>
      <c r="Q490" s="157" t="str">
        <f t="shared" si="64"/>
        <v>手动</v>
      </c>
      <c r="R490" s="157"/>
      <c r="S490" s="157" t="str">
        <f t="shared" si="66"/>
        <v>[M]</v>
      </c>
      <c r="T490" s="157"/>
      <c r="U490" s="157" t="str">
        <f t="shared" si="67"/>
        <v>[A]</v>
      </c>
      <c r="V490" s="157"/>
      <c r="W490" s="182" t="s">
        <v>6759</v>
      </c>
    </row>
    <row r="491" spans="1:23">
      <c r="A491" s="7"/>
      <c r="B491" s="7"/>
      <c r="C491" s="157"/>
      <c r="D491" s="166"/>
      <c r="E491" s="170"/>
      <c r="F491" s="153"/>
      <c r="G491" s="157"/>
      <c r="H491" s="157"/>
      <c r="I491" s="157"/>
      <c r="J491" s="177"/>
      <c r="K491" s="157"/>
      <c r="L491" s="157"/>
      <c r="M491" s="157"/>
      <c r="N491" s="158" t="s">
        <v>15185</v>
      </c>
      <c r="O491" s="157" t="e">
        <f>#REF!&amp;"输出"</f>
        <v>#REF!</v>
      </c>
      <c r="P491" s="157" t="str">
        <f t="shared" si="65"/>
        <v>W135.08</v>
      </c>
      <c r="Q491" s="157" t="str">
        <f t="shared" si="64"/>
        <v>手动</v>
      </c>
      <c r="R491" s="157"/>
      <c r="S491" s="157" t="str">
        <f t="shared" si="66"/>
        <v>[M]</v>
      </c>
      <c r="T491" s="157"/>
      <c r="U491" s="157" t="str">
        <f t="shared" si="67"/>
        <v>[A]</v>
      </c>
      <c r="V491" s="157"/>
      <c r="W491" s="182" t="s">
        <v>6760</v>
      </c>
    </row>
    <row r="492" spans="1:23">
      <c r="A492" s="7"/>
      <c r="B492" s="7"/>
      <c r="C492" s="157"/>
      <c r="D492" s="166"/>
      <c r="E492" s="170"/>
      <c r="F492" s="153"/>
      <c r="G492" s="157"/>
      <c r="H492" s="157"/>
      <c r="I492" s="157"/>
      <c r="J492" s="177"/>
      <c r="K492" s="157"/>
      <c r="L492" s="157"/>
      <c r="M492" s="157"/>
      <c r="N492" s="158" t="s">
        <v>15186</v>
      </c>
      <c r="O492" s="157" t="e">
        <f>#REF!&amp;"输出"</f>
        <v>#REF!</v>
      </c>
      <c r="P492" s="157" t="str">
        <f t="shared" si="65"/>
        <v>W135.09</v>
      </c>
      <c r="Q492" s="157" t="str">
        <f t="shared" si="64"/>
        <v>手动</v>
      </c>
      <c r="R492" s="157"/>
      <c r="S492" s="157" t="str">
        <f t="shared" si="66"/>
        <v>[M]</v>
      </c>
      <c r="T492" s="157"/>
      <c r="U492" s="157" t="str">
        <f t="shared" si="67"/>
        <v>[A]</v>
      </c>
      <c r="V492" s="157"/>
      <c r="W492" s="182" t="s">
        <v>6761</v>
      </c>
    </row>
    <row r="493" spans="1:23">
      <c r="A493" s="7"/>
      <c r="B493" s="7"/>
      <c r="C493" s="157"/>
      <c r="D493" s="166"/>
      <c r="E493" s="170"/>
      <c r="F493" s="153"/>
      <c r="G493" s="157"/>
      <c r="H493" s="157"/>
      <c r="I493" s="157"/>
      <c r="J493" s="177"/>
      <c r="K493" s="157"/>
      <c r="L493" s="157"/>
      <c r="M493" s="157"/>
      <c r="N493" s="158" t="s">
        <v>15187</v>
      </c>
      <c r="O493" s="157" t="e">
        <f>#REF!&amp;"输出"</f>
        <v>#REF!</v>
      </c>
      <c r="P493" s="157" t="str">
        <f t="shared" si="65"/>
        <v>W135.10</v>
      </c>
      <c r="Q493" s="157" t="str">
        <f t="shared" si="64"/>
        <v>手动</v>
      </c>
      <c r="R493" s="157"/>
      <c r="S493" s="157" t="str">
        <f t="shared" si="66"/>
        <v>[M]</v>
      </c>
      <c r="T493" s="157"/>
      <c r="U493" s="157" t="str">
        <f t="shared" si="67"/>
        <v>[A]</v>
      </c>
      <c r="V493" s="157"/>
      <c r="W493" s="182" t="s">
        <v>6762</v>
      </c>
    </row>
    <row r="494" spans="1:23">
      <c r="A494" s="7"/>
      <c r="B494" s="7"/>
      <c r="C494" s="157"/>
      <c r="D494" s="166"/>
      <c r="E494" s="170"/>
      <c r="F494" s="153"/>
      <c r="G494" s="157"/>
      <c r="H494" s="157"/>
      <c r="I494" s="157"/>
      <c r="J494" s="177"/>
      <c r="K494" s="157"/>
      <c r="L494" s="157"/>
      <c r="M494" s="157"/>
      <c r="N494" s="158" t="s">
        <v>15188</v>
      </c>
      <c r="O494" s="157" t="e">
        <f>#REF!&amp;"输出"</f>
        <v>#REF!</v>
      </c>
      <c r="P494" s="157" t="str">
        <f t="shared" si="65"/>
        <v>W135.11</v>
      </c>
      <c r="Q494" s="157" t="str">
        <f t="shared" si="64"/>
        <v>手动</v>
      </c>
      <c r="R494" s="157"/>
      <c r="S494" s="157" t="str">
        <f t="shared" si="66"/>
        <v>[M]</v>
      </c>
      <c r="T494" s="157"/>
      <c r="U494" s="157" t="str">
        <f t="shared" si="67"/>
        <v>[A]</v>
      </c>
      <c r="V494" s="157"/>
      <c r="W494" s="182" t="s">
        <v>6763</v>
      </c>
    </row>
    <row r="495" spans="1:23">
      <c r="A495" s="7"/>
      <c r="B495" s="7"/>
      <c r="C495" s="157"/>
      <c r="D495" s="166"/>
      <c r="E495" s="168"/>
      <c r="F495" s="153"/>
      <c r="G495" s="157"/>
      <c r="H495" s="157"/>
      <c r="I495" s="157"/>
      <c r="J495" s="177"/>
      <c r="K495" s="157"/>
      <c r="L495" s="157"/>
      <c r="M495" s="157"/>
      <c r="N495" s="158" t="s">
        <v>15189</v>
      </c>
      <c r="O495" s="157" t="e">
        <f>#REF!&amp;"输出"</f>
        <v>#REF!</v>
      </c>
      <c r="P495" s="157" t="str">
        <f t="shared" si="65"/>
        <v>W135.12</v>
      </c>
      <c r="Q495" s="157" t="str">
        <f t="shared" si="64"/>
        <v>手动</v>
      </c>
      <c r="R495" s="157"/>
      <c r="S495" s="157" t="str">
        <f t="shared" si="66"/>
        <v>[M]</v>
      </c>
      <c r="T495" s="157"/>
      <c r="U495" s="157" t="str">
        <f t="shared" si="67"/>
        <v>[A]</v>
      </c>
      <c r="V495" s="157"/>
      <c r="W495" s="182" t="s">
        <v>6764</v>
      </c>
    </row>
    <row r="496" spans="1:23">
      <c r="A496" s="7"/>
      <c r="B496" s="7"/>
      <c r="C496" s="157"/>
      <c r="D496" s="166"/>
      <c r="E496" s="168"/>
      <c r="F496" s="153"/>
      <c r="G496" s="157"/>
      <c r="H496" s="157"/>
      <c r="I496" s="157"/>
      <c r="J496" s="177"/>
      <c r="K496" s="157"/>
      <c r="L496" s="157"/>
      <c r="M496" s="157"/>
      <c r="N496" s="158" t="s">
        <v>15190</v>
      </c>
      <c r="O496" s="157" t="e">
        <f>#REF!&amp;"输出"</f>
        <v>#REF!</v>
      </c>
      <c r="P496" s="157" t="str">
        <f t="shared" si="65"/>
        <v>W135.13</v>
      </c>
      <c r="Q496" s="157" t="str">
        <f t="shared" si="64"/>
        <v>手动</v>
      </c>
      <c r="R496" s="157"/>
      <c r="S496" s="157" t="str">
        <f t="shared" si="66"/>
        <v>[M]</v>
      </c>
      <c r="T496" s="157"/>
      <c r="U496" s="157" t="str">
        <f t="shared" si="67"/>
        <v>[A]</v>
      </c>
      <c r="V496" s="157"/>
      <c r="W496" s="182" t="s">
        <v>6765</v>
      </c>
    </row>
    <row r="497" spans="1:23">
      <c r="A497" s="7"/>
      <c r="B497" s="7"/>
      <c r="C497" s="157"/>
      <c r="D497" s="166"/>
      <c r="E497" s="168"/>
      <c r="F497" s="153"/>
      <c r="G497" s="157"/>
      <c r="H497" s="157"/>
      <c r="I497" s="157"/>
      <c r="J497" s="177"/>
      <c r="K497" s="157"/>
      <c r="L497" s="157"/>
      <c r="M497" s="157"/>
      <c r="N497" s="158" t="s">
        <v>15191</v>
      </c>
      <c r="O497" s="157" t="e">
        <f>#REF!&amp;"输出"</f>
        <v>#REF!</v>
      </c>
      <c r="P497" s="157" t="str">
        <f t="shared" si="65"/>
        <v>W135.14</v>
      </c>
      <c r="Q497" s="157" t="str">
        <f t="shared" si="64"/>
        <v>手动</v>
      </c>
      <c r="R497" s="157"/>
      <c r="S497" s="157" t="str">
        <f t="shared" si="66"/>
        <v>[M]</v>
      </c>
      <c r="T497" s="157"/>
      <c r="U497" s="157" t="str">
        <f t="shared" si="67"/>
        <v>[A]</v>
      </c>
      <c r="V497" s="157"/>
      <c r="W497" s="182" t="s">
        <v>6766</v>
      </c>
    </row>
    <row r="498" spans="1:23">
      <c r="A498" s="7"/>
      <c r="B498" s="7"/>
      <c r="C498" s="157"/>
      <c r="D498" s="166"/>
      <c r="E498" s="168"/>
      <c r="F498" s="153"/>
      <c r="G498" s="157"/>
      <c r="H498" s="157"/>
      <c r="I498" s="157"/>
      <c r="J498" s="177"/>
      <c r="K498" s="157"/>
      <c r="L498" s="157"/>
      <c r="M498" s="157"/>
      <c r="N498" s="158" t="s">
        <v>15192</v>
      </c>
      <c r="O498" s="157" t="e">
        <f>#REF!&amp;"输出"</f>
        <v>#REF!</v>
      </c>
      <c r="P498" s="157" t="str">
        <f t="shared" si="65"/>
        <v>W135.15</v>
      </c>
      <c r="Q498" s="157" t="str">
        <f t="shared" si="64"/>
        <v>手动</v>
      </c>
      <c r="R498" s="157"/>
      <c r="S498" s="157" t="str">
        <f t="shared" si="66"/>
        <v>[M]</v>
      </c>
      <c r="T498" s="157"/>
      <c r="U498" s="157" t="str">
        <f t="shared" si="67"/>
        <v>[A]</v>
      </c>
      <c r="V498" s="157"/>
      <c r="W498" s="182" t="s">
        <v>6767</v>
      </c>
    </row>
    <row r="499" spans="1:23">
      <c r="A499" s="7"/>
      <c r="B499" s="7"/>
      <c r="C499" s="157"/>
      <c r="D499" s="166"/>
      <c r="E499" s="168"/>
      <c r="F499" s="153"/>
      <c r="G499" s="157"/>
      <c r="H499" s="157"/>
      <c r="I499" s="157"/>
      <c r="J499" s="177"/>
      <c r="K499" s="157"/>
      <c r="L499" s="157"/>
      <c r="M499" s="157"/>
      <c r="N499" s="158" t="s">
        <v>12167</v>
      </c>
      <c r="O499" s="157" t="e">
        <f>#REF!&amp;"输出"</f>
        <v>#REF!</v>
      </c>
      <c r="P499" s="157" t="str">
        <f t="shared" si="65"/>
        <v>W136.00</v>
      </c>
      <c r="Q499" s="157" t="str">
        <f t="shared" si="64"/>
        <v>手动</v>
      </c>
      <c r="R499" s="157"/>
      <c r="S499" s="157" t="str">
        <f t="shared" si="66"/>
        <v>[M]</v>
      </c>
      <c r="T499" s="157"/>
      <c r="U499" s="157" t="str">
        <f t="shared" si="67"/>
        <v>[A]</v>
      </c>
      <c r="V499" s="157"/>
      <c r="W499" s="182" t="s">
        <v>6768</v>
      </c>
    </row>
    <row r="500" spans="1:23">
      <c r="A500" s="7"/>
      <c r="B500" s="7"/>
      <c r="C500" s="157"/>
      <c r="D500" s="166"/>
      <c r="E500" s="168"/>
      <c r="F500" s="153"/>
      <c r="G500" s="157"/>
      <c r="H500" s="157"/>
      <c r="I500" s="157"/>
      <c r="J500" s="177"/>
      <c r="K500" s="157"/>
      <c r="L500" s="157"/>
      <c r="M500" s="157"/>
      <c r="N500" s="158" t="s">
        <v>12168</v>
      </c>
      <c r="O500" s="157" t="e">
        <f>#REF!&amp;"输出"</f>
        <v>#REF!</v>
      </c>
      <c r="P500" s="157" t="str">
        <f t="shared" si="65"/>
        <v>W136.01</v>
      </c>
      <c r="Q500" s="157" t="str">
        <f t="shared" si="64"/>
        <v>手动</v>
      </c>
      <c r="R500" s="157"/>
      <c r="S500" s="157" t="str">
        <f t="shared" si="66"/>
        <v>[M]</v>
      </c>
      <c r="T500" s="157"/>
      <c r="U500" s="157" t="str">
        <f t="shared" si="67"/>
        <v>[A]</v>
      </c>
      <c r="V500" s="157"/>
      <c r="W500" s="182" t="s">
        <v>6769</v>
      </c>
    </row>
    <row r="501" spans="1:23">
      <c r="A501" s="7"/>
      <c r="B501" s="7"/>
      <c r="C501" s="157"/>
      <c r="D501" s="166"/>
      <c r="E501" s="168"/>
      <c r="F501" s="153"/>
      <c r="G501" s="157"/>
      <c r="H501" s="157"/>
      <c r="I501" s="157"/>
      <c r="J501" s="177"/>
      <c r="K501" s="157"/>
      <c r="L501" s="157"/>
      <c r="M501" s="157"/>
      <c r="N501" s="158" t="s">
        <v>12169</v>
      </c>
      <c r="O501" s="157" t="e">
        <f>#REF!&amp;"输出"</f>
        <v>#REF!</v>
      </c>
      <c r="P501" s="157" t="str">
        <f t="shared" si="65"/>
        <v>W136.02</v>
      </c>
      <c r="Q501" s="157" t="str">
        <f t="shared" si="64"/>
        <v>手动</v>
      </c>
      <c r="R501" s="157"/>
      <c r="S501" s="157" t="str">
        <f t="shared" si="66"/>
        <v>[M]</v>
      </c>
      <c r="T501" s="157"/>
      <c r="U501" s="157" t="str">
        <f t="shared" si="67"/>
        <v>[A]</v>
      </c>
      <c r="V501" s="157"/>
      <c r="W501" s="182" t="s">
        <v>6770</v>
      </c>
    </row>
    <row r="502" spans="1:23">
      <c r="A502" s="7"/>
      <c r="B502" s="7"/>
      <c r="C502" s="157"/>
      <c r="D502" s="166"/>
      <c r="E502" s="168"/>
      <c r="F502" s="153"/>
      <c r="G502" s="157"/>
      <c r="H502" s="157"/>
      <c r="I502" s="157"/>
      <c r="J502" s="177"/>
      <c r="K502" s="157"/>
      <c r="L502" s="157"/>
      <c r="M502" s="157"/>
      <c r="N502" s="158" t="s">
        <v>12170</v>
      </c>
      <c r="O502" s="157" t="e">
        <f>#REF!&amp;"输出"</f>
        <v>#REF!</v>
      </c>
      <c r="P502" s="157" t="str">
        <f t="shared" si="65"/>
        <v>W136.03</v>
      </c>
      <c r="Q502" s="157" t="str">
        <f t="shared" si="64"/>
        <v>手动</v>
      </c>
      <c r="R502" s="157"/>
      <c r="S502" s="157" t="str">
        <f t="shared" si="66"/>
        <v>[M]</v>
      </c>
      <c r="T502" s="157"/>
      <c r="U502" s="157" t="str">
        <f t="shared" si="67"/>
        <v>[A]</v>
      </c>
      <c r="V502" s="157"/>
      <c r="W502" s="182" t="s">
        <v>6771</v>
      </c>
    </row>
    <row r="503" spans="1:23">
      <c r="A503" s="7"/>
      <c r="B503" s="7"/>
      <c r="C503" s="157"/>
      <c r="D503" s="166"/>
      <c r="E503" s="168"/>
      <c r="F503" s="153"/>
      <c r="G503" s="157"/>
      <c r="H503" s="157"/>
      <c r="I503" s="157"/>
      <c r="J503" s="177"/>
      <c r="K503" s="157"/>
      <c r="L503" s="157"/>
      <c r="M503" s="157"/>
      <c r="N503" s="158" t="s">
        <v>12171</v>
      </c>
      <c r="O503" s="157" t="e">
        <f>#REF!&amp;"输出"</f>
        <v>#REF!</v>
      </c>
      <c r="P503" s="157" t="str">
        <f t="shared" si="65"/>
        <v>W136.04</v>
      </c>
      <c r="Q503" s="157" t="str">
        <f t="shared" si="64"/>
        <v>手动</v>
      </c>
      <c r="R503" s="157"/>
      <c r="S503" s="157" t="str">
        <f t="shared" si="66"/>
        <v>[M]</v>
      </c>
      <c r="T503" s="157"/>
      <c r="U503" s="157" t="str">
        <f t="shared" si="67"/>
        <v>[A]</v>
      </c>
      <c r="V503" s="157"/>
      <c r="W503" s="182" t="s">
        <v>6772</v>
      </c>
    </row>
    <row r="504" spans="1:23">
      <c r="A504" s="7"/>
      <c r="B504" s="7"/>
      <c r="C504" s="157"/>
      <c r="D504" s="166"/>
      <c r="E504" s="168"/>
      <c r="F504" s="153"/>
      <c r="G504" s="157"/>
      <c r="H504" s="157"/>
      <c r="I504" s="157"/>
      <c r="J504" s="177"/>
      <c r="K504" s="157"/>
      <c r="L504" s="157"/>
      <c r="M504" s="157"/>
      <c r="N504" s="158" t="s">
        <v>12172</v>
      </c>
      <c r="O504" s="157" t="e">
        <f>#REF!&amp;"输出"</f>
        <v>#REF!</v>
      </c>
      <c r="P504" s="157" t="str">
        <f t="shared" si="65"/>
        <v>W136.05</v>
      </c>
      <c r="Q504" s="157" t="str">
        <f t="shared" si="64"/>
        <v>手动</v>
      </c>
      <c r="R504" s="157"/>
      <c r="S504" s="157" t="str">
        <f t="shared" si="66"/>
        <v>[M]</v>
      </c>
      <c r="T504" s="157"/>
      <c r="U504" s="157" t="str">
        <f t="shared" si="67"/>
        <v>[A]</v>
      </c>
      <c r="V504" s="157"/>
      <c r="W504" s="182" t="s">
        <v>6773</v>
      </c>
    </row>
    <row r="505" spans="1:23">
      <c r="A505" s="7"/>
      <c r="B505" s="7"/>
      <c r="C505" s="157"/>
      <c r="D505" s="166"/>
      <c r="E505" s="168"/>
      <c r="F505" s="153"/>
      <c r="G505" s="157"/>
      <c r="H505" s="157"/>
      <c r="I505" s="157"/>
      <c r="J505" s="177"/>
      <c r="K505" s="157"/>
      <c r="L505" s="157"/>
      <c r="M505" s="157"/>
      <c r="N505" s="158" t="s">
        <v>12173</v>
      </c>
      <c r="O505" s="157" t="e">
        <f>#REF!&amp;"输出"</f>
        <v>#REF!</v>
      </c>
      <c r="P505" s="157" t="str">
        <f t="shared" si="65"/>
        <v>W136.06</v>
      </c>
      <c r="Q505" s="157" t="str">
        <f t="shared" si="64"/>
        <v>手动</v>
      </c>
      <c r="R505" s="157"/>
      <c r="S505" s="157" t="str">
        <f t="shared" si="66"/>
        <v>[M]</v>
      </c>
      <c r="T505" s="157"/>
      <c r="U505" s="157" t="str">
        <f t="shared" si="67"/>
        <v>[A]</v>
      </c>
      <c r="V505" s="157"/>
      <c r="W505" s="182" t="s">
        <v>6774</v>
      </c>
    </row>
    <row r="506" spans="1:23">
      <c r="A506" s="7"/>
      <c r="B506" s="7"/>
      <c r="C506" s="157"/>
      <c r="D506" s="166"/>
      <c r="E506" s="168"/>
      <c r="F506" s="153"/>
      <c r="G506" s="157"/>
      <c r="H506" s="157"/>
      <c r="I506" s="157"/>
      <c r="J506" s="177"/>
      <c r="K506" s="157"/>
      <c r="L506" s="157"/>
      <c r="M506" s="157"/>
      <c r="N506" s="158" t="s">
        <v>12174</v>
      </c>
      <c r="O506" s="157" t="e">
        <f>#REF!&amp;"输出"</f>
        <v>#REF!</v>
      </c>
      <c r="P506" s="157" t="str">
        <f t="shared" si="65"/>
        <v>W136.07</v>
      </c>
      <c r="Q506" s="157" t="str">
        <f t="shared" si="64"/>
        <v>手动</v>
      </c>
      <c r="R506" s="157"/>
      <c r="S506" s="157" t="str">
        <f t="shared" si="66"/>
        <v>[M]</v>
      </c>
      <c r="T506" s="157"/>
      <c r="U506" s="157" t="str">
        <f t="shared" si="67"/>
        <v>[A]</v>
      </c>
      <c r="V506" s="157"/>
      <c r="W506" s="182" t="s">
        <v>6775</v>
      </c>
    </row>
    <row r="507" spans="1:23">
      <c r="A507" s="7"/>
      <c r="B507" s="7"/>
      <c r="C507" s="157"/>
      <c r="D507" s="166"/>
      <c r="E507" s="168"/>
      <c r="F507" s="153"/>
      <c r="G507" s="157"/>
      <c r="H507" s="157"/>
      <c r="I507" s="157"/>
      <c r="J507" s="177"/>
      <c r="K507" s="157"/>
      <c r="L507" s="157"/>
      <c r="M507" s="157"/>
      <c r="N507" s="158" t="s">
        <v>12175</v>
      </c>
      <c r="O507" s="157" t="e">
        <f>#REF!&amp;"输出"</f>
        <v>#REF!</v>
      </c>
      <c r="P507" s="157" t="str">
        <f t="shared" si="65"/>
        <v>W136.08</v>
      </c>
      <c r="Q507" s="157" t="str">
        <f t="shared" si="64"/>
        <v>手动</v>
      </c>
      <c r="R507" s="157"/>
      <c r="S507" s="157" t="str">
        <f t="shared" si="66"/>
        <v>[M]</v>
      </c>
      <c r="T507" s="157"/>
      <c r="U507" s="157" t="str">
        <f t="shared" si="67"/>
        <v>[A]</v>
      </c>
      <c r="V507" s="157"/>
      <c r="W507" s="182" t="s">
        <v>6776</v>
      </c>
    </row>
    <row r="508" spans="1:23">
      <c r="A508" s="7"/>
      <c r="B508" s="7"/>
      <c r="C508" s="157"/>
      <c r="D508" s="166"/>
      <c r="E508" s="168"/>
      <c r="F508" s="153"/>
      <c r="G508" s="157"/>
      <c r="H508" s="157"/>
      <c r="I508" s="157"/>
      <c r="J508" s="177"/>
      <c r="K508" s="157"/>
      <c r="L508" s="157"/>
      <c r="M508" s="157"/>
      <c r="N508" s="158" t="s">
        <v>12176</v>
      </c>
      <c r="O508" s="157" t="e">
        <f>#REF!&amp;"输出"</f>
        <v>#REF!</v>
      </c>
      <c r="P508" s="157" t="str">
        <f t="shared" si="65"/>
        <v>W136.09</v>
      </c>
      <c r="Q508" s="157" t="str">
        <f t="shared" si="64"/>
        <v>手动</v>
      </c>
      <c r="R508" s="157"/>
      <c r="S508" s="157" t="str">
        <f t="shared" si="66"/>
        <v>[M]</v>
      </c>
      <c r="T508" s="157"/>
      <c r="U508" s="157" t="str">
        <f t="shared" si="67"/>
        <v>[A]</v>
      </c>
      <c r="V508" s="157"/>
      <c r="W508" s="182" t="s">
        <v>6777</v>
      </c>
    </row>
    <row r="509" spans="1:23">
      <c r="A509" s="7"/>
      <c r="B509" s="7"/>
      <c r="C509" s="157"/>
      <c r="D509" s="166"/>
      <c r="E509" s="168"/>
      <c r="F509" s="153"/>
      <c r="G509" s="157"/>
      <c r="H509" s="157"/>
      <c r="I509" s="157"/>
      <c r="J509" s="177"/>
      <c r="K509" s="157"/>
      <c r="L509" s="157"/>
      <c r="M509" s="157"/>
      <c r="N509" s="158" t="s">
        <v>12177</v>
      </c>
      <c r="O509" s="157" t="e">
        <f>#REF!&amp;"输出"</f>
        <v>#REF!</v>
      </c>
      <c r="P509" s="157" t="str">
        <f t="shared" si="65"/>
        <v>W136.10</v>
      </c>
      <c r="Q509" s="157" t="str">
        <f t="shared" si="64"/>
        <v>手动</v>
      </c>
      <c r="R509" s="157"/>
      <c r="S509" s="157" t="str">
        <f t="shared" si="66"/>
        <v>[M]</v>
      </c>
      <c r="T509" s="157"/>
      <c r="U509" s="157" t="str">
        <f t="shared" si="67"/>
        <v>[A]</v>
      </c>
      <c r="V509" s="157"/>
      <c r="W509" s="182" t="s">
        <v>6778</v>
      </c>
    </row>
    <row r="510" spans="1:23">
      <c r="A510" s="7"/>
      <c r="B510" s="7"/>
      <c r="C510" s="157"/>
      <c r="D510" s="166"/>
      <c r="E510" s="168"/>
      <c r="F510" s="153"/>
      <c r="G510" s="157"/>
      <c r="H510" s="157"/>
      <c r="I510" s="157"/>
      <c r="J510" s="177"/>
      <c r="K510" s="157"/>
      <c r="L510" s="157"/>
      <c r="M510" s="157"/>
      <c r="N510" s="158" t="s">
        <v>12178</v>
      </c>
      <c r="O510" s="157" t="e">
        <f>#REF!&amp;"输出"</f>
        <v>#REF!</v>
      </c>
      <c r="P510" s="157" t="str">
        <f t="shared" si="65"/>
        <v>W136.11</v>
      </c>
      <c r="Q510" s="157" t="str">
        <f t="shared" si="64"/>
        <v>手动</v>
      </c>
      <c r="R510" s="157"/>
      <c r="S510" s="157" t="str">
        <f t="shared" si="66"/>
        <v>[M]</v>
      </c>
      <c r="T510" s="157"/>
      <c r="U510" s="157" t="str">
        <f t="shared" si="67"/>
        <v>[A]</v>
      </c>
      <c r="V510" s="157"/>
      <c r="W510" s="182" t="s">
        <v>6779</v>
      </c>
    </row>
    <row r="511" spans="1:23">
      <c r="A511" s="7"/>
      <c r="B511" s="7"/>
      <c r="C511" s="157"/>
      <c r="D511" s="166"/>
      <c r="E511" s="168"/>
      <c r="F511" s="153"/>
      <c r="G511" s="157"/>
      <c r="H511" s="157"/>
      <c r="I511" s="157"/>
      <c r="J511" s="177"/>
      <c r="K511" s="157"/>
      <c r="L511" s="157"/>
      <c r="M511" s="157"/>
      <c r="N511" s="158" t="s">
        <v>12179</v>
      </c>
      <c r="O511" s="157" t="e">
        <f>#REF!&amp;"输出"</f>
        <v>#REF!</v>
      </c>
      <c r="P511" s="157" t="str">
        <f t="shared" si="65"/>
        <v>W136.12</v>
      </c>
      <c r="Q511" s="157" t="str">
        <f t="shared" si="64"/>
        <v>手动</v>
      </c>
      <c r="R511" s="157"/>
      <c r="S511" s="157" t="str">
        <f t="shared" si="66"/>
        <v>[M]</v>
      </c>
      <c r="T511" s="157"/>
      <c r="U511" s="157" t="str">
        <f t="shared" si="67"/>
        <v>[A]</v>
      </c>
      <c r="V511" s="157"/>
      <c r="W511" s="182" t="s">
        <v>6780</v>
      </c>
    </row>
    <row r="512" spans="1:23">
      <c r="A512" s="7"/>
      <c r="B512" s="7"/>
      <c r="C512" s="157"/>
      <c r="D512" s="166"/>
      <c r="E512" s="168"/>
      <c r="F512" s="153"/>
      <c r="G512" s="157"/>
      <c r="H512" s="157"/>
      <c r="I512" s="157"/>
      <c r="J512" s="177"/>
      <c r="K512" s="157"/>
      <c r="L512" s="157"/>
      <c r="M512" s="157"/>
      <c r="N512" s="158" t="s">
        <v>12180</v>
      </c>
      <c r="O512" s="157" t="e">
        <f>#REF!&amp;"输出"</f>
        <v>#REF!</v>
      </c>
      <c r="P512" s="157" t="str">
        <f t="shared" si="65"/>
        <v>W136.13</v>
      </c>
      <c r="Q512" s="157" t="str">
        <f t="shared" si="64"/>
        <v>手动</v>
      </c>
      <c r="R512" s="157"/>
      <c r="S512" s="157" t="str">
        <f t="shared" si="66"/>
        <v>[M]</v>
      </c>
      <c r="T512" s="157"/>
      <c r="U512" s="157" t="str">
        <f t="shared" si="67"/>
        <v>[A]</v>
      </c>
      <c r="V512" s="157"/>
      <c r="W512" s="182" t="s">
        <v>6781</v>
      </c>
    </row>
    <row r="513" spans="1:23">
      <c r="A513" s="7"/>
      <c r="B513" s="7"/>
      <c r="C513" s="157"/>
      <c r="D513" s="166"/>
      <c r="E513" s="168"/>
      <c r="F513" s="153"/>
      <c r="G513" s="157"/>
      <c r="H513" s="157"/>
      <c r="I513" s="157"/>
      <c r="J513" s="177"/>
      <c r="K513" s="157"/>
      <c r="L513" s="157"/>
      <c r="M513" s="157"/>
      <c r="N513" s="158" t="s">
        <v>12181</v>
      </c>
      <c r="O513" s="157" t="e">
        <f>#REF!&amp;"输出"</f>
        <v>#REF!</v>
      </c>
      <c r="P513" s="157" t="str">
        <f t="shared" si="65"/>
        <v>W136.14</v>
      </c>
      <c r="Q513" s="157" t="str">
        <f t="shared" si="64"/>
        <v>手动</v>
      </c>
      <c r="R513" s="157"/>
      <c r="S513" s="157" t="str">
        <f t="shared" si="66"/>
        <v>[M]</v>
      </c>
      <c r="T513" s="157"/>
      <c r="U513" s="157" t="str">
        <f t="shared" si="67"/>
        <v>[A]</v>
      </c>
      <c r="V513" s="157"/>
      <c r="W513" s="182" t="s">
        <v>6782</v>
      </c>
    </row>
    <row r="514" spans="1:23">
      <c r="A514" s="7"/>
      <c r="B514" s="7"/>
      <c r="C514" s="157"/>
      <c r="D514" s="166"/>
      <c r="E514" s="168"/>
      <c r="F514" s="153"/>
      <c r="G514" s="157"/>
      <c r="H514" s="157"/>
      <c r="I514" s="157"/>
      <c r="J514" s="177"/>
      <c r="K514" s="157"/>
      <c r="L514" s="157"/>
      <c r="M514" s="157"/>
      <c r="N514" s="158" t="s">
        <v>12182</v>
      </c>
      <c r="O514" s="157" t="e">
        <f>#REF!&amp;"输出"</f>
        <v>#REF!</v>
      </c>
      <c r="P514" s="157" t="str">
        <f t="shared" si="65"/>
        <v>W136.15</v>
      </c>
      <c r="Q514" s="157" t="str">
        <f t="shared" si="64"/>
        <v>手动</v>
      </c>
      <c r="R514" s="157"/>
      <c r="S514" s="157" t="str">
        <f t="shared" si="66"/>
        <v>[M]</v>
      </c>
      <c r="T514" s="157"/>
      <c r="U514" s="157" t="str">
        <f t="shared" si="67"/>
        <v>[A]</v>
      </c>
      <c r="V514" s="157"/>
      <c r="W514" s="182" t="s">
        <v>6783</v>
      </c>
    </row>
    <row r="515" spans="1:23">
      <c r="A515" s="7"/>
      <c r="B515" s="7"/>
      <c r="C515" s="157"/>
      <c r="D515" s="166"/>
      <c r="E515" s="168"/>
      <c r="F515" s="153"/>
      <c r="G515" s="157"/>
      <c r="H515" s="157"/>
      <c r="I515" s="157"/>
      <c r="J515" s="177"/>
      <c r="K515" s="157"/>
      <c r="L515" s="157"/>
      <c r="M515" s="157"/>
      <c r="N515" s="158" t="s">
        <v>15193</v>
      </c>
      <c r="O515" s="157" t="e">
        <f>#REF!&amp;"输出"</f>
        <v>#REF!</v>
      </c>
      <c r="P515" s="157" t="str">
        <f t="shared" si="65"/>
        <v>W137.00</v>
      </c>
      <c r="Q515" s="157" t="str">
        <f t="shared" ref="Q515:Q562" si="68">M515&amp;"手动"</f>
        <v>手动</v>
      </c>
      <c r="R515" s="157"/>
      <c r="S515" s="157" t="str">
        <f t="shared" si="66"/>
        <v>[M]</v>
      </c>
      <c r="T515" s="157"/>
      <c r="U515" s="157" t="str">
        <f t="shared" si="67"/>
        <v>[A]</v>
      </c>
      <c r="V515" s="157"/>
      <c r="W515" s="182" t="s">
        <v>6784</v>
      </c>
    </row>
    <row r="516" spans="1:23">
      <c r="A516" s="7"/>
      <c r="B516" s="7"/>
      <c r="C516" s="157"/>
      <c r="D516" s="166"/>
      <c r="E516" s="168"/>
      <c r="F516" s="153"/>
      <c r="G516" s="157"/>
      <c r="H516" s="157"/>
      <c r="I516" s="157"/>
      <c r="J516" s="177"/>
      <c r="K516" s="157"/>
      <c r="L516" s="157"/>
      <c r="M516" s="157"/>
      <c r="N516" s="158" t="s">
        <v>12188</v>
      </c>
      <c r="O516" s="157" t="e">
        <f>#REF!&amp;"输出"</f>
        <v>#REF!</v>
      </c>
      <c r="P516" s="157" t="str">
        <f t="shared" si="65"/>
        <v>W137.01</v>
      </c>
      <c r="Q516" s="157" t="str">
        <f t="shared" si="68"/>
        <v>手动</v>
      </c>
      <c r="R516" s="157"/>
      <c r="S516" s="157" t="str">
        <f t="shared" si="66"/>
        <v>[M]</v>
      </c>
      <c r="T516" s="157"/>
      <c r="U516" s="157" t="str">
        <f t="shared" si="67"/>
        <v>[A]</v>
      </c>
      <c r="V516" s="157"/>
      <c r="W516" s="182" t="s">
        <v>6785</v>
      </c>
    </row>
    <row r="517" spans="1:23">
      <c r="A517" s="7"/>
      <c r="B517" s="7"/>
      <c r="C517" s="157"/>
      <c r="D517" s="166"/>
      <c r="E517" s="168"/>
      <c r="F517" s="153"/>
      <c r="G517" s="157"/>
      <c r="H517" s="157"/>
      <c r="I517" s="157"/>
      <c r="J517" s="177"/>
      <c r="K517" s="157"/>
      <c r="L517" s="157"/>
      <c r="M517" s="157"/>
      <c r="N517" s="158" t="s">
        <v>12189</v>
      </c>
      <c r="O517" s="157" t="e">
        <f>#REF!&amp;"输出"</f>
        <v>#REF!</v>
      </c>
      <c r="P517" s="157" t="str">
        <f t="shared" ref="P517:P562" si="69">"W"&amp;N517</f>
        <v>W137.02</v>
      </c>
      <c r="Q517" s="157" t="str">
        <f t="shared" si="68"/>
        <v>手动</v>
      </c>
      <c r="R517" s="157"/>
      <c r="S517" s="157" t="str">
        <f t="shared" si="66"/>
        <v>[M]</v>
      </c>
      <c r="T517" s="157"/>
      <c r="U517" s="157" t="str">
        <f t="shared" si="67"/>
        <v>[A]</v>
      </c>
      <c r="V517" s="157"/>
      <c r="W517" s="182" t="s">
        <v>6786</v>
      </c>
    </row>
    <row r="518" spans="1:23">
      <c r="A518" s="7"/>
      <c r="B518" s="7"/>
      <c r="C518" s="157"/>
      <c r="D518" s="166"/>
      <c r="E518" s="168"/>
      <c r="F518" s="153"/>
      <c r="G518" s="157"/>
      <c r="H518" s="157"/>
      <c r="I518" s="157"/>
      <c r="J518" s="177"/>
      <c r="K518" s="157"/>
      <c r="L518" s="157"/>
      <c r="M518" s="157"/>
      <c r="N518" s="158" t="s">
        <v>12183</v>
      </c>
      <c r="O518" s="157" t="e">
        <f>#REF!&amp;"输出"</f>
        <v>#REF!</v>
      </c>
      <c r="P518" s="157" t="str">
        <f t="shared" si="69"/>
        <v>W137.03</v>
      </c>
      <c r="Q518" s="157" t="str">
        <f t="shared" si="68"/>
        <v>手动</v>
      </c>
      <c r="R518" s="157"/>
      <c r="S518" s="157" t="str">
        <f t="shared" si="66"/>
        <v>[M]</v>
      </c>
      <c r="T518" s="157"/>
      <c r="U518" s="157" t="str">
        <f t="shared" si="67"/>
        <v>[A]</v>
      </c>
      <c r="V518" s="157"/>
      <c r="W518" s="182" t="s">
        <v>6787</v>
      </c>
    </row>
    <row r="519" spans="1:23">
      <c r="A519" s="7"/>
      <c r="B519" s="7"/>
      <c r="C519" s="157"/>
      <c r="D519" s="166"/>
      <c r="E519" s="168"/>
      <c r="F519" s="153"/>
      <c r="G519" s="157"/>
      <c r="H519" s="157"/>
      <c r="I519" s="157"/>
      <c r="J519" s="177"/>
      <c r="K519" s="157"/>
      <c r="L519" s="157"/>
      <c r="M519" s="157"/>
      <c r="N519" s="158" t="s">
        <v>12184</v>
      </c>
      <c r="O519" s="157" t="e">
        <f>#REF!&amp;"输出"</f>
        <v>#REF!</v>
      </c>
      <c r="P519" s="157" t="str">
        <f t="shared" si="69"/>
        <v>W137.04</v>
      </c>
      <c r="Q519" s="157" t="str">
        <f t="shared" si="68"/>
        <v>手动</v>
      </c>
      <c r="R519" s="157"/>
      <c r="S519" s="157" t="str">
        <f t="shared" si="66"/>
        <v>[M]</v>
      </c>
      <c r="T519" s="157"/>
      <c r="U519" s="157" t="str">
        <f t="shared" si="67"/>
        <v>[A]</v>
      </c>
      <c r="V519" s="157"/>
      <c r="W519" s="182" t="s">
        <v>6788</v>
      </c>
    </row>
    <row r="520" spans="1:23">
      <c r="A520" s="7"/>
      <c r="B520" s="7"/>
      <c r="C520" s="157"/>
      <c r="D520" s="166"/>
      <c r="E520" s="168"/>
      <c r="F520" s="153"/>
      <c r="G520" s="157"/>
      <c r="H520" s="157"/>
      <c r="I520" s="157"/>
      <c r="J520" s="177"/>
      <c r="K520" s="157"/>
      <c r="L520" s="157"/>
      <c r="M520" s="157"/>
      <c r="N520" s="158" t="s">
        <v>12185</v>
      </c>
      <c r="O520" s="157" t="e">
        <f>#REF!&amp;"输出"</f>
        <v>#REF!</v>
      </c>
      <c r="P520" s="157" t="str">
        <f t="shared" si="69"/>
        <v>W137.05</v>
      </c>
      <c r="Q520" s="157" t="str">
        <f t="shared" si="68"/>
        <v>手动</v>
      </c>
      <c r="R520" s="157"/>
      <c r="S520" s="157" t="str">
        <f t="shared" si="66"/>
        <v>[M]</v>
      </c>
      <c r="T520" s="157"/>
      <c r="U520" s="157" t="str">
        <f t="shared" si="67"/>
        <v>[A]</v>
      </c>
      <c r="V520" s="157"/>
      <c r="W520" s="182" t="s">
        <v>6789</v>
      </c>
    </row>
    <row r="521" spans="1:23">
      <c r="A521" s="7"/>
      <c r="B521" s="7"/>
      <c r="C521" s="157"/>
      <c r="D521" s="166"/>
      <c r="E521" s="168"/>
      <c r="F521" s="153"/>
      <c r="G521" s="157"/>
      <c r="H521" s="157"/>
      <c r="I521" s="157"/>
      <c r="J521" s="177"/>
      <c r="K521" s="157"/>
      <c r="L521" s="157"/>
      <c r="M521" s="157"/>
      <c r="N521" s="158" t="s">
        <v>12186</v>
      </c>
      <c r="O521" s="157" t="e">
        <f>#REF!&amp;"输出"</f>
        <v>#REF!</v>
      </c>
      <c r="P521" s="157" t="str">
        <f t="shared" si="69"/>
        <v>W137.06</v>
      </c>
      <c r="Q521" s="157" t="str">
        <f t="shared" si="68"/>
        <v>手动</v>
      </c>
      <c r="R521" s="157"/>
      <c r="S521" s="157" t="str">
        <f t="shared" si="66"/>
        <v>[M]</v>
      </c>
      <c r="T521" s="157"/>
      <c r="U521" s="157" t="str">
        <f t="shared" si="67"/>
        <v>[A]</v>
      </c>
      <c r="V521" s="157"/>
      <c r="W521" s="182" t="s">
        <v>6790</v>
      </c>
    </row>
    <row r="522" spans="1:23">
      <c r="A522" s="7"/>
      <c r="B522" s="7"/>
      <c r="C522" s="157"/>
      <c r="D522" s="166"/>
      <c r="E522" s="168"/>
      <c r="F522" s="153"/>
      <c r="G522" s="157"/>
      <c r="H522" s="157"/>
      <c r="I522" s="157"/>
      <c r="J522" s="177"/>
      <c r="K522" s="157"/>
      <c r="L522" s="157"/>
      <c r="M522" s="157"/>
      <c r="N522" s="158" t="s">
        <v>12187</v>
      </c>
      <c r="O522" s="157" t="e">
        <f>#REF!&amp;"输出"</f>
        <v>#REF!</v>
      </c>
      <c r="P522" s="157" t="str">
        <f t="shared" si="69"/>
        <v>W137.07</v>
      </c>
      <c r="Q522" s="157" t="str">
        <f t="shared" si="68"/>
        <v>手动</v>
      </c>
      <c r="R522" s="157"/>
      <c r="S522" s="157" t="str">
        <f t="shared" si="66"/>
        <v>[M]</v>
      </c>
      <c r="T522" s="157"/>
      <c r="U522" s="157" t="str">
        <f t="shared" si="67"/>
        <v>[A]</v>
      </c>
      <c r="V522" s="157"/>
      <c r="W522" s="182" t="s">
        <v>6791</v>
      </c>
    </row>
    <row r="523" spans="1:23">
      <c r="A523" s="7"/>
      <c r="B523" s="7"/>
      <c r="C523" s="157"/>
      <c r="D523" s="166"/>
      <c r="E523" s="168"/>
      <c r="F523" s="153"/>
      <c r="G523" s="157"/>
      <c r="H523" s="157"/>
      <c r="I523" s="157"/>
      <c r="J523" s="177"/>
      <c r="K523" s="157"/>
      <c r="L523" s="157"/>
      <c r="M523" s="157"/>
      <c r="N523" s="158" t="s">
        <v>12190</v>
      </c>
      <c r="O523" s="157" t="e">
        <f>#REF!&amp;"输出"</f>
        <v>#REF!</v>
      </c>
      <c r="P523" s="157" t="str">
        <f t="shared" si="69"/>
        <v>W137.08</v>
      </c>
      <c r="Q523" s="157" t="str">
        <f t="shared" si="68"/>
        <v>手动</v>
      </c>
      <c r="R523" s="157"/>
      <c r="S523" s="157" t="str">
        <f t="shared" si="66"/>
        <v>[M]</v>
      </c>
      <c r="T523" s="157"/>
      <c r="U523" s="157" t="str">
        <f t="shared" si="67"/>
        <v>[A]</v>
      </c>
      <c r="V523" s="157"/>
      <c r="W523" s="182" t="s">
        <v>6792</v>
      </c>
    </row>
    <row r="524" spans="1:23">
      <c r="A524" s="7"/>
      <c r="B524" s="7"/>
      <c r="C524" s="157"/>
      <c r="D524" s="166"/>
      <c r="E524" s="168"/>
      <c r="F524" s="153"/>
      <c r="G524" s="157"/>
      <c r="H524" s="157"/>
      <c r="I524" s="157"/>
      <c r="J524" s="177"/>
      <c r="K524" s="157"/>
      <c r="L524" s="157"/>
      <c r="M524" s="157"/>
      <c r="N524" s="158" t="s">
        <v>12191</v>
      </c>
      <c r="O524" s="157" t="e">
        <f>#REF!&amp;"输出"</f>
        <v>#REF!</v>
      </c>
      <c r="P524" s="157" t="str">
        <f t="shared" si="69"/>
        <v>W137.09</v>
      </c>
      <c r="Q524" s="157" t="str">
        <f t="shared" si="68"/>
        <v>手动</v>
      </c>
      <c r="R524" s="157"/>
      <c r="S524" s="157" t="str">
        <f t="shared" si="66"/>
        <v>[M]</v>
      </c>
      <c r="T524" s="157"/>
      <c r="U524" s="157" t="str">
        <f t="shared" si="67"/>
        <v>[A]</v>
      </c>
      <c r="V524" s="157"/>
      <c r="W524" s="182" t="s">
        <v>6793</v>
      </c>
    </row>
    <row r="525" spans="1:23">
      <c r="A525" s="7"/>
      <c r="B525" s="7"/>
      <c r="C525" s="157"/>
      <c r="D525" s="166"/>
      <c r="E525" s="168"/>
      <c r="F525" s="153"/>
      <c r="G525" s="157"/>
      <c r="H525" s="157"/>
      <c r="I525" s="157"/>
      <c r="J525" s="177"/>
      <c r="K525" s="157"/>
      <c r="L525" s="157"/>
      <c r="M525" s="157"/>
      <c r="N525" s="158" t="s">
        <v>12192</v>
      </c>
      <c r="O525" s="157" t="e">
        <f>#REF!&amp;"输出"</f>
        <v>#REF!</v>
      </c>
      <c r="P525" s="157" t="str">
        <f t="shared" si="69"/>
        <v>W137.10</v>
      </c>
      <c r="Q525" s="157" t="str">
        <f t="shared" si="68"/>
        <v>手动</v>
      </c>
      <c r="R525" s="157"/>
      <c r="S525" s="157" t="str">
        <f t="shared" si="66"/>
        <v>[M]</v>
      </c>
      <c r="T525" s="157"/>
      <c r="U525" s="157" t="str">
        <f t="shared" si="67"/>
        <v>[A]</v>
      </c>
      <c r="V525" s="157"/>
      <c r="W525" s="182" t="s">
        <v>6794</v>
      </c>
    </row>
    <row r="526" spans="1:23">
      <c r="A526" s="7"/>
      <c r="B526" s="7"/>
      <c r="C526" s="157"/>
      <c r="D526" s="166"/>
      <c r="E526" s="168"/>
      <c r="F526" s="153"/>
      <c r="G526" s="157"/>
      <c r="H526" s="157"/>
      <c r="I526" s="157"/>
      <c r="J526" s="177"/>
      <c r="K526" s="157"/>
      <c r="L526" s="157"/>
      <c r="M526" s="157"/>
      <c r="N526" s="158" t="s">
        <v>12193</v>
      </c>
      <c r="O526" s="157" t="e">
        <f>#REF!&amp;"输出"</f>
        <v>#REF!</v>
      </c>
      <c r="P526" s="157" t="str">
        <f t="shared" si="69"/>
        <v>W137.11</v>
      </c>
      <c r="Q526" s="157" t="str">
        <f t="shared" si="68"/>
        <v>手动</v>
      </c>
      <c r="R526" s="157"/>
      <c r="S526" s="157" t="str">
        <f t="shared" si="66"/>
        <v>[M]</v>
      </c>
      <c r="T526" s="157"/>
      <c r="U526" s="157" t="str">
        <f t="shared" si="67"/>
        <v>[A]</v>
      </c>
      <c r="V526" s="157"/>
      <c r="W526" s="182" t="s">
        <v>6795</v>
      </c>
    </row>
    <row r="527" spans="1:23">
      <c r="A527" s="7"/>
      <c r="B527" s="7"/>
      <c r="C527" s="157"/>
      <c r="D527" s="166"/>
      <c r="E527" s="169"/>
      <c r="F527" s="153"/>
      <c r="G527" s="157"/>
      <c r="H527" s="157"/>
      <c r="I527" s="157"/>
      <c r="J527" s="177"/>
      <c r="K527" s="157"/>
      <c r="L527" s="157"/>
      <c r="M527" s="157"/>
      <c r="N527" s="158" t="s">
        <v>12194</v>
      </c>
      <c r="O527" s="157" t="e">
        <f>#REF!&amp;"输出"</f>
        <v>#REF!</v>
      </c>
      <c r="P527" s="157" t="str">
        <f t="shared" si="69"/>
        <v>W137.12</v>
      </c>
      <c r="Q527" s="157" t="str">
        <f t="shared" si="68"/>
        <v>手动</v>
      </c>
      <c r="R527" s="157"/>
      <c r="S527" s="157" t="str">
        <f t="shared" si="66"/>
        <v>[M]</v>
      </c>
      <c r="T527" s="157"/>
      <c r="U527" s="157" t="str">
        <f t="shared" si="67"/>
        <v>[A]</v>
      </c>
      <c r="V527" s="157"/>
      <c r="W527" s="182" t="s">
        <v>6796</v>
      </c>
    </row>
    <row r="528" spans="1:23">
      <c r="A528" s="7"/>
      <c r="B528" s="7"/>
      <c r="C528" s="157"/>
      <c r="D528" s="166"/>
      <c r="E528" s="169"/>
      <c r="F528" s="153"/>
      <c r="G528" s="157"/>
      <c r="H528" s="157"/>
      <c r="I528" s="157"/>
      <c r="J528" s="177"/>
      <c r="K528" s="157"/>
      <c r="L528" s="157"/>
      <c r="M528" s="157"/>
      <c r="N528" s="158" t="s">
        <v>12195</v>
      </c>
      <c r="O528" s="157" t="e">
        <f>#REF!&amp;"输出"</f>
        <v>#REF!</v>
      </c>
      <c r="P528" s="157" t="str">
        <f t="shared" si="69"/>
        <v>W137.13</v>
      </c>
      <c r="Q528" s="157" t="str">
        <f t="shared" si="68"/>
        <v>手动</v>
      </c>
      <c r="R528" s="157"/>
      <c r="S528" s="157" t="str">
        <f t="shared" si="66"/>
        <v>[M]</v>
      </c>
      <c r="T528" s="157"/>
      <c r="U528" s="157" t="str">
        <f t="shared" si="67"/>
        <v>[A]</v>
      </c>
      <c r="V528" s="157"/>
      <c r="W528" s="182" t="s">
        <v>6797</v>
      </c>
    </row>
    <row r="529" spans="1:23">
      <c r="A529" s="7"/>
      <c r="B529" s="7"/>
      <c r="C529" s="157"/>
      <c r="D529" s="166"/>
      <c r="E529" s="169"/>
      <c r="F529" s="153"/>
      <c r="G529" s="157"/>
      <c r="H529" s="157"/>
      <c r="I529" s="157"/>
      <c r="J529" s="177"/>
      <c r="K529" s="157"/>
      <c r="L529" s="157"/>
      <c r="M529" s="157"/>
      <c r="N529" s="158" t="s">
        <v>12196</v>
      </c>
      <c r="O529" s="157" t="e">
        <f>#REF!&amp;"输出"</f>
        <v>#REF!</v>
      </c>
      <c r="P529" s="157" t="str">
        <f t="shared" si="69"/>
        <v>W137.14</v>
      </c>
      <c r="Q529" s="157" t="str">
        <f t="shared" si="68"/>
        <v>手动</v>
      </c>
      <c r="R529" s="157"/>
      <c r="S529" s="157" t="str">
        <f t="shared" si="66"/>
        <v>[M]</v>
      </c>
      <c r="T529" s="157"/>
      <c r="U529" s="157" t="str">
        <f t="shared" si="67"/>
        <v>[A]</v>
      </c>
      <c r="V529" s="157"/>
      <c r="W529" s="182" t="s">
        <v>6798</v>
      </c>
    </row>
    <row r="530" spans="1:23">
      <c r="A530" s="7"/>
      <c r="B530" s="7"/>
      <c r="C530" s="157"/>
      <c r="D530" s="166"/>
      <c r="E530" s="169"/>
      <c r="F530" s="153"/>
      <c r="G530" s="157"/>
      <c r="H530" s="157"/>
      <c r="I530" s="157"/>
      <c r="J530" s="177"/>
      <c r="K530" s="157"/>
      <c r="L530" s="157"/>
      <c r="M530" s="157"/>
      <c r="N530" s="158" t="s">
        <v>12197</v>
      </c>
      <c r="O530" s="157" t="e">
        <f>#REF!&amp;"输出"</f>
        <v>#REF!</v>
      </c>
      <c r="P530" s="157" t="str">
        <f t="shared" si="69"/>
        <v>W137.15</v>
      </c>
      <c r="Q530" s="157" t="str">
        <f t="shared" si="68"/>
        <v>手动</v>
      </c>
      <c r="R530" s="157"/>
      <c r="S530" s="157" t="str">
        <f t="shared" si="66"/>
        <v>[M]</v>
      </c>
      <c r="T530" s="157"/>
      <c r="U530" s="157" t="str">
        <f t="shared" si="67"/>
        <v>[A]</v>
      </c>
      <c r="V530" s="157"/>
      <c r="W530" s="182" t="s">
        <v>6799</v>
      </c>
    </row>
    <row r="531" spans="1:23">
      <c r="A531" s="7"/>
      <c r="B531" s="7"/>
      <c r="C531" s="157"/>
      <c r="D531" s="166"/>
      <c r="E531" s="169"/>
      <c r="F531" s="153"/>
      <c r="G531" s="157"/>
      <c r="H531" s="157"/>
      <c r="I531" s="157"/>
      <c r="J531" s="177"/>
      <c r="K531" s="157"/>
      <c r="L531" s="157"/>
      <c r="M531" s="152" t="s">
        <v>230</v>
      </c>
      <c r="N531" s="158" t="s">
        <v>15194</v>
      </c>
      <c r="O531" s="157" t="str">
        <f>M531&amp;"输出"</f>
        <v>下料定位A下降输出</v>
      </c>
      <c r="P531" s="157" t="str">
        <f t="shared" si="69"/>
        <v>W138.00</v>
      </c>
      <c r="Q531" s="157" t="str">
        <f t="shared" si="68"/>
        <v>下料定位A下降手动</v>
      </c>
      <c r="R531" s="157" t="s">
        <v>15195</v>
      </c>
      <c r="S531" s="157" t="str">
        <f t="shared" ref="S531:S562" si="70">M531&amp;"[M]"</f>
        <v>下料定位A下降[M]</v>
      </c>
      <c r="T531" s="157" t="s">
        <v>12342</v>
      </c>
      <c r="U531" s="157" t="str">
        <f t="shared" ref="U531:U562" si="71">M531&amp;"[A]"</f>
        <v>下料定位A下降[A]</v>
      </c>
      <c r="V531" s="157"/>
      <c r="W531" s="182" t="s">
        <v>6800</v>
      </c>
    </row>
    <row r="532" spans="1:23">
      <c r="A532" s="7"/>
      <c r="B532" s="7"/>
      <c r="C532" s="157"/>
      <c r="D532" s="166"/>
      <c r="E532" s="169"/>
      <c r="F532" s="153"/>
      <c r="G532" s="157"/>
      <c r="H532" s="157"/>
      <c r="I532" s="157"/>
      <c r="J532" s="177"/>
      <c r="K532" s="157"/>
      <c r="L532" s="157"/>
      <c r="M532" s="152" t="s">
        <v>231</v>
      </c>
      <c r="N532" s="158" t="s">
        <v>15196</v>
      </c>
      <c r="O532" s="157" t="str">
        <f t="shared" ref="O532:O562" si="72">M532&amp;"输出"</f>
        <v>下料定位A上升输出</v>
      </c>
      <c r="P532" s="157" t="str">
        <f t="shared" si="69"/>
        <v>W138.01</v>
      </c>
      <c r="Q532" s="157" t="str">
        <f t="shared" si="68"/>
        <v>下料定位A上升手动</v>
      </c>
      <c r="R532" s="157" t="s">
        <v>15197</v>
      </c>
      <c r="S532" s="157" t="str">
        <f t="shared" si="70"/>
        <v>下料定位A上升[M]</v>
      </c>
      <c r="T532" s="157" t="s">
        <v>866</v>
      </c>
      <c r="U532" s="157" t="str">
        <f t="shared" si="71"/>
        <v>下料定位A上升[A]</v>
      </c>
      <c r="V532" s="157"/>
      <c r="W532" s="182" t="s">
        <v>6801</v>
      </c>
    </row>
    <row r="533" spans="1:23">
      <c r="A533" s="7"/>
      <c r="B533" s="7"/>
      <c r="C533" s="157"/>
      <c r="D533" s="166"/>
      <c r="E533" s="169"/>
      <c r="F533" s="153"/>
      <c r="G533" s="157"/>
      <c r="H533" s="157"/>
      <c r="I533" s="157"/>
      <c r="J533" s="177"/>
      <c r="K533" s="157"/>
      <c r="L533" s="157"/>
      <c r="M533" s="152" t="s">
        <v>12081</v>
      </c>
      <c r="N533" s="158" t="s">
        <v>15198</v>
      </c>
      <c r="O533" s="157" t="str">
        <f t="shared" si="72"/>
        <v>下料定位A0度翻转输出</v>
      </c>
      <c r="P533" s="157" t="str">
        <f t="shared" si="69"/>
        <v>W138.02</v>
      </c>
      <c r="Q533" s="157" t="str">
        <f t="shared" si="68"/>
        <v>下料定位A0度翻转手动</v>
      </c>
      <c r="R533" s="157" t="s">
        <v>15199</v>
      </c>
      <c r="S533" s="157" t="str">
        <f t="shared" si="70"/>
        <v>下料定位A0度翻转[M]</v>
      </c>
      <c r="T533" s="157" t="s">
        <v>867</v>
      </c>
      <c r="U533" s="157" t="str">
        <f t="shared" si="71"/>
        <v>下料定位A0度翻转[A]</v>
      </c>
      <c r="V533" s="157"/>
      <c r="W533" s="182" t="s">
        <v>6802</v>
      </c>
    </row>
    <row r="534" spans="1:23">
      <c r="A534" s="7"/>
      <c r="B534" s="7"/>
      <c r="C534" s="157"/>
      <c r="D534" s="166"/>
      <c r="E534" s="169"/>
      <c r="F534" s="153"/>
      <c r="G534" s="157"/>
      <c r="H534" s="157"/>
      <c r="I534" s="157"/>
      <c r="J534" s="177"/>
      <c r="K534" s="157"/>
      <c r="L534" s="157"/>
      <c r="M534" s="152" t="s">
        <v>229</v>
      </c>
      <c r="N534" s="158" t="s">
        <v>15200</v>
      </c>
      <c r="O534" s="157" t="str">
        <f t="shared" si="72"/>
        <v>下料定位A90度翻转输出</v>
      </c>
      <c r="P534" s="157" t="str">
        <f t="shared" si="69"/>
        <v>W138.03</v>
      </c>
      <c r="Q534" s="157" t="str">
        <f t="shared" si="68"/>
        <v>下料定位A90度翻转手动</v>
      </c>
      <c r="R534" s="157" t="s">
        <v>15201</v>
      </c>
      <c r="S534" s="157" t="str">
        <f t="shared" si="70"/>
        <v>下料定位A90度翻转[M]</v>
      </c>
      <c r="T534" s="157" t="s">
        <v>868</v>
      </c>
      <c r="U534" s="157" t="str">
        <f t="shared" si="71"/>
        <v>下料定位A90度翻转[A]</v>
      </c>
      <c r="V534" s="157"/>
      <c r="W534" s="182" t="s">
        <v>6803</v>
      </c>
    </row>
    <row r="535" spans="1:23">
      <c r="A535" s="7"/>
      <c r="B535" s="7"/>
      <c r="C535" s="157"/>
      <c r="D535" s="166"/>
      <c r="E535" s="169"/>
      <c r="F535" s="153"/>
      <c r="G535" s="157"/>
      <c r="H535" s="157"/>
      <c r="I535" s="157"/>
      <c r="J535" s="177"/>
      <c r="K535" s="157"/>
      <c r="L535" s="157"/>
      <c r="M535" s="152" t="s">
        <v>207</v>
      </c>
      <c r="N535" s="158" t="s">
        <v>15202</v>
      </c>
      <c r="O535" s="157" t="str">
        <f t="shared" si="72"/>
        <v>下料定位A1前后左右松开输出</v>
      </c>
      <c r="P535" s="157" t="str">
        <f t="shared" si="69"/>
        <v>W138.04</v>
      </c>
      <c r="Q535" s="157" t="str">
        <f t="shared" si="68"/>
        <v>下料定位A1前后左右松开手动</v>
      </c>
      <c r="R535" s="157" t="s">
        <v>15203</v>
      </c>
      <c r="S535" s="157" t="str">
        <f t="shared" si="70"/>
        <v>下料定位A1前后左右松开[M]</v>
      </c>
      <c r="T535" s="157" t="s">
        <v>869</v>
      </c>
      <c r="U535" s="157" t="str">
        <f t="shared" si="71"/>
        <v>下料定位A1前后左右松开[A]</v>
      </c>
      <c r="V535" s="157"/>
      <c r="W535" s="182" t="s">
        <v>6804</v>
      </c>
    </row>
    <row r="536" spans="1:23">
      <c r="A536" s="7"/>
      <c r="B536" s="7"/>
      <c r="C536" s="157"/>
      <c r="D536" s="166"/>
      <c r="E536" s="169"/>
      <c r="F536" s="153"/>
      <c r="G536" s="157"/>
      <c r="H536" s="157"/>
      <c r="I536" s="157"/>
      <c r="J536" s="177"/>
      <c r="K536" s="157"/>
      <c r="L536" s="157"/>
      <c r="M536" s="152" t="s">
        <v>208</v>
      </c>
      <c r="N536" s="158" t="s">
        <v>15204</v>
      </c>
      <c r="O536" s="157" t="str">
        <f t="shared" si="72"/>
        <v>下料定位A1前后左右夹紧输出</v>
      </c>
      <c r="P536" s="157" t="str">
        <f t="shared" si="69"/>
        <v>W138.05</v>
      </c>
      <c r="Q536" s="157" t="str">
        <f t="shared" si="68"/>
        <v>下料定位A1前后左右夹紧手动</v>
      </c>
      <c r="R536" s="157" t="s">
        <v>15205</v>
      </c>
      <c r="S536" s="157" t="str">
        <f t="shared" si="70"/>
        <v>下料定位A1前后左右夹紧[M]</v>
      </c>
      <c r="T536" s="157" t="s">
        <v>870</v>
      </c>
      <c r="U536" s="157" t="str">
        <f t="shared" si="71"/>
        <v>下料定位A1前后左右夹紧[A]</v>
      </c>
      <c r="V536" s="157"/>
      <c r="W536" s="182" t="s">
        <v>6805</v>
      </c>
    </row>
    <row r="537" spans="1:23">
      <c r="A537" s="7"/>
      <c r="B537" s="7"/>
      <c r="C537" s="157"/>
      <c r="D537" s="166"/>
      <c r="E537" s="169"/>
      <c r="F537" s="153"/>
      <c r="G537" s="157"/>
      <c r="H537" s="157"/>
      <c r="I537" s="157"/>
      <c r="J537" s="177"/>
      <c r="K537" s="157"/>
      <c r="L537" s="157"/>
      <c r="M537" s="152" t="s">
        <v>209</v>
      </c>
      <c r="N537" s="158" t="s">
        <v>15206</v>
      </c>
      <c r="O537" s="157" t="str">
        <f t="shared" si="72"/>
        <v>下料定位A2前后左右松开输出</v>
      </c>
      <c r="P537" s="157" t="str">
        <f t="shared" si="69"/>
        <v>W138.06</v>
      </c>
      <c r="Q537" s="157" t="str">
        <f t="shared" si="68"/>
        <v>下料定位A2前后左右松开手动</v>
      </c>
      <c r="R537" s="157" t="s">
        <v>15207</v>
      </c>
      <c r="S537" s="157" t="str">
        <f t="shared" si="70"/>
        <v>下料定位A2前后左右松开[M]</v>
      </c>
      <c r="T537" s="157" t="s">
        <v>871</v>
      </c>
      <c r="U537" s="157" t="str">
        <f t="shared" si="71"/>
        <v>下料定位A2前后左右松开[A]</v>
      </c>
      <c r="V537" s="157"/>
      <c r="W537" s="182" t="s">
        <v>6806</v>
      </c>
    </row>
    <row r="538" spans="1:23">
      <c r="A538" s="7"/>
      <c r="B538" s="7"/>
      <c r="C538" s="157"/>
      <c r="D538" s="166"/>
      <c r="E538" s="169"/>
      <c r="F538" s="153"/>
      <c r="G538" s="157"/>
      <c r="H538" s="157"/>
      <c r="I538" s="157"/>
      <c r="J538" s="177"/>
      <c r="K538" s="157"/>
      <c r="L538" s="157"/>
      <c r="M538" s="152" t="s">
        <v>210</v>
      </c>
      <c r="N538" s="158" t="s">
        <v>15208</v>
      </c>
      <c r="O538" s="157" t="str">
        <f t="shared" si="72"/>
        <v>下料定位A2前后左右夹紧输出</v>
      </c>
      <c r="P538" s="157" t="str">
        <f t="shared" si="69"/>
        <v>W138.07</v>
      </c>
      <c r="Q538" s="157" t="str">
        <f t="shared" si="68"/>
        <v>下料定位A2前后左右夹紧手动</v>
      </c>
      <c r="R538" s="157" t="s">
        <v>15209</v>
      </c>
      <c r="S538" s="157" t="str">
        <f t="shared" si="70"/>
        <v>下料定位A2前后左右夹紧[M]</v>
      </c>
      <c r="T538" s="157" t="s">
        <v>872</v>
      </c>
      <c r="U538" s="157" t="str">
        <f t="shared" si="71"/>
        <v>下料定位A2前后左右夹紧[A]</v>
      </c>
      <c r="V538" s="157"/>
      <c r="W538" s="182" t="s">
        <v>6807</v>
      </c>
    </row>
    <row r="539" spans="1:23">
      <c r="A539" s="7"/>
      <c r="B539" s="7"/>
      <c r="C539" s="157"/>
      <c r="D539" s="166"/>
      <c r="E539" s="169"/>
      <c r="F539" s="153"/>
      <c r="G539" s="157"/>
      <c r="H539" s="157"/>
      <c r="I539" s="157"/>
      <c r="J539" s="177"/>
      <c r="K539" s="157"/>
      <c r="L539" s="157"/>
      <c r="M539" s="152" t="s">
        <v>211</v>
      </c>
      <c r="N539" s="158" t="s">
        <v>15210</v>
      </c>
      <c r="O539" s="157" t="str">
        <f t="shared" si="72"/>
        <v>下料定位A3前后左右松开输出</v>
      </c>
      <c r="P539" s="157" t="str">
        <f t="shared" si="69"/>
        <v>W138.08</v>
      </c>
      <c r="Q539" s="157" t="str">
        <f t="shared" si="68"/>
        <v>下料定位A3前后左右松开手动</v>
      </c>
      <c r="R539" s="157" t="s">
        <v>15211</v>
      </c>
      <c r="S539" s="157" t="str">
        <f t="shared" si="70"/>
        <v>下料定位A3前后左右松开[M]</v>
      </c>
      <c r="T539" s="157" t="s">
        <v>873</v>
      </c>
      <c r="U539" s="157" t="str">
        <f t="shared" si="71"/>
        <v>下料定位A3前后左右松开[A]</v>
      </c>
      <c r="V539" s="157"/>
      <c r="W539" s="182" t="s">
        <v>6808</v>
      </c>
    </row>
    <row r="540" spans="1:23">
      <c r="A540" s="7"/>
      <c r="B540" s="7"/>
      <c r="C540" s="157"/>
      <c r="D540" s="166"/>
      <c r="E540" s="169"/>
      <c r="F540" s="153"/>
      <c r="G540" s="157"/>
      <c r="H540" s="157"/>
      <c r="I540" s="157"/>
      <c r="J540" s="177"/>
      <c r="K540" s="157"/>
      <c r="L540" s="157"/>
      <c r="M540" s="152" t="s">
        <v>212</v>
      </c>
      <c r="N540" s="158" t="s">
        <v>15212</v>
      </c>
      <c r="O540" s="157" t="str">
        <f t="shared" si="72"/>
        <v>下料定位A3前后左右夹紧输出</v>
      </c>
      <c r="P540" s="157" t="str">
        <f t="shared" si="69"/>
        <v>W138.09</v>
      </c>
      <c r="Q540" s="157" t="str">
        <f t="shared" si="68"/>
        <v>下料定位A3前后左右夹紧手动</v>
      </c>
      <c r="R540" s="157" t="s">
        <v>15213</v>
      </c>
      <c r="S540" s="157" t="str">
        <f t="shared" si="70"/>
        <v>下料定位A3前后左右夹紧[M]</v>
      </c>
      <c r="T540" s="157" t="s">
        <v>874</v>
      </c>
      <c r="U540" s="157" t="str">
        <f t="shared" si="71"/>
        <v>下料定位A3前后左右夹紧[A]</v>
      </c>
      <c r="V540" s="157"/>
      <c r="W540" s="182" t="s">
        <v>6809</v>
      </c>
    </row>
    <row r="541" spans="1:23">
      <c r="A541" s="7"/>
      <c r="B541" s="7"/>
      <c r="C541" s="157"/>
      <c r="D541" s="166"/>
      <c r="E541" s="169"/>
      <c r="F541" s="153"/>
      <c r="G541" s="157"/>
      <c r="H541" s="157"/>
      <c r="I541" s="157"/>
      <c r="J541" s="177"/>
      <c r="K541" s="157"/>
      <c r="L541" s="157"/>
      <c r="M541" s="152" t="s">
        <v>213</v>
      </c>
      <c r="N541" s="158" t="s">
        <v>15214</v>
      </c>
      <c r="O541" s="157" t="str">
        <f t="shared" si="72"/>
        <v>下料定位A4前后左右松开输出</v>
      </c>
      <c r="P541" s="157" t="str">
        <f t="shared" si="69"/>
        <v>W138.10</v>
      </c>
      <c r="Q541" s="157" t="str">
        <f t="shared" si="68"/>
        <v>下料定位A4前后左右松开手动</v>
      </c>
      <c r="R541" s="157" t="s">
        <v>15215</v>
      </c>
      <c r="S541" s="157" t="str">
        <f t="shared" si="70"/>
        <v>下料定位A4前后左右松开[M]</v>
      </c>
      <c r="T541" s="157" t="s">
        <v>875</v>
      </c>
      <c r="U541" s="157" t="str">
        <f t="shared" si="71"/>
        <v>下料定位A4前后左右松开[A]</v>
      </c>
      <c r="V541" s="157"/>
      <c r="W541" s="182" t="s">
        <v>6810</v>
      </c>
    </row>
    <row r="542" spans="1:23">
      <c r="A542" s="7"/>
      <c r="B542" s="7"/>
      <c r="C542" s="157"/>
      <c r="D542" s="166"/>
      <c r="E542" s="169"/>
      <c r="F542" s="153"/>
      <c r="G542" s="157"/>
      <c r="H542" s="157"/>
      <c r="I542" s="157"/>
      <c r="J542" s="177"/>
      <c r="K542" s="157"/>
      <c r="L542" s="157"/>
      <c r="M542" s="152" t="s">
        <v>214</v>
      </c>
      <c r="N542" s="158" t="s">
        <v>15216</v>
      </c>
      <c r="O542" s="157" t="str">
        <f t="shared" si="72"/>
        <v>下料定位A4前后左右夹紧输出</v>
      </c>
      <c r="P542" s="157" t="str">
        <f t="shared" si="69"/>
        <v>W138.11</v>
      </c>
      <c r="Q542" s="157" t="str">
        <f t="shared" si="68"/>
        <v>下料定位A4前后左右夹紧手动</v>
      </c>
      <c r="R542" s="157" t="s">
        <v>15217</v>
      </c>
      <c r="S542" s="157" t="str">
        <f t="shared" si="70"/>
        <v>下料定位A4前后左右夹紧[M]</v>
      </c>
      <c r="T542" s="157" t="s">
        <v>876</v>
      </c>
      <c r="U542" s="157" t="str">
        <f t="shared" si="71"/>
        <v>下料定位A4前后左右夹紧[A]</v>
      </c>
      <c r="V542" s="157"/>
      <c r="W542" s="182" t="s">
        <v>6811</v>
      </c>
    </row>
    <row r="543" spans="1:23">
      <c r="A543" s="7"/>
      <c r="B543" s="7"/>
      <c r="C543" s="157"/>
      <c r="D543" s="166"/>
      <c r="E543" s="169"/>
      <c r="F543" s="153"/>
      <c r="G543" s="157"/>
      <c r="H543" s="157"/>
      <c r="I543" s="157"/>
      <c r="J543" s="177"/>
      <c r="K543" s="157"/>
      <c r="L543" s="157"/>
      <c r="M543" s="152" t="s">
        <v>245</v>
      </c>
      <c r="N543" s="158" t="s">
        <v>15218</v>
      </c>
      <c r="O543" s="157" t="str">
        <f t="shared" si="72"/>
        <v>下料定位A5前后左右松开输出</v>
      </c>
      <c r="P543" s="157" t="str">
        <f t="shared" si="69"/>
        <v>W138.12</v>
      </c>
      <c r="Q543" s="157" t="str">
        <f t="shared" si="68"/>
        <v>下料定位A5前后左右松开手动</v>
      </c>
      <c r="R543" s="157" t="s">
        <v>15219</v>
      </c>
      <c r="S543" s="157" t="str">
        <f t="shared" si="70"/>
        <v>下料定位A5前后左右松开[M]</v>
      </c>
      <c r="T543" s="157" t="s">
        <v>877</v>
      </c>
      <c r="U543" s="157" t="str">
        <f t="shared" si="71"/>
        <v>下料定位A5前后左右松开[A]</v>
      </c>
      <c r="V543" s="157"/>
      <c r="W543" s="182" t="s">
        <v>6812</v>
      </c>
    </row>
    <row r="544" spans="1:23">
      <c r="A544" s="7"/>
      <c r="B544" s="7"/>
      <c r="C544" s="157"/>
      <c r="D544" s="166"/>
      <c r="E544" s="169"/>
      <c r="F544" s="153"/>
      <c r="G544" s="157"/>
      <c r="H544" s="157"/>
      <c r="I544" s="157"/>
      <c r="J544" s="177"/>
      <c r="K544" s="157"/>
      <c r="L544" s="157"/>
      <c r="M544" s="152" t="s">
        <v>246</v>
      </c>
      <c r="N544" s="158" t="s">
        <v>15220</v>
      </c>
      <c r="O544" s="157" t="str">
        <f t="shared" si="72"/>
        <v>下料定位A5前后左右夹紧输出</v>
      </c>
      <c r="P544" s="157" t="str">
        <f t="shared" si="69"/>
        <v>W138.13</v>
      </c>
      <c r="Q544" s="157" t="str">
        <f t="shared" si="68"/>
        <v>下料定位A5前后左右夹紧手动</v>
      </c>
      <c r="R544" s="157" t="s">
        <v>15221</v>
      </c>
      <c r="S544" s="157" t="str">
        <f t="shared" si="70"/>
        <v>下料定位A5前后左右夹紧[M]</v>
      </c>
      <c r="T544" s="157" t="s">
        <v>878</v>
      </c>
      <c r="U544" s="157" t="str">
        <f t="shared" si="71"/>
        <v>下料定位A5前后左右夹紧[A]</v>
      </c>
      <c r="V544" s="157"/>
      <c r="W544" s="182" t="s">
        <v>6813</v>
      </c>
    </row>
    <row r="545" spans="1:23">
      <c r="A545" s="7"/>
      <c r="B545" s="7"/>
      <c r="C545" s="157"/>
      <c r="D545" s="166"/>
      <c r="E545" s="173"/>
      <c r="F545" s="153"/>
      <c r="G545" s="157"/>
      <c r="H545" s="157"/>
      <c r="I545" s="157"/>
      <c r="J545" s="177"/>
      <c r="K545" s="157"/>
      <c r="L545" s="157"/>
      <c r="M545" s="152" t="s">
        <v>215</v>
      </c>
      <c r="N545" s="158" t="s">
        <v>15222</v>
      </c>
      <c r="O545" s="157" t="str">
        <f t="shared" si="72"/>
        <v>下料定位平台A吹气输出</v>
      </c>
      <c r="P545" s="157" t="str">
        <f t="shared" si="69"/>
        <v>W138.14</v>
      </c>
      <c r="Q545" s="157" t="str">
        <f t="shared" si="68"/>
        <v>下料定位平台A吹气手动</v>
      </c>
      <c r="R545" s="157" t="s">
        <v>15223</v>
      </c>
      <c r="S545" s="157" t="str">
        <f t="shared" si="70"/>
        <v>下料定位平台A吹气[M]</v>
      </c>
      <c r="T545" s="157" t="s">
        <v>879</v>
      </c>
      <c r="U545" s="157" t="str">
        <f t="shared" si="71"/>
        <v>下料定位平台A吹气[A]</v>
      </c>
      <c r="V545" s="157"/>
      <c r="W545" s="182" t="s">
        <v>6814</v>
      </c>
    </row>
    <row r="546" spans="1:23">
      <c r="A546" s="7"/>
      <c r="B546" s="7"/>
      <c r="C546" s="157"/>
      <c r="D546" s="166"/>
      <c r="E546" s="173"/>
      <c r="F546" s="153"/>
      <c r="G546" s="157"/>
      <c r="H546" s="157"/>
      <c r="I546" s="157"/>
      <c r="J546" s="177"/>
      <c r="K546" s="157"/>
      <c r="L546" s="157"/>
      <c r="M546" s="157"/>
      <c r="N546" s="158" t="s">
        <v>15224</v>
      </c>
      <c r="O546" s="157" t="str">
        <f t="shared" si="72"/>
        <v>输出</v>
      </c>
      <c r="P546" s="157" t="str">
        <f t="shared" si="69"/>
        <v>W138.15</v>
      </c>
      <c r="Q546" s="157" t="str">
        <f t="shared" si="68"/>
        <v>手动</v>
      </c>
      <c r="R546" s="157" t="s">
        <v>15225</v>
      </c>
      <c r="S546" s="157" t="str">
        <f t="shared" si="70"/>
        <v>[M]</v>
      </c>
      <c r="T546" s="157" t="s">
        <v>880</v>
      </c>
      <c r="U546" s="157" t="str">
        <f t="shared" si="71"/>
        <v>[A]</v>
      </c>
      <c r="V546" s="157"/>
      <c r="W546" s="182" t="s">
        <v>6815</v>
      </c>
    </row>
    <row r="547" spans="1:23">
      <c r="A547" s="7"/>
      <c r="B547" s="7"/>
      <c r="C547" s="157"/>
      <c r="D547" s="166"/>
      <c r="E547" s="173"/>
      <c r="F547" s="153"/>
      <c r="G547" s="157"/>
      <c r="H547" s="157"/>
      <c r="I547" s="157"/>
      <c r="J547" s="177"/>
      <c r="K547" s="157"/>
      <c r="L547" s="157"/>
      <c r="M547" s="152" t="s">
        <v>227</v>
      </c>
      <c r="N547" s="158" t="s">
        <v>15226</v>
      </c>
      <c r="O547" s="157" t="str">
        <f t="shared" si="72"/>
        <v>下料定位B下降输出</v>
      </c>
      <c r="P547" s="157" t="str">
        <f t="shared" si="69"/>
        <v>W139.00</v>
      </c>
      <c r="Q547" s="157" t="str">
        <f t="shared" si="68"/>
        <v>下料定位B下降手动</v>
      </c>
      <c r="R547" s="157" t="s">
        <v>12201</v>
      </c>
      <c r="S547" s="157" t="str">
        <f t="shared" si="70"/>
        <v>下料定位B下降[M]</v>
      </c>
      <c r="T547" s="157" t="s">
        <v>12343</v>
      </c>
      <c r="U547" s="157" t="str">
        <f t="shared" si="71"/>
        <v>下料定位B下降[A]</v>
      </c>
      <c r="V547" s="157"/>
      <c r="W547" s="182" t="s">
        <v>6816</v>
      </c>
    </row>
    <row r="548" spans="1:23">
      <c r="A548" s="7"/>
      <c r="B548" s="7"/>
      <c r="C548" s="157"/>
      <c r="D548" s="166"/>
      <c r="E548" s="173"/>
      <c r="F548" s="153"/>
      <c r="G548" s="157"/>
      <c r="H548" s="157"/>
      <c r="I548" s="157"/>
      <c r="J548" s="177"/>
      <c r="K548" s="157"/>
      <c r="L548" s="157"/>
      <c r="M548" s="152" t="s">
        <v>228</v>
      </c>
      <c r="N548" s="158" t="s">
        <v>15227</v>
      </c>
      <c r="O548" s="157" t="str">
        <f t="shared" si="72"/>
        <v>下料定位B上升输出</v>
      </c>
      <c r="P548" s="157" t="str">
        <f t="shared" si="69"/>
        <v>W139.01</v>
      </c>
      <c r="Q548" s="157" t="str">
        <f t="shared" si="68"/>
        <v>下料定位B上升手动</v>
      </c>
      <c r="R548" s="157" t="s">
        <v>12198</v>
      </c>
      <c r="S548" s="157" t="str">
        <f t="shared" si="70"/>
        <v>下料定位B上升[M]</v>
      </c>
      <c r="T548" s="157" t="s">
        <v>881</v>
      </c>
      <c r="U548" s="157" t="str">
        <f t="shared" si="71"/>
        <v>下料定位B上升[A]</v>
      </c>
      <c r="V548" s="157"/>
      <c r="W548" s="182" t="s">
        <v>6817</v>
      </c>
    </row>
    <row r="549" spans="1:23">
      <c r="A549" s="7"/>
      <c r="B549" s="7"/>
      <c r="C549" s="157"/>
      <c r="D549" s="166"/>
      <c r="E549" s="173"/>
      <c r="F549" s="153"/>
      <c r="G549" s="157"/>
      <c r="H549" s="157"/>
      <c r="I549" s="157"/>
      <c r="J549" s="177"/>
      <c r="K549" s="157"/>
      <c r="L549" s="157"/>
      <c r="M549" s="152" t="s">
        <v>216</v>
      </c>
      <c r="N549" s="158" t="s">
        <v>15228</v>
      </c>
      <c r="O549" s="157" t="str">
        <f t="shared" si="72"/>
        <v>下料定位B0度翻转输出</v>
      </c>
      <c r="P549" s="157" t="str">
        <f t="shared" si="69"/>
        <v>W139.02</v>
      </c>
      <c r="Q549" s="157" t="str">
        <f t="shared" si="68"/>
        <v>下料定位B0度翻转手动</v>
      </c>
      <c r="R549" s="157" t="s">
        <v>12199</v>
      </c>
      <c r="S549" s="157" t="str">
        <f t="shared" si="70"/>
        <v>下料定位B0度翻转[M]</v>
      </c>
      <c r="T549" s="157" t="s">
        <v>882</v>
      </c>
      <c r="U549" s="157" t="str">
        <f t="shared" si="71"/>
        <v>下料定位B0度翻转[A]</v>
      </c>
      <c r="V549" s="157"/>
      <c r="W549" s="182" t="s">
        <v>6818</v>
      </c>
    </row>
    <row r="550" spans="1:23">
      <c r="A550" s="7"/>
      <c r="B550" s="7"/>
      <c r="C550" s="157"/>
      <c r="D550" s="166"/>
      <c r="E550" s="173"/>
      <c r="F550" s="153"/>
      <c r="G550" s="157"/>
      <c r="H550" s="157"/>
      <c r="I550" s="157"/>
      <c r="J550" s="177"/>
      <c r="K550" s="157"/>
      <c r="L550" s="157"/>
      <c r="M550" s="152" t="s">
        <v>217</v>
      </c>
      <c r="N550" s="158" t="s">
        <v>15229</v>
      </c>
      <c r="O550" s="157" t="str">
        <f t="shared" si="72"/>
        <v>下料定位B90度翻转输出</v>
      </c>
      <c r="P550" s="157" t="str">
        <f t="shared" si="69"/>
        <v>W139.03</v>
      </c>
      <c r="Q550" s="157" t="str">
        <f t="shared" si="68"/>
        <v>下料定位B90度翻转手动</v>
      </c>
      <c r="R550" s="157" t="s">
        <v>12200</v>
      </c>
      <c r="S550" s="157" t="str">
        <f t="shared" si="70"/>
        <v>下料定位B90度翻转[M]</v>
      </c>
      <c r="T550" s="157" t="s">
        <v>883</v>
      </c>
      <c r="U550" s="157" t="str">
        <f t="shared" si="71"/>
        <v>下料定位B90度翻转[A]</v>
      </c>
      <c r="V550" s="157"/>
      <c r="W550" s="182" t="s">
        <v>6819</v>
      </c>
    </row>
    <row r="551" spans="1:23">
      <c r="A551" s="7"/>
      <c r="B551" s="7"/>
      <c r="C551" s="156"/>
      <c r="D551" s="174"/>
      <c r="E551" s="173"/>
      <c r="F551" s="153"/>
      <c r="G551" s="157"/>
      <c r="H551" s="157"/>
      <c r="I551" s="157"/>
      <c r="J551" s="177"/>
      <c r="K551" s="157"/>
      <c r="L551" s="157"/>
      <c r="M551" s="152" t="s">
        <v>218</v>
      </c>
      <c r="N551" s="158" t="s">
        <v>15230</v>
      </c>
      <c r="O551" s="157" t="str">
        <f t="shared" si="72"/>
        <v>下料定位B1前后左右松开输出</v>
      </c>
      <c r="P551" s="157" t="str">
        <f t="shared" si="69"/>
        <v>W139.04</v>
      </c>
      <c r="Q551" s="157" t="str">
        <f t="shared" si="68"/>
        <v>下料定位B1前后左右松开手动</v>
      </c>
      <c r="R551" s="157" t="s">
        <v>12202</v>
      </c>
      <c r="S551" s="157" t="str">
        <f t="shared" si="70"/>
        <v>下料定位B1前后左右松开[M]</v>
      </c>
      <c r="T551" s="157" t="s">
        <v>884</v>
      </c>
      <c r="U551" s="157" t="str">
        <f t="shared" si="71"/>
        <v>下料定位B1前后左右松开[A]</v>
      </c>
      <c r="V551" s="157"/>
      <c r="W551" s="182" t="s">
        <v>6820</v>
      </c>
    </row>
    <row r="552" spans="1:23">
      <c r="A552" s="7"/>
      <c r="B552" s="7"/>
      <c r="C552" s="156"/>
      <c r="D552" s="174"/>
      <c r="E552" s="173"/>
      <c r="F552" s="153"/>
      <c r="G552" s="157"/>
      <c r="H552" s="157"/>
      <c r="I552" s="157"/>
      <c r="J552" s="177"/>
      <c r="K552" s="157"/>
      <c r="L552" s="157"/>
      <c r="M552" s="152" t="s">
        <v>219</v>
      </c>
      <c r="N552" s="158" t="s">
        <v>15231</v>
      </c>
      <c r="O552" s="157" t="str">
        <f t="shared" si="72"/>
        <v>下料定位B1前后左右夹紧输出</v>
      </c>
      <c r="P552" s="157" t="str">
        <f t="shared" si="69"/>
        <v>W139.05</v>
      </c>
      <c r="Q552" s="157" t="str">
        <f t="shared" si="68"/>
        <v>下料定位B1前后左右夹紧手动</v>
      </c>
      <c r="R552" s="157" t="s">
        <v>12203</v>
      </c>
      <c r="S552" s="157" t="str">
        <f t="shared" si="70"/>
        <v>下料定位B1前后左右夹紧[M]</v>
      </c>
      <c r="T552" s="157" t="s">
        <v>885</v>
      </c>
      <c r="U552" s="157" t="str">
        <f t="shared" si="71"/>
        <v>下料定位B1前后左右夹紧[A]</v>
      </c>
      <c r="V552" s="156"/>
      <c r="W552" s="182" t="s">
        <v>6821</v>
      </c>
    </row>
    <row r="553" spans="1:23">
      <c r="A553" s="7"/>
      <c r="B553" s="7"/>
      <c r="C553" s="156"/>
      <c r="D553" s="174"/>
      <c r="E553" s="173"/>
      <c r="F553" s="153"/>
      <c r="G553" s="157"/>
      <c r="H553" s="157"/>
      <c r="I553" s="157"/>
      <c r="J553" s="177"/>
      <c r="K553" s="157"/>
      <c r="L553" s="157"/>
      <c r="M553" s="152" t="s">
        <v>220</v>
      </c>
      <c r="N553" s="158" t="s">
        <v>15232</v>
      </c>
      <c r="O553" s="157" t="str">
        <f t="shared" si="72"/>
        <v>下料定位B2前后左右松开输出</v>
      </c>
      <c r="P553" s="157" t="str">
        <f t="shared" si="69"/>
        <v>W139.06</v>
      </c>
      <c r="Q553" s="157" t="str">
        <f t="shared" si="68"/>
        <v>下料定位B2前后左右松开手动</v>
      </c>
      <c r="R553" s="157" t="s">
        <v>12204</v>
      </c>
      <c r="S553" s="157" t="str">
        <f t="shared" si="70"/>
        <v>下料定位B2前后左右松开[M]</v>
      </c>
      <c r="T553" s="157" t="s">
        <v>886</v>
      </c>
      <c r="U553" s="157" t="str">
        <f t="shared" si="71"/>
        <v>下料定位B2前后左右松开[A]</v>
      </c>
      <c r="V553" s="157"/>
      <c r="W553" s="182" t="s">
        <v>6822</v>
      </c>
    </row>
    <row r="554" spans="1:23">
      <c r="A554" s="7"/>
      <c r="B554" s="7"/>
      <c r="C554" s="156"/>
      <c r="D554" s="174"/>
      <c r="E554" s="173"/>
      <c r="F554" s="153"/>
      <c r="G554" s="157"/>
      <c r="H554" s="157"/>
      <c r="I554" s="157"/>
      <c r="J554" s="177"/>
      <c r="K554" s="157"/>
      <c r="L554" s="157"/>
      <c r="M554" s="152" t="s">
        <v>221</v>
      </c>
      <c r="N554" s="158" t="s">
        <v>15233</v>
      </c>
      <c r="O554" s="157" t="str">
        <f t="shared" si="72"/>
        <v>下料定位B2前后左右夹紧输出</v>
      </c>
      <c r="P554" s="157" t="str">
        <f t="shared" si="69"/>
        <v>W139.07</v>
      </c>
      <c r="Q554" s="157" t="str">
        <f t="shared" si="68"/>
        <v>下料定位B2前后左右夹紧手动</v>
      </c>
      <c r="R554" s="157" t="s">
        <v>12205</v>
      </c>
      <c r="S554" s="157" t="str">
        <f t="shared" si="70"/>
        <v>下料定位B2前后左右夹紧[M]</v>
      </c>
      <c r="T554" s="157" t="s">
        <v>887</v>
      </c>
      <c r="U554" s="157" t="str">
        <f t="shared" si="71"/>
        <v>下料定位B2前后左右夹紧[A]</v>
      </c>
      <c r="V554" s="156"/>
      <c r="W554" s="182" t="s">
        <v>6823</v>
      </c>
    </row>
    <row r="555" spans="1:23">
      <c r="A555" s="7"/>
      <c r="B555" s="7"/>
      <c r="C555" s="156"/>
      <c r="D555" s="174"/>
      <c r="E555" s="173"/>
      <c r="F555" s="153"/>
      <c r="G555" s="157"/>
      <c r="H555" s="157"/>
      <c r="I555" s="157"/>
      <c r="J555" s="177"/>
      <c r="K555" s="157"/>
      <c r="L555" s="157"/>
      <c r="M555" s="152" t="s">
        <v>222</v>
      </c>
      <c r="N555" s="158" t="s">
        <v>15234</v>
      </c>
      <c r="O555" s="157" t="str">
        <f t="shared" si="72"/>
        <v>下料定位B3前后左右松开输出</v>
      </c>
      <c r="P555" s="157" t="str">
        <f t="shared" si="69"/>
        <v>W139.08</v>
      </c>
      <c r="Q555" s="157" t="str">
        <f t="shared" si="68"/>
        <v>下料定位B3前后左右松开手动</v>
      </c>
      <c r="R555" s="157" t="s">
        <v>12206</v>
      </c>
      <c r="S555" s="157" t="str">
        <f t="shared" si="70"/>
        <v>下料定位B3前后左右松开[M]</v>
      </c>
      <c r="T555" s="157" t="s">
        <v>888</v>
      </c>
      <c r="U555" s="157" t="str">
        <f t="shared" si="71"/>
        <v>下料定位B3前后左右松开[A]</v>
      </c>
      <c r="V555" s="157"/>
      <c r="W555" s="182" t="s">
        <v>6824</v>
      </c>
    </row>
    <row r="556" spans="1:23">
      <c r="A556" s="7"/>
      <c r="B556" s="7"/>
      <c r="C556" s="156"/>
      <c r="D556" s="174"/>
      <c r="E556" s="173"/>
      <c r="F556" s="153"/>
      <c r="G556" s="157"/>
      <c r="H556" s="157"/>
      <c r="I556" s="157"/>
      <c r="J556" s="177"/>
      <c r="K556" s="157"/>
      <c r="L556" s="157"/>
      <c r="M556" s="152" t="s">
        <v>223</v>
      </c>
      <c r="N556" s="158" t="s">
        <v>15235</v>
      </c>
      <c r="O556" s="157" t="str">
        <f t="shared" si="72"/>
        <v>下料定位B3前后左右夹紧输出</v>
      </c>
      <c r="P556" s="157" t="str">
        <f t="shared" si="69"/>
        <v>W139.09</v>
      </c>
      <c r="Q556" s="157" t="str">
        <f t="shared" si="68"/>
        <v>下料定位B3前后左右夹紧手动</v>
      </c>
      <c r="R556" s="157" t="s">
        <v>12207</v>
      </c>
      <c r="S556" s="157" t="str">
        <f t="shared" si="70"/>
        <v>下料定位B3前后左右夹紧[M]</v>
      </c>
      <c r="T556" s="157" t="s">
        <v>889</v>
      </c>
      <c r="U556" s="157" t="str">
        <f t="shared" si="71"/>
        <v>下料定位B3前后左右夹紧[A]</v>
      </c>
      <c r="V556" s="156"/>
      <c r="W556" s="182" t="s">
        <v>6825</v>
      </c>
    </row>
    <row r="557" spans="1:23">
      <c r="A557" s="7"/>
      <c r="B557" s="7"/>
      <c r="C557" s="156"/>
      <c r="D557" s="174"/>
      <c r="E557" s="173"/>
      <c r="F557" s="153"/>
      <c r="G557" s="157"/>
      <c r="H557" s="157"/>
      <c r="I557" s="157"/>
      <c r="J557" s="177"/>
      <c r="K557" s="157"/>
      <c r="L557" s="157"/>
      <c r="M557" s="152" t="s">
        <v>224</v>
      </c>
      <c r="N557" s="158" t="s">
        <v>15236</v>
      </c>
      <c r="O557" s="157" t="str">
        <f t="shared" si="72"/>
        <v>下料定位B4前后左右松开输出</v>
      </c>
      <c r="P557" s="157" t="str">
        <f t="shared" si="69"/>
        <v>W139.10</v>
      </c>
      <c r="Q557" s="157" t="str">
        <f t="shared" si="68"/>
        <v>下料定位B4前后左右松开手动</v>
      </c>
      <c r="R557" s="157" t="s">
        <v>12208</v>
      </c>
      <c r="S557" s="157" t="str">
        <f t="shared" si="70"/>
        <v>下料定位B4前后左右松开[M]</v>
      </c>
      <c r="T557" s="157" t="s">
        <v>12344</v>
      </c>
      <c r="U557" s="157" t="str">
        <f t="shared" si="71"/>
        <v>下料定位B4前后左右松开[A]</v>
      </c>
      <c r="V557" s="157"/>
      <c r="W557" s="182" t="s">
        <v>6826</v>
      </c>
    </row>
    <row r="558" spans="1:23">
      <c r="A558" s="7"/>
      <c r="B558" s="7"/>
      <c r="C558" s="156"/>
      <c r="D558" s="174"/>
      <c r="E558" s="173"/>
      <c r="F558" s="153"/>
      <c r="G558" s="157"/>
      <c r="H558" s="157"/>
      <c r="I558" s="157"/>
      <c r="J558" s="177"/>
      <c r="K558" s="157"/>
      <c r="L558" s="157"/>
      <c r="M558" s="152" t="s">
        <v>225</v>
      </c>
      <c r="N558" s="158" t="s">
        <v>15237</v>
      </c>
      <c r="O558" s="157" t="str">
        <f t="shared" si="72"/>
        <v>下料定位B4前后左右夹紧输出</v>
      </c>
      <c r="P558" s="157" t="str">
        <f t="shared" si="69"/>
        <v>W139.11</v>
      </c>
      <c r="Q558" s="157" t="str">
        <f t="shared" si="68"/>
        <v>下料定位B4前后左右夹紧手动</v>
      </c>
      <c r="R558" s="157" t="s">
        <v>12209</v>
      </c>
      <c r="S558" s="157" t="str">
        <f t="shared" si="70"/>
        <v>下料定位B4前后左右夹紧[M]</v>
      </c>
      <c r="T558" s="157" t="s">
        <v>12345</v>
      </c>
      <c r="U558" s="157" t="str">
        <f t="shared" si="71"/>
        <v>下料定位B4前后左右夹紧[A]</v>
      </c>
      <c r="V558" s="157"/>
      <c r="W558" s="182" t="s">
        <v>6827</v>
      </c>
    </row>
    <row r="559" spans="1:23">
      <c r="A559" s="7"/>
      <c r="B559" s="7"/>
      <c r="C559" s="156"/>
      <c r="D559" s="174"/>
      <c r="E559" s="173"/>
      <c r="F559" s="153"/>
      <c r="G559" s="157"/>
      <c r="H559" s="157"/>
      <c r="I559" s="157"/>
      <c r="J559" s="177"/>
      <c r="K559" s="157"/>
      <c r="L559" s="157"/>
      <c r="M559" s="152" t="s">
        <v>247</v>
      </c>
      <c r="N559" s="158" t="s">
        <v>15238</v>
      </c>
      <c r="O559" s="157" t="str">
        <f t="shared" si="72"/>
        <v>下料定位B5前后左右松开输出</v>
      </c>
      <c r="P559" s="157" t="str">
        <f t="shared" si="69"/>
        <v>W139.12</v>
      </c>
      <c r="Q559" s="157" t="str">
        <f t="shared" si="68"/>
        <v>下料定位B5前后左右松开手动</v>
      </c>
      <c r="R559" s="157" t="s">
        <v>12210</v>
      </c>
      <c r="S559" s="157" t="str">
        <f t="shared" si="70"/>
        <v>下料定位B5前后左右松开[M]</v>
      </c>
      <c r="T559" s="157" t="s">
        <v>12346</v>
      </c>
      <c r="U559" s="157" t="str">
        <f t="shared" si="71"/>
        <v>下料定位B5前后左右松开[A]</v>
      </c>
      <c r="V559" s="157"/>
      <c r="W559" s="182" t="s">
        <v>6828</v>
      </c>
    </row>
    <row r="560" spans="1:23">
      <c r="A560" s="7"/>
      <c r="B560" s="7"/>
      <c r="C560" s="156"/>
      <c r="D560" s="174"/>
      <c r="E560" s="173"/>
      <c r="F560" s="153"/>
      <c r="G560" s="157"/>
      <c r="H560" s="157"/>
      <c r="I560" s="157"/>
      <c r="J560" s="177"/>
      <c r="K560" s="157"/>
      <c r="L560" s="157"/>
      <c r="M560" s="152" t="s">
        <v>248</v>
      </c>
      <c r="N560" s="158" t="s">
        <v>15239</v>
      </c>
      <c r="O560" s="157" t="str">
        <f t="shared" si="72"/>
        <v>下料定位B5前后左右夹紧输出</v>
      </c>
      <c r="P560" s="157" t="str">
        <f t="shared" si="69"/>
        <v>W139.13</v>
      </c>
      <c r="Q560" s="157" t="str">
        <f t="shared" si="68"/>
        <v>下料定位B5前后左右夹紧手动</v>
      </c>
      <c r="R560" s="157" t="s">
        <v>12211</v>
      </c>
      <c r="S560" s="157" t="str">
        <f t="shared" si="70"/>
        <v>下料定位B5前后左右夹紧[M]</v>
      </c>
      <c r="T560" s="157" t="s">
        <v>12347</v>
      </c>
      <c r="U560" s="157" t="str">
        <f t="shared" si="71"/>
        <v>下料定位B5前后左右夹紧[A]</v>
      </c>
      <c r="V560" s="157"/>
      <c r="W560" s="182" t="s">
        <v>6829</v>
      </c>
    </row>
    <row r="561" spans="1:23">
      <c r="A561" s="7"/>
      <c r="B561" s="7"/>
      <c r="C561" s="156"/>
      <c r="D561" s="174"/>
      <c r="E561" s="173"/>
      <c r="F561" s="153"/>
      <c r="G561" s="157"/>
      <c r="H561" s="157"/>
      <c r="I561" s="157"/>
      <c r="J561" s="177"/>
      <c r="K561" s="157"/>
      <c r="L561" s="157"/>
      <c r="M561" s="152" t="s">
        <v>226</v>
      </c>
      <c r="N561" s="158" t="s">
        <v>15240</v>
      </c>
      <c r="O561" s="157" t="str">
        <f t="shared" si="72"/>
        <v>下料定位平台B吹气输出</v>
      </c>
      <c r="P561" s="157" t="str">
        <f t="shared" si="69"/>
        <v>W139.14</v>
      </c>
      <c r="Q561" s="157" t="str">
        <f t="shared" si="68"/>
        <v>下料定位平台B吹气手动</v>
      </c>
      <c r="R561" s="157" t="s">
        <v>12212</v>
      </c>
      <c r="S561" s="157" t="str">
        <f t="shared" si="70"/>
        <v>下料定位平台B吹气[M]</v>
      </c>
      <c r="T561" s="157" t="s">
        <v>12348</v>
      </c>
      <c r="U561" s="157" t="str">
        <f t="shared" si="71"/>
        <v>下料定位平台B吹气[A]</v>
      </c>
      <c r="V561" s="157"/>
      <c r="W561" s="182" t="s">
        <v>6830</v>
      </c>
    </row>
    <row r="562" spans="1:23">
      <c r="A562" s="7"/>
      <c r="B562" s="7"/>
      <c r="C562" s="156"/>
      <c r="D562" s="174"/>
      <c r="E562" s="173"/>
      <c r="F562" s="153"/>
      <c r="G562" s="157"/>
      <c r="H562" s="157"/>
      <c r="I562" s="157"/>
      <c r="J562" s="177"/>
      <c r="K562" s="157"/>
      <c r="L562" s="157"/>
      <c r="M562" s="157"/>
      <c r="N562" s="158" t="s">
        <v>15241</v>
      </c>
      <c r="O562" s="157" t="str">
        <f t="shared" si="72"/>
        <v>输出</v>
      </c>
      <c r="P562" s="157" t="str">
        <f t="shared" si="69"/>
        <v>W139.15</v>
      </c>
      <c r="Q562" s="157" t="str">
        <f t="shared" si="68"/>
        <v>手动</v>
      </c>
      <c r="R562" s="157" t="s">
        <v>12213</v>
      </c>
      <c r="S562" s="157" t="str">
        <f t="shared" si="70"/>
        <v>[M]</v>
      </c>
      <c r="T562" s="157" t="s">
        <v>12349</v>
      </c>
      <c r="U562" s="157" t="str">
        <f t="shared" si="71"/>
        <v>[A]</v>
      </c>
      <c r="V562" s="157"/>
      <c r="W562" s="182" t="s">
        <v>6831</v>
      </c>
    </row>
    <row r="563" spans="1:23">
      <c r="A563" s="7"/>
      <c r="B563" s="7"/>
      <c r="C563" s="156"/>
      <c r="D563" s="174"/>
      <c r="E563" s="173"/>
      <c r="F563" s="153"/>
      <c r="G563" s="157"/>
      <c r="H563" s="157"/>
      <c r="I563" s="157"/>
      <c r="J563" s="177"/>
      <c r="K563" s="157"/>
      <c r="L563" s="157"/>
      <c r="M563" s="157"/>
      <c r="N563" s="158"/>
      <c r="O563" s="159"/>
      <c r="P563" s="157"/>
      <c r="Q563" s="157"/>
      <c r="R563" s="157"/>
      <c r="S563" s="157"/>
      <c r="T563" s="157"/>
      <c r="U563" s="157"/>
      <c r="V563" s="157"/>
      <c r="W563" s="182" t="s">
        <v>6832</v>
      </c>
    </row>
    <row r="564" spans="1:23">
      <c r="A564" s="7"/>
      <c r="B564" s="7"/>
      <c r="C564" s="156"/>
      <c r="D564" s="174"/>
      <c r="E564" s="173"/>
      <c r="F564" s="153"/>
      <c r="G564" s="157"/>
      <c r="H564" s="157"/>
      <c r="I564" s="157"/>
      <c r="J564" s="177"/>
      <c r="K564" s="157"/>
      <c r="L564" s="157"/>
      <c r="M564" s="157"/>
      <c r="N564" s="158"/>
      <c r="O564" s="159"/>
      <c r="P564" s="157"/>
      <c r="Q564" s="157"/>
      <c r="R564" s="157"/>
      <c r="S564" s="157"/>
      <c r="T564" s="157"/>
      <c r="U564" s="157"/>
      <c r="V564" s="157"/>
      <c r="W564" s="182" t="s">
        <v>6833</v>
      </c>
    </row>
    <row r="565" spans="1:23">
      <c r="A565" s="7"/>
      <c r="B565" s="7"/>
      <c r="C565" s="156"/>
      <c r="D565" s="174"/>
      <c r="E565" s="173"/>
      <c r="F565" s="153"/>
      <c r="G565" s="157"/>
      <c r="H565" s="157"/>
      <c r="I565" s="157"/>
      <c r="J565" s="177"/>
      <c r="K565" s="157"/>
      <c r="L565" s="157"/>
      <c r="M565" s="157"/>
      <c r="N565" s="158"/>
      <c r="O565" s="159"/>
      <c r="P565" s="157"/>
      <c r="Q565" s="157"/>
      <c r="R565" s="157"/>
      <c r="S565" s="157"/>
      <c r="T565" s="157"/>
      <c r="U565" s="157"/>
      <c r="V565" s="157"/>
      <c r="W565" s="182" t="s">
        <v>6834</v>
      </c>
    </row>
    <row r="566" spans="1:23">
      <c r="A566" s="7"/>
      <c r="B566" s="7"/>
      <c r="C566" s="156"/>
      <c r="D566" s="174"/>
      <c r="E566" s="173"/>
      <c r="F566" s="153"/>
      <c r="G566" s="157"/>
      <c r="H566" s="157"/>
      <c r="I566" s="157"/>
      <c r="J566" s="177"/>
      <c r="K566" s="157"/>
      <c r="L566" s="157"/>
      <c r="M566" s="157"/>
      <c r="N566" s="158"/>
      <c r="O566" s="159"/>
      <c r="P566" s="157"/>
      <c r="Q566" s="157"/>
      <c r="R566" s="157"/>
      <c r="S566" s="157"/>
      <c r="T566" s="157"/>
      <c r="U566" s="157"/>
      <c r="V566" s="157"/>
      <c r="W566" s="182" t="s">
        <v>6835</v>
      </c>
    </row>
    <row r="567" spans="1:23">
      <c r="A567" s="7"/>
      <c r="B567" s="7"/>
      <c r="C567" s="156"/>
      <c r="D567" s="174"/>
      <c r="E567" s="173"/>
      <c r="F567" s="153"/>
      <c r="G567" s="157"/>
      <c r="H567" s="157"/>
      <c r="I567" s="157"/>
      <c r="J567" s="177"/>
      <c r="K567" s="157"/>
      <c r="L567" s="157"/>
      <c r="M567" s="157"/>
      <c r="N567" s="158"/>
      <c r="O567" s="159"/>
      <c r="P567" s="157"/>
      <c r="Q567" s="157"/>
      <c r="R567" s="157"/>
      <c r="S567" s="157"/>
      <c r="T567" s="157"/>
      <c r="U567" s="157"/>
      <c r="V567" s="157"/>
      <c r="W567" s="182" t="s">
        <v>6836</v>
      </c>
    </row>
    <row r="568" spans="1:23">
      <c r="A568" s="7"/>
      <c r="B568" s="7"/>
      <c r="C568" s="156"/>
      <c r="D568" s="174"/>
      <c r="E568" s="173"/>
      <c r="F568" s="153"/>
      <c r="G568" s="157"/>
      <c r="H568" s="157"/>
      <c r="I568" s="157"/>
      <c r="J568" s="177"/>
      <c r="K568" s="157"/>
      <c r="L568" s="157"/>
      <c r="M568" s="157"/>
      <c r="N568" s="158"/>
      <c r="O568" s="159"/>
      <c r="P568" s="157"/>
      <c r="Q568" s="157"/>
      <c r="R568" s="157"/>
      <c r="S568" s="157"/>
      <c r="T568" s="157"/>
      <c r="U568" s="157"/>
      <c r="V568" s="157"/>
      <c r="W568" s="182" t="s">
        <v>6837</v>
      </c>
    </row>
    <row r="569" spans="1:23">
      <c r="A569" s="7"/>
      <c r="B569" s="7"/>
      <c r="C569" s="156"/>
      <c r="D569" s="174"/>
      <c r="E569" s="173"/>
      <c r="F569" s="153"/>
      <c r="G569" s="157"/>
      <c r="H569" s="157"/>
      <c r="I569" s="157"/>
      <c r="J569" s="177"/>
      <c r="K569" s="157"/>
      <c r="L569" s="157"/>
      <c r="M569" s="157"/>
      <c r="N569" s="158"/>
      <c r="O569" s="159"/>
      <c r="P569" s="157"/>
      <c r="Q569" s="157"/>
      <c r="R569" s="157"/>
      <c r="S569" s="157"/>
      <c r="T569" s="157"/>
      <c r="U569" s="157"/>
      <c r="V569" s="157"/>
      <c r="W569" s="182" t="s">
        <v>6838</v>
      </c>
    </row>
    <row r="570" spans="1:23">
      <c r="A570" s="7"/>
      <c r="B570" s="7"/>
      <c r="C570" s="156"/>
      <c r="D570" s="174"/>
      <c r="E570" s="173"/>
      <c r="F570" s="153"/>
      <c r="G570" s="157"/>
      <c r="H570" s="157"/>
      <c r="I570" s="157"/>
      <c r="J570" s="177"/>
      <c r="K570" s="157"/>
      <c r="L570" s="157"/>
      <c r="M570" s="157"/>
      <c r="N570" s="158"/>
      <c r="O570" s="159"/>
      <c r="P570" s="157"/>
      <c r="Q570" s="157"/>
      <c r="R570" s="157"/>
      <c r="S570" s="157"/>
      <c r="T570" s="157"/>
      <c r="U570" s="157"/>
      <c r="V570" s="157"/>
      <c r="W570" s="182" t="s">
        <v>6839</v>
      </c>
    </row>
    <row r="571" spans="1:23">
      <c r="A571" s="7"/>
      <c r="B571" s="7"/>
      <c r="C571" s="156"/>
      <c r="D571" s="174"/>
      <c r="E571" s="173"/>
      <c r="F571" s="153"/>
      <c r="G571" s="157"/>
      <c r="H571" s="157"/>
      <c r="I571" s="157"/>
      <c r="J571" s="177"/>
      <c r="K571" s="157"/>
      <c r="L571" s="157"/>
      <c r="M571" s="157"/>
      <c r="N571" s="158"/>
      <c r="O571" s="159"/>
      <c r="P571" s="157"/>
      <c r="Q571" s="157"/>
      <c r="R571" s="157"/>
      <c r="S571" s="157"/>
      <c r="T571" s="157"/>
      <c r="U571" s="157"/>
      <c r="V571" s="157"/>
      <c r="W571" s="182" t="s">
        <v>6840</v>
      </c>
    </row>
    <row r="572" spans="1:23">
      <c r="A572" s="7"/>
      <c r="B572" s="7"/>
      <c r="C572" s="156"/>
      <c r="D572" s="174"/>
      <c r="E572" s="173"/>
      <c r="F572" s="153"/>
      <c r="G572" s="157"/>
      <c r="H572" s="157"/>
      <c r="I572" s="157"/>
      <c r="J572" s="177"/>
      <c r="K572" s="157"/>
      <c r="L572" s="157"/>
      <c r="M572" s="157"/>
      <c r="N572" s="158"/>
      <c r="O572" s="159"/>
      <c r="P572" s="157"/>
      <c r="Q572" s="157"/>
      <c r="R572" s="157"/>
      <c r="S572" s="157"/>
      <c r="T572" s="157"/>
      <c r="U572" s="157"/>
      <c r="V572" s="157"/>
      <c r="W572" s="182" t="s">
        <v>6841</v>
      </c>
    </row>
    <row r="573" spans="1:23">
      <c r="A573" s="7"/>
      <c r="B573" s="7"/>
      <c r="C573" s="156"/>
      <c r="D573" s="174"/>
      <c r="E573" s="173"/>
      <c r="F573" s="153"/>
      <c r="G573" s="157"/>
      <c r="H573" s="157"/>
      <c r="I573" s="157"/>
      <c r="J573" s="177"/>
      <c r="K573" s="157"/>
      <c r="L573" s="157"/>
      <c r="M573" s="157"/>
      <c r="N573" s="158"/>
      <c r="O573" s="159"/>
      <c r="P573" s="157"/>
      <c r="Q573" s="157"/>
      <c r="R573" s="157"/>
      <c r="S573" s="157"/>
      <c r="T573" s="157"/>
      <c r="U573" s="157"/>
      <c r="V573" s="157"/>
      <c r="W573" s="182" t="s">
        <v>6842</v>
      </c>
    </row>
    <row r="574" spans="1:23">
      <c r="A574" s="7"/>
      <c r="B574" s="7"/>
      <c r="C574" s="156"/>
      <c r="D574" s="174"/>
      <c r="E574" s="173"/>
      <c r="F574" s="153"/>
      <c r="G574" s="157"/>
      <c r="H574" s="157"/>
      <c r="I574" s="157"/>
      <c r="J574" s="177"/>
      <c r="K574" s="157"/>
      <c r="L574" s="157"/>
      <c r="M574" s="157"/>
      <c r="N574" s="158"/>
      <c r="O574" s="159"/>
      <c r="P574" s="157"/>
      <c r="Q574" s="157"/>
      <c r="R574" s="157"/>
      <c r="S574" s="157"/>
      <c r="T574" s="157"/>
      <c r="U574" s="157"/>
      <c r="V574" s="157"/>
      <c r="W574" s="182" t="s">
        <v>6843</v>
      </c>
    </row>
    <row r="575" spans="1:23">
      <c r="A575" s="7"/>
      <c r="B575" s="7"/>
      <c r="C575" s="157"/>
      <c r="D575" s="166"/>
      <c r="E575" s="175"/>
      <c r="F575" s="153"/>
      <c r="G575" s="157"/>
      <c r="H575" s="157"/>
      <c r="I575" s="157"/>
      <c r="J575" s="177"/>
      <c r="K575" s="157"/>
      <c r="L575" s="157"/>
      <c r="M575" s="157"/>
      <c r="N575" s="158"/>
      <c r="O575" s="159"/>
      <c r="P575" s="157"/>
      <c r="Q575" s="157"/>
      <c r="R575" s="157"/>
      <c r="S575" s="157"/>
      <c r="T575" s="157"/>
      <c r="U575" s="157"/>
      <c r="V575" s="157"/>
      <c r="W575" s="182" t="s">
        <v>6844</v>
      </c>
    </row>
    <row r="576" spans="1:23">
      <c r="A576" s="7"/>
      <c r="B576" s="7"/>
      <c r="C576" s="157"/>
      <c r="D576" s="166"/>
      <c r="E576" s="173"/>
      <c r="F576" s="153"/>
      <c r="G576" s="157"/>
      <c r="H576" s="157"/>
      <c r="I576" s="157"/>
      <c r="J576" s="177"/>
      <c r="K576" s="157"/>
      <c r="L576" s="157"/>
      <c r="M576" s="157"/>
      <c r="N576" s="158"/>
      <c r="O576" s="159"/>
      <c r="P576" s="157"/>
      <c r="Q576" s="157"/>
      <c r="R576" s="157"/>
      <c r="S576" s="157"/>
      <c r="T576" s="157"/>
      <c r="U576" s="157"/>
      <c r="V576" s="157"/>
      <c r="W576" s="182" t="s">
        <v>6845</v>
      </c>
    </row>
    <row r="577" spans="1:23">
      <c r="A577" s="7"/>
      <c r="B577" s="7"/>
      <c r="C577" s="157"/>
      <c r="D577" s="166"/>
      <c r="E577" s="173"/>
      <c r="F577" s="153"/>
      <c r="G577" s="157"/>
      <c r="H577" s="157"/>
      <c r="I577" s="157"/>
      <c r="J577" s="177"/>
      <c r="K577" s="157"/>
      <c r="L577" s="157"/>
      <c r="M577" s="157"/>
      <c r="N577" s="158"/>
      <c r="O577" s="159"/>
      <c r="P577" s="157"/>
      <c r="Q577" s="157"/>
      <c r="R577" s="157"/>
      <c r="S577" s="157"/>
      <c r="T577" s="157"/>
      <c r="U577" s="157"/>
      <c r="V577" s="157"/>
      <c r="W577" s="182" t="s">
        <v>6846</v>
      </c>
    </row>
    <row r="578" spans="1:23">
      <c r="A578" s="7"/>
      <c r="B578" s="7"/>
      <c r="C578" s="157"/>
      <c r="D578" s="166"/>
      <c r="E578" s="173"/>
      <c r="F578" s="153"/>
      <c r="G578" s="157"/>
      <c r="H578" s="157"/>
      <c r="I578" s="157"/>
      <c r="J578" s="177"/>
      <c r="K578" s="157"/>
      <c r="L578" s="157"/>
      <c r="M578" s="157"/>
      <c r="N578" s="158"/>
      <c r="O578" s="159"/>
      <c r="P578" s="157"/>
      <c r="Q578" s="157"/>
      <c r="R578" s="157"/>
      <c r="S578" s="157"/>
      <c r="T578" s="157"/>
      <c r="U578" s="157"/>
      <c r="V578" s="157"/>
      <c r="W578" s="182" t="s">
        <v>6847</v>
      </c>
    </row>
    <row r="579" spans="1:23">
      <c r="A579" s="7"/>
      <c r="B579" s="7"/>
      <c r="C579" s="157"/>
      <c r="D579" s="166"/>
      <c r="E579" s="173"/>
      <c r="F579" s="153"/>
      <c r="G579" s="157"/>
      <c r="H579" s="157"/>
      <c r="I579" s="157"/>
      <c r="J579" s="177"/>
      <c r="K579" s="157"/>
      <c r="L579" s="157"/>
      <c r="M579" s="157"/>
      <c r="N579" s="158"/>
      <c r="O579" s="159"/>
      <c r="P579" s="157"/>
      <c r="Q579" s="157"/>
      <c r="R579" s="157"/>
      <c r="S579" s="157"/>
      <c r="T579" s="157"/>
      <c r="U579" s="157"/>
      <c r="V579" s="157"/>
      <c r="W579" s="182" t="s">
        <v>6848</v>
      </c>
    </row>
    <row r="580" spans="1:23">
      <c r="A580" s="7"/>
      <c r="B580" s="7"/>
      <c r="C580" s="157"/>
      <c r="D580" s="166"/>
      <c r="E580" s="173"/>
      <c r="F580" s="153"/>
      <c r="G580" s="157"/>
      <c r="H580" s="157"/>
      <c r="I580" s="157"/>
      <c r="J580" s="177"/>
      <c r="K580" s="157"/>
      <c r="L580" s="157"/>
      <c r="M580" s="157"/>
      <c r="N580" s="158"/>
      <c r="O580" s="159"/>
      <c r="P580" s="157"/>
      <c r="Q580" s="157"/>
      <c r="R580" s="157"/>
      <c r="S580" s="157"/>
      <c r="T580" s="157"/>
      <c r="U580" s="157"/>
      <c r="V580" s="157"/>
      <c r="W580" s="182" t="s">
        <v>6849</v>
      </c>
    </row>
    <row r="581" spans="1:23">
      <c r="A581" s="7"/>
      <c r="B581" s="7"/>
      <c r="C581" s="157"/>
      <c r="D581" s="166"/>
      <c r="E581" s="173"/>
      <c r="F581" s="153"/>
      <c r="G581" s="157"/>
      <c r="H581" s="157"/>
      <c r="I581" s="157"/>
      <c r="J581" s="177"/>
      <c r="K581" s="157"/>
      <c r="L581" s="157"/>
      <c r="M581" s="157"/>
      <c r="N581" s="158"/>
      <c r="O581" s="159"/>
      <c r="P581" s="157"/>
      <c r="Q581" s="157"/>
      <c r="R581" s="157"/>
      <c r="S581" s="157"/>
      <c r="T581" s="157"/>
      <c r="U581" s="157"/>
      <c r="V581" s="157"/>
      <c r="W581" s="182" t="s">
        <v>6850</v>
      </c>
    </row>
    <row r="582" spans="1:23">
      <c r="A582" s="7"/>
      <c r="B582" s="7"/>
      <c r="C582" s="157"/>
      <c r="D582" s="166"/>
      <c r="E582" s="173"/>
      <c r="F582" s="153"/>
      <c r="G582" s="157"/>
      <c r="H582" s="157"/>
      <c r="I582" s="157"/>
      <c r="J582" s="177"/>
      <c r="K582" s="157"/>
      <c r="L582" s="157"/>
      <c r="M582" s="157"/>
      <c r="N582" s="158"/>
      <c r="O582" s="159"/>
      <c r="P582" s="157"/>
      <c r="Q582" s="157"/>
      <c r="R582" s="157"/>
      <c r="S582" s="157"/>
      <c r="T582" s="157"/>
      <c r="U582" s="157"/>
      <c r="V582" s="157"/>
      <c r="W582" s="182" t="s">
        <v>6851</v>
      </c>
    </row>
    <row r="583" spans="1:23">
      <c r="A583" s="7"/>
      <c r="B583" s="7"/>
      <c r="C583" s="156"/>
      <c r="D583" s="174"/>
      <c r="E583" s="173"/>
      <c r="F583" s="153"/>
      <c r="G583" s="157"/>
      <c r="H583" s="157"/>
      <c r="I583" s="157"/>
      <c r="J583" s="177"/>
      <c r="K583" s="157"/>
      <c r="L583" s="157"/>
      <c r="M583" s="157"/>
      <c r="N583" s="158"/>
      <c r="O583" s="159"/>
      <c r="P583" s="157"/>
      <c r="Q583" s="157"/>
      <c r="R583" s="157"/>
      <c r="S583" s="157"/>
      <c r="T583" s="157"/>
      <c r="U583" s="157"/>
      <c r="V583" s="157"/>
      <c r="W583" s="182" t="s">
        <v>6852</v>
      </c>
    </row>
    <row r="584" spans="1:23">
      <c r="A584" s="7"/>
      <c r="B584" s="7"/>
      <c r="C584" s="156"/>
      <c r="D584" s="174"/>
      <c r="E584" s="173"/>
      <c r="F584" s="153"/>
      <c r="G584" s="157"/>
      <c r="H584" s="157"/>
      <c r="I584" s="157"/>
      <c r="J584" s="177"/>
      <c r="K584" s="157"/>
      <c r="L584" s="157"/>
      <c r="M584" s="157"/>
      <c r="N584" s="158"/>
      <c r="O584" s="159"/>
      <c r="P584" s="157"/>
      <c r="Q584" s="157"/>
      <c r="R584" s="157"/>
      <c r="S584" s="157"/>
      <c r="T584" s="157"/>
      <c r="U584" s="157"/>
      <c r="V584" s="157"/>
      <c r="W584" s="182" t="s">
        <v>6853</v>
      </c>
    </row>
    <row r="585" spans="1:23">
      <c r="A585" s="7"/>
      <c r="B585" s="7"/>
      <c r="C585" s="156"/>
      <c r="D585" s="174"/>
      <c r="E585" s="173"/>
      <c r="F585" s="153"/>
      <c r="G585" s="157"/>
      <c r="H585" s="157"/>
      <c r="I585" s="157"/>
      <c r="J585" s="177"/>
      <c r="K585" s="157"/>
      <c r="L585" s="157"/>
      <c r="M585" s="157"/>
      <c r="N585" s="158"/>
      <c r="O585" s="159"/>
      <c r="P585" s="157"/>
      <c r="Q585" s="157"/>
      <c r="R585" s="157"/>
      <c r="S585" s="157"/>
      <c r="T585" s="157"/>
      <c r="U585" s="157"/>
      <c r="V585" s="157"/>
      <c r="W585" s="182" t="s">
        <v>6854</v>
      </c>
    </row>
    <row r="586" spans="1:23">
      <c r="A586" s="7"/>
      <c r="B586" s="7"/>
      <c r="C586" s="156"/>
      <c r="D586" s="174"/>
      <c r="E586" s="173"/>
      <c r="F586" s="153"/>
      <c r="G586" s="157"/>
      <c r="H586" s="157"/>
      <c r="I586" s="157"/>
      <c r="J586" s="177"/>
      <c r="K586" s="157"/>
      <c r="L586" s="157"/>
      <c r="M586" s="157"/>
      <c r="N586" s="158"/>
      <c r="O586" s="159"/>
      <c r="P586" s="157"/>
      <c r="Q586" s="157"/>
      <c r="R586" s="157"/>
      <c r="S586" s="157"/>
      <c r="T586" s="157"/>
      <c r="U586" s="157"/>
      <c r="V586" s="157"/>
      <c r="W586" s="182" t="s">
        <v>6855</v>
      </c>
    </row>
    <row r="587" spans="1:23">
      <c r="A587" s="7"/>
      <c r="B587" s="7"/>
      <c r="C587" s="156"/>
      <c r="D587" s="174"/>
      <c r="E587" s="173"/>
      <c r="F587" s="153"/>
      <c r="G587" s="157"/>
      <c r="H587" s="157"/>
      <c r="I587" s="157"/>
      <c r="J587" s="177"/>
      <c r="K587" s="157"/>
      <c r="L587" s="157"/>
      <c r="M587" s="157"/>
      <c r="N587" s="158"/>
      <c r="O587" s="159"/>
      <c r="P587" s="157"/>
      <c r="Q587" s="157"/>
      <c r="R587" s="157"/>
      <c r="S587" s="157"/>
      <c r="T587" s="157"/>
      <c r="U587" s="157"/>
      <c r="V587" s="157"/>
      <c r="W587" s="182" t="s">
        <v>6856</v>
      </c>
    </row>
    <row r="588" spans="1:23">
      <c r="A588" s="7"/>
      <c r="B588" s="7"/>
      <c r="C588" s="156"/>
      <c r="D588" s="174"/>
      <c r="E588" s="173"/>
      <c r="F588" s="153"/>
      <c r="G588" s="157"/>
      <c r="H588" s="157"/>
      <c r="I588" s="157"/>
      <c r="J588" s="177"/>
      <c r="K588" s="157"/>
      <c r="L588" s="157"/>
      <c r="M588" s="157"/>
      <c r="N588" s="158"/>
      <c r="O588" s="159"/>
      <c r="P588" s="157"/>
      <c r="Q588" s="157"/>
      <c r="R588" s="157"/>
      <c r="S588" s="157"/>
      <c r="T588" s="157"/>
      <c r="U588" s="157"/>
      <c r="V588" s="157"/>
      <c r="W588" s="182" t="s">
        <v>6857</v>
      </c>
    </row>
    <row r="589" spans="1:23">
      <c r="A589" s="7"/>
      <c r="B589" s="7"/>
      <c r="C589" s="156"/>
      <c r="D589" s="174"/>
      <c r="E589" s="173"/>
      <c r="F589" s="153"/>
      <c r="G589" s="157"/>
      <c r="H589" s="157"/>
      <c r="I589" s="157"/>
      <c r="J589" s="177"/>
      <c r="K589" s="157"/>
      <c r="L589" s="157"/>
      <c r="M589" s="157"/>
      <c r="N589" s="158"/>
      <c r="O589" s="159"/>
      <c r="P589" s="157"/>
      <c r="Q589" s="157"/>
      <c r="R589" s="157"/>
      <c r="S589" s="157"/>
      <c r="T589" s="157"/>
      <c r="U589" s="157"/>
      <c r="V589" s="157"/>
      <c r="W589" s="182" t="s">
        <v>6858</v>
      </c>
    </row>
    <row r="590" spans="1:23">
      <c r="A590" s="7"/>
      <c r="B590" s="7"/>
      <c r="C590" s="156"/>
      <c r="D590" s="174"/>
      <c r="E590" s="173"/>
      <c r="F590" s="153"/>
      <c r="G590" s="157"/>
      <c r="H590" s="157"/>
      <c r="I590" s="157"/>
      <c r="J590" s="177"/>
      <c r="K590" s="157"/>
      <c r="L590" s="157"/>
      <c r="M590" s="157"/>
      <c r="N590" s="158"/>
      <c r="O590" s="159"/>
      <c r="P590" s="157"/>
      <c r="Q590" s="157"/>
      <c r="R590" s="157"/>
      <c r="S590" s="157"/>
      <c r="T590" s="157"/>
      <c r="U590" s="157"/>
      <c r="V590" s="157"/>
      <c r="W590" s="182" t="s">
        <v>6859</v>
      </c>
    </row>
    <row r="591" spans="1:23">
      <c r="A591" s="7"/>
      <c r="B591" s="7"/>
      <c r="C591" s="156"/>
      <c r="D591" s="174"/>
      <c r="E591" s="173"/>
      <c r="F591" s="153"/>
      <c r="G591" s="157"/>
      <c r="H591" s="157"/>
      <c r="I591" s="157"/>
      <c r="J591" s="177"/>
      <c r="K591" s="157"/>
      <c r="L591" s="157"/>
      <c r="M591" s="157"/>
      <c r="N591" s="158"/>
      <c r="O591" s="159"/>
      <c r="P591" s="157"/>
      <c r="Q591" s="157"/>
      <c r="R591" s="157"/>
      <c r="S591" s="157"/>
      <c r="T591" s="157"/>
      <c r="U591" s="157"/>
      <c r="V591" s="157"/>
      <c r="W591" s="182" t="s">
        <v>6860</v>
      </c>
    </row>
    <row r="592" spans="1:23">
      <c r="A592" s="7"/>
      <c r="B592" s="7"/>
      <c r="C592" s="156"/>
      <c r="D592" s="174"/>
      <c r="E592" s="173"/>
      <c r="F592" s="153"/>
      <c r="G592" s="157"/>
      <c r="H592" s="157"/>
      <c r="I592" s="157"/>
      <c r="J592" s="177"/>
      <c r="K592" s="157"/>
      <c r="L592" s="157"/>
      <c r="M592" s="157"/>
      <c r="N592" s="158"/>
      <c r="O592" s="159"/>
      <c r="P592" s="157"/>
      <c r="Q592" s="157"/>
      <c r="R592" s="157"/>
      <c r="S592" s="157"/>
      <c r="T592" s="157"/>
      <c r="U592" s="157"/>
      <c r="V592" s="157"/>
      <c r="W592" s="182" t="s">
        <v>6861</v>
      </c>
    </row>
    <row r="593" spans="1:23">
      <c r="A593" s="7"/>
      <c r="B593" s="7"/>
      <c r="C593" s="156"/>
      <c r="D593" s="174"/>
      <c r="E593" s="173"/>
      <c r="F593" s="153"/>
      <c r="G593" s="157"/>
      <c r="H593" s="157"/>
      <c r="I593" s="157"/>
      <c r="J593" s="177"/>
      <c r="K593" s="157"/>
      <c r="L593" s="157"/>
      <c r="M593" s="157"/>
      <c r="N593" s="158"/>
      <c r="O593" s="159"/>
      <c r="P593" s="157"/>
      <c r="Q593" s="157"/>
      <c r="R593" s="157"/>
      <c r="S593" s="157"/>
      <c r="T593" s="157"/>
      <c r="U593" s="157"/>
      <c r="V593" s="157"/>
      <c r="W593" s="182" t="s">
        <v>6862</v>
      </c>
    </row>
    <row r="594" spans="1:23">
      <c r="A594" s="7"/>
      <c r="B594" s="7"/>
      <c r="C594" s="156"/>
      <c r="D594" s="174"/>
      <c r="E594" s="173"/>
      <c r="F594" s="153"/>
      <c r="G594" s="157"/>
      <c r="H594" s="157"/>
      <c r="I594" s="157"/>
      <c r="J594" s="177"/>
      <c r="K594" s="157"/>
      <c r="L594" s="157"/>
      <c r="M594" s="157"/>
      <c r="N594" s="158"/>
      <c r="O594" s="159"/>
      <c r="P594" s="157"/>
      <c r="Q594" s="157"/>
      <c r="R594" s="157"/>
      <c r="S594" s="157"/>
      <c r="T594" s="157"/>
      <c r="U594" s="157"/>
      <c r="V594" s="157"/>
      <c r="W594" s="182" t="s">
        <v>6863</v>
      </c>
    </row>
    <row r="595" spans="1:23">
      <c r="A595" s="7"/>
      <c r="B595" s="7"/>
      <c r="C595" s="156"/>
      <c r="D595" s="174"/>
      <c r="E595" s="173"/>
      <c r="F595" s="153"/>
      <c r="G595" s="157"/>
      <c r="H595" s="157"/>
      <c r="I595" s="157"/>
      <c r="J595" s="177"/>
      <c r="K595" s="157"/>
      <c r="L595" s="157"/>
      <c r="M595" s="157"/>
      <c r="N595" s="158"/>
      <c r="O595" s="159"/>
      <c r="P595" s="157"/>
      <c r="Q595" s="157"/>
      <c r="R595" s="157"/>
      <c r="S595" s="157"/>
      <c r="T595" s="157"/>
      <c r="U595" s="157"/>
      <c r="V595" s="157"/>
      <c r="W595" s="182" t="s">
        <v>6864</v>
      </c>
    </row>
    <row r="596" spans="1:23">
      <c r="A596" s="7"/>
      <c r="B596" s="7"/>
      <c r="C596" s="156"/>
      <c r="D596" s="174"/>
      <c r="E596" s="173"/>
      <c r="F596" s="153"/>
      <c r="G596" s="157"/>
      <c r="H596" s="157"/>
      <c r="I596" s="157"/>
      <c r="J596" s="177"/>
      <c r="K596" s="157"/>
      <c r="L596" s="157"/>
      <c r="M596" s="157"/>
      <c r="N596" s="158"/>
      <c r="O596" s="159"/>
      <c r="P596" s="157"/>
      <c r="Q596" s="157"/>
      <c r="R596" s="157"/>
      <c r="S596" s="157"/>
      <c r="T596" s="157"/>
      <c r="U596" s="157"/>
      <c r="V596" s="157"/>
      <c r="W596" s="182" t="s">
        <v>6865</v>
      </c>
    </row>
    <row r="597" spans="1:23">
      <c r="A597" s="7"/>
      <c r="B597" s="7"/>
      <c r="C597" s="156"/>
      <c r="D597" s="174"/>
      <c r="E597" s="173"/>
      <c r="F597" s="153"/>
      <c r="G597" s="157"/>
      <c r="H597" s="157"/>
      <c r="I597" s="157"/>
      <c r="J597" s="177"/>
      <c r="K597" s="157"/>
      <c r="L597" s="157"/>
      <c r="M597" s="157"/>
      <c r="N597" s="158"/>
      <c r="O597" s="159"/>
      <c r="P597" s="157"/>
      <c r="Q597" s="157"/>
      <c r="R597" s="157"/>
      <c r="S597" s="157"/>
      <c r="T597" s="157"/>
      <c r="U597" s="157"/>
      <c r="V597" s="157"/>
      <c r="W597" s="182" t="s">
        <v>6866</v>
      </c>
    </row>
    <row r="598" spans="1:23">
      <c r="A598" s="7"/>
      <c r="B598" s="7"/>
      <c r="C598" s="156"/>
      <c r="D598" s="174"/>
      <c r="E598" s="173"/>
      <c r="F598" s="153"/>
      <c r="G598" s="157"/>
      <c r="H598" s="157"/>
      <c r="I598" s="157"/>
      <c r="J598" s="177"/>
      <c r="K598" s="157"/>
      <c r="L598" s="157"/>
      <c r="M598" s="157"/>
      <c r="N598" s="158"/>
      <c r="O598" s="159"/>
      <c r="P598" s="157"/>
      <c r="Q598" s="157"/>
      <c r="R598" s="157"/>
      <c r="S598" s="157"/>
      <c r="T598" s="157"/>
      <c r="U598" s="157"/>
      <c r="V598" s="157"/>
      <c r="W598" s="182" t="s">
        <v>6867</v>
      </c>
    </row>
    <row r="599" spans="1:23">
      <c r="A599" s="7"/>
      <c r="B599" s="7"/>
      <c r="C599" s="156"/>
      <c r="D599" s="174"/>
      <c r="E599" s="173"/>
      <c r="F599" s="153"/>
      <c r="G599" s="157"/>
      <c r="H599" s="157"/>
      <c r="I599" s="157"/>
      <c r="J599" s="177"/>
      <c r="K599" s="157"/>
      <c r="L599" s="157"/>
      <c r="M599" s="157"/>
      <c r="N599" s="158"/>
      <c r="O599" s="159"/>
      <c r="P599" s="157"/>
      <c r="Q599" s="157"/>
      <c r="R599" s="157"/>
      <c r="S599" s="157"/>
      <c r="T599" s="157"/>
      <c r="U599" s="157"/>
      <c r="V599" s="157"/>
      <c r="W599" s="182" t="s">
        <v>6868</v>
      </c>
    </row>
    <row r="600" spans="1:23">
      <c r="A600" s="7"/>
      <c r="B600" s="7"/>
      <c r="C600" s="156"/>
      <c r="D600" s="174"/>
      <c r="E600" s="173"/>
      <c r="F600" s="153"/>
      <c r="G600" s="157"/>
      <c r="H600" s="157"/>
      <c r="I600" s="157"/>
      <c r="J600" s="177"/>
      <c r="K600" s="157"/>
      <c r="L600" s="157"/>
      <c r="M600" s="157"/>
      <c r="N600" s="158"/>
      <c r="O600" s="159"/>
      <c r="P600" s="157"/>
      <c r="Q600" s="157"/>
      <c r="R600" s="157"/>
      <c r="S600" s="157"/>
      <c r="T600" s="157"/>
      <c r="U600" s="157"/>
      <c r="V600" s="157"/>
      <c r="W600" s="182" t="s">
        <v>6869</v>
      </c>
    </row>
    <row r="601" spans="1:23">
      <c r="A601" s="7"/>
      <c r="B601" s="7"/>
      <c r="C601" s="156"/>
      <c r="D601" s="174"/>
      <c r="E601" s="173"/>
      <c r="F601" s="153"/>
      <c r="G601" s="157"/>
      <c r="H601" s="157"/>
      <c r="I601" s="157"/>
      <c r="J601" s="177"/>
      <c r="K601" s="157"/>
      <c r="L601" s="157"/>
      <c r="M601" s="157"/>
      <c r="N601" s="158"/>
      <c r="O601" s="159"/>
      <c r="P601" s="157"/>
      <c r="Q601" s="157"/>
      <c r="R601" s="157"/>
      <c r="S601" s="157"/>
      <c r="T601" s="157"/>
      <c r="U601" s="157"/>
      <c r="V601" s="157"/>
      <c r="W601" s="182" t="s">
        <v>6870</v>
      </c>
    </row>
    <row r="602" spans="1:23">
      <c r="A602" s="7"/>
      <c r="B602" s="7"/>
      <c r="C602" s="156"/>
      <c r="D602" s="174"/>
      <c r="E602" s="173"/>
      <c r="F602" s="153"/>
      <c r="G602" s="157"/>
      <c r="H602" s="157"/>
      <c r="I602" s="157"/>
      <c r="J602" s="177"/>
      <c r="K602" s="157"/>
      <c r="L602" s="157"/>
      <c r="M602" s="157"/>
      <c r="N602" s="158"/>
      <c r="O602" s="159"/>
      <c r="P602" s="157"/>
      <c r="Q602" s="157"/>
      <c r="R602" s="157"/>
      <c r="S602" s="157"/>
      <c r="T602" s="157"/>
      <c r="U602" s="157"/>
      <c r="V602" s="157"/>
      <c r="W602" s="182" t="s">
        <v>6871</v>
      </c>
    </row>
    <row r="603" spans="1:23">
      <c r="A603" s="7"/>
      <c r="B603" s="7"/>
      <c r="C603" s="156"/>
      <c r="D603" s="174"/>
      <c r="E603" s="173"/>
      <c r="F603" s="153"/>
      <c r="G603" s="157"/>
      <c r="H603" s="157"/>
      <c r="I603" s="157"/>
      <c r="J603" s="177"/>
      <c r="K603" s="157"/>
      <c r="L603" s="157"/>
      <c r="M603" s="157"/>
      <c r="N603" s="158"/>
      <c r="O603" s="159"/>
      <c r="P603" s="157"/>
      <c r="Q603" s="157"/>
      <c r="R603" s="157"/>
      <c r="S603" s="157"/>
      <c r="T603" s="157"/>
      <c r="U603" s="157"/>
      <c r="V603" s="157"/>
      <c r="W603" s="182" t="s">
        <v>6872</v>
      </c>
    </row>
    <row r="604" spans="1:23">
      <c r="A604" s="7"/>
      <c r="B604" s="7"/>
      <c r="C604" s="156"/>
      <c r="D604" s="174"/>
      <c r="E604" s="173"/>
      <c r="F604" s="153"/>
      <c r="G604" s="157"/>
      <c r="H604" s="157"/>
      <c r="I604" s="157"/>
      <c r="J604" s="177"/>
      <c r="K604" s="157"/>
      <c r="L604" s="157"/>
      <c r="M604" s="157"/>
      <c r="N604" s="158"/>
      <c r="O604" s="159"/>
      <c r="P604" s="157"/>
      <c r="Q604" s="157"/>
      <c r="R604" s="157"/>
      <c r="S604" s="157"/>
      <c r="T604" s="157"/>
      <c r="U604" s="157"/>
      <c r="V604" s="157"/>
      <c r="W604" s="182" t="s">
        <v>6873</v>
      </c>
    </row>
    <row r="605" spans="1:23">
      <c r="A605" s="7"/>
      <c r="B605" s="7"/>
      <c r="C605" s="156"/>
      <c r="D605" s="174"/>
      <c r="E605" s="173"/>
      <c r="F605" s="153"/>
      <c r="G605" s="157"/>
      <c r="H605" s="157"/>
      <c r="I605" s="157"/>
      <c r="J605" s="177"/>
      <c r="K605" s="157"/>
      <c r="L605" s="157"/>
      <c r="M605" s="157"/>
      <c r="N605" s="158"/>
      <c r="O605" s="159"/>
      <c r="P605" s="157"/>
      <c r="Q605" s="157"/>
      <c r="R605" s="157"/>
      <c r="S605" s="157"/>
      <c r="T605" s="157"/>
      <c r="U605" s="157"/>
      <c r="V605" s="157"/>
      <c r="W605" s="182" t="s">
        <v>6874</v>
      </c>
    </row>
    <row r="606" spans="1:23">
      <c r="A606" s="7"/>
      <c r="B606" s="7"/>
      <c r="C606" s="156"/>
      <c r="D606" s="174"/>
      <c r="E606" s="173"/>
      <c r="F606" s="153"/>
      <c r="G606" s="157"/>
      <c r="H606" s="157"/>
      <c r="I606" s="157"/>
      <c r="J606" s="177"/>
      <c r="K606" s="157"/>
      <c r="L606" s="157"/>
      <c r="M606" s="157"/>
      <c r="N606" s="158"/>
      <c r="O606" s="159"/>
      <c r="P606" s="157"/>
      <c r="Q606" s="157"/>
      <c r="R606" s="157"/>
      <c r="S606" s="157"/>
      <c r="T606" s="157"/>
      <c r="U606" s="157"/>
      <c r="V606" s="157"/>
      <c r="W606" s="182" t="s">
        <v>6875</v>
      </c>
    </row>
    <row r="607" spans="1:23">
      <c r="A607" s="7"/>
      <c r="B607" s="7"/>
      <c r="C607" s="157"/>
      <c r="D607" s="166"/>
      <c r="E607" s="166"/>
      <c r="F607" s="157"/>
      <c r="G607" s="157"/>
      <c r="H607" s="157"/>
      <c r="I607" s="157"/>
      <c r="J607" s="177"/>
      <c r="K607" s="157"/>
      <c r="L607" s="157"/>
      <c r="M607" s="157"/>
      <c r="N607" s="158"/>
      <c r="O607" s="159"/>
      <c r="P607" s="157"/>
      <c r="Q607" s="157"/>
      <c r="R607" s="157"/>
      <c r="S607" s="157"/>
      <c r="T607" s="157"/>
      <c r="U607" s="157"/>
      <c r="V607" s="157"/>
      <c r="W607" s="182" t="s">
        <v>6876</v>
      </c>
    </row>
    <row r="608" spans="1:23">
      <c r="A608" s="7"/>
      <c r="B608" s="7"/>
      <c r="C608" s="157"/>
      <c r="D608" s="166"/>
      <c r="E608" s="166"/>
      <c r="F608" s="153"/>
      <c r="G608" s="157"/>
      <c r="H608" s="157"/>
      <c r="I608" s="157"/>
      <c r="J608" s="177"/>
      <c r="K608" s="157"/>
      <c r="L608" s="157"/>
      <c r="M608" s="157"/>
      <c r="N608" s="158"/>
      <c r="O608" s="159"/>
      <c r="P608" s="157"/>
      <c r="Q608" s="157"/>
      <c r="R608" s="157"/>
      <c r="S608" s="157"/>
      <c r="T608" s="157"/>
      <c r="U608" s="157"/>
      <c r="V608" s="157"/>
      <c r="W608" s="182" t="s">
        <v>6877</v>
      </c>
    </row>
    <row r="609" spans="1:23">
      <c r="A609" s="7"/>
      <c r="B609" s="7"/>
      <c r="C609" s="157"/>
      <c r="D609" s="166"/>
      <c r="E609" s="166"/>
      <c r="F609" s="157"/>
      <c r="G609" s="157"/>
      <c r="H609" s="157"/>
      <c r="I609" s="157"/>
      <c r="J609" s="177"/>
      <c r="K609" s="157"/>
      <c r="L609" s="157"/>
      <c r="M609" s="157"/>
      <c r="N609" s="158"/>
      <c r="O609" s="159"/>
      <c r="P609" s="157"/>
      <c r="Q609" s="157"/>
      <c r="R609" s="157"/>
      <c r="S609" s="157"/>
      <c r="T609" s="157"/>
      <c r="U609" s="157"/>
      <c r="V609" s="157"/>
      <c r="W609" s="182" t="s">
        <v>6878</v>
      </c>
    </row>
    <row r="610" spans="1:23">
      <c r="A610" s="7"/>
      <c r="B610" s="7"/>
      <c r="C610" s="157"/>
      <c r="D610" s="166"/>
      <c r="E610" s="166"/>
      <c r="F610" s="157"/>
      <c r="G610" s="157"/>
      <c r="H610" s="157"/>
      <c r="I610" s="157"/>
      <c r="J610" s="177"/>
      <c r="K610" s="157"/>
      <c r="L610" s="157"/>
      <c r="M610" s="157"/>
      <c r="N610" s="158"/>
      <c r="O610" s="159"/>
      <c r="P610" s="157"/>
      <c r="Q610" s="157"/>
      <c r="R610" s="157"/>
      <c r="S610" s="157"/>
      <c r="T610" s="157"/>
      <c r="U610" s="157"/>
      <c r="V610" s="157"/>
      <c r="W610" s="182" t="s">
        <v>6879</v>
      </c>
    </row>
    <row r="611" spans="1:23">
      <c r="A611" s="7"/>
      <c r="B611" s="7"/>
      <c r="C611" s="157"/>
      <c r="D611" s="166"/>
      <c r="E611" s="166"/>
      <c r="F611" s="157"/>
      <c r="G611" s="157"/>
      <c r="H611" s="157"/>
      <c r="I611" s="157"/>
      <c r="J611" s="177"/>
      <c r="K611" s="157"/>
      <c r="L611" s="157"/>
      <c r="M611" s="157"/>
      <c r="N611" s="158"/>
      <c r="O611" s="159"/>
      <c r="P611" s="157"/>
      <c r="Q611" s="157"/>
      <c r="R611" s="157"/>
      <c r="S611" s="157"/>
      <c r="T611" s="157"/>
      <c r="U611" s="157"/>
      <c r="V611" s="157"/>
      <c r="W611" s="182" t="s">
        <v>6880</v>
      </c>
    </row>
    <row r="612" spans="1:23">
      <c r="A612" s="7"/>
      <c r="B612" s="7"/>
      <c r="C612" s="157"/>
      <c r="D612" s="166"/>
      <c r="E612" s="166"/>
      <c r="F612" s="157"/>
      <c r="G612" s="164"/>
      <c r="H612" s="157"/>
      <c r="I612" s="157"/>
      <c r="J612" s="177"/>
      <c r="K612" s="157"/>
      <c r="L612" s="157"/>
      <c r="M612" s="157"/>
      <c r="N612" s="158"/>
      <c r="O612" s="159"/>
      <c r="P612" s="157"/>
      <c r="Q612" s="157"/>
      <c r="R612" s="157"/>
      <c r="S612" s="157"/>
      <c r="T612" s="157"/>
      <c r="U612" s="157"/>
      <c r="V612" s="157"/>
      <c r="W612" s="182" t="s">
        <v>6881</v>
      </c>
    </row>
    <row r="613" spans="1:23">
      <c r="A613" s="7"/>
      <c r="B613" s="7"/>
      <c r="C613" s="157"/>
      <c r="D613" s="166"/>
      <c r="E613" s="166"/>
      <c r="F613" s="157"/>
      <c r="G613" s="164"/>
      <c r="H613" s="157"/>
      <c r="I613" s="157"/>
      <c r="J613" s="177"/>
      <c r="K613" s="157"/>
      <c r="L613" s="157"/>
      <c r="M613" s="157"/>
      <c r="N613" s="158"/>
      <c r="O613" s="159"/>
      <c r="P613" s="157"/>
      <c r="Q613" s="157"/>
      <c r="R613" s="157"/>
      <c r="S613" s="157"/>
      <c r="T613" s="157"/>
      <c r="U613" s="157"/>
      <c r="V613" s="157"/>
      <c r="W613" s="182" t="s">
        <v>6882</v>
      </c>
    </row>
    <row r="614" spans="1:23">
      <c r="A614" s="7"/>
      <c r="B614" s="7"/>
      <c r="C614" s="157"/>
      <c r="D614" s="166"/>
      <c r="E614" s="166"/>
      <c r="F614" s="157"/>
      <c r="G614" s="164"/>
      <c r="H614" s="157"/>
      <c r="I614" s="157"/>
      <c r="J614" s="177"/>
      <c r="K614" s="157"/>
      <c r="L614" s="157"/>
      <c r="M614" s="157"/>
      <c r="N614" s="158"/>
      <c r="O614" s="159"/>
      <c r="P614" s="157"/>
      <c r="Q614" s="157"/>
      <c r="R614" s="157"/>
      <c r="S614" s="157"/>
      <c r="T614" s="157"/>
      <c r="U614" s="157"/>
      <c r="V614" s="157"/>
      <c r="W614" s="182" t="s">
        <v>6883</v>
      </c>
    </row>
    <row r="615" spans="1:23">
      <c r="A615" s="7"/>
      <c r="B615" s="7"/>
      <c r="C615" s="157"/>
      <c r="D615" s="166"/>
      <c r="E615" s="166"/>
      <c r="F615" s="157"/>
      <c r="G615" s="164"/>
      <c r="H615" s="157"/>
      <c r="I615" s="157"/>
      <c r="J615" s="177"/>
      <c r="K615" s="157"/>
      <c r="L615" s="157"/>
      <c r="M615" s="157"/>
      <c r="N615" s="158"/>
      <c r="O615" s="159"/>
      <c r="P615" s="157"/>
      <c r="Q615" s="157"/>
      <c r="R615" s="157"/>
      <c r="S615" s="157"/>
      <c r="T615" s="157"/>
      <c r="U615" s="157"/>
      <c r="V615" s="157"/>
      <c r="W615" s="182" t="s">
        <v>6884</v>
      </c>
    </row>
    <row r="616" spans="1:23">
      <c r="A616" s="7"/>
      <c r="B616" s="7"/>
      <c r="C616" s="157"/>
      <c r="D616" s="166"/>
      <c r="E616" s="166"/>
      <c r="F616" s="157"/>
      <c r="G616" s="164"/>
      <c r="H616" s="157"/>
      <c r="I616" s="157"/>
      <c r="J616" s="177"/>
      <c r="K616" s="157"/>
      <c r="L616" s="157"/>
      <c r="M616" s="157"/>
      <c r="N616" s="158"/>
      <c r="O616" s="159"/>
      <c r="P616" s="157"/>
      <c r="Q616" s="157"/>
      <c r="R616" s="157"/>
      <c r="S616" s="157"/>
      <c r="T616" s="157"/>
      <c r="U616" s="157"/>
      <c r="V616" s="157"/>
      <c r="W616" s="182" t="s">
        <v>6885</v>
      </c>
    </row>
    <row r="617" spans="1:23">
      <c r="A617" s="7"/>
      <c r="B617" s="7"/>
      <c r="C617" s="157"/>
      <c r="D617" s="166"/>
      <c r="E617" s="166"/>
      <c r="F617" s="157"/>
      <c r="G617" s="164"/>
      <c r="H617" s="157"/>
      <c r="I617" s="157"/>
      <c r="J617" s="177"/>
      <c r="K617" s="157"/>
      <c r="L617" s="157"/>
      <c r="M617" s="157"/>
      <c r="N617" s="158"/>
      <c r="O617" s="159"/>
      <c r="P617" s="157"/>
      <c r="Q617" s="157"/>
      <c r="R617" s="157"/>
      <c r="S617" s="157"/>
      <c r="T617" s="157"/>
      <c r="U617" s="157"/>
      <c r="V617" s="157"/>
      <c r="W617" s="182" t="s">
        <v>6886</v>
      </c>
    </row>
    <row r="618" spans="1:23">
      <c r="A618" s="7"/>
      <c r="B618" s="7"/>
      <c r="C618" s="157"/>
      <c r="D618" s="166"/>
      <c r="E618" s="166"/>
      <c r="F618" s="157"/>
      <c r="G618" s="157"/>
      <c r="H618" s="157"/>
      <c r="I618" s="157"/>
      <c r="J618" s="177"/>
      <c r="K618" s="157"/>
      <c r="L618" s="157"/>
      <c r="M618" s="157"/>
      <c r="N618" s="158"/>
      <c r="O618" s="159"/>
      <c r="P618" s="157"/>
      <c r="Q618" s="157"/>
      <c r="R618" s="157"/>
      <c r="S618" s="157"/>
      <c r="T618" s="157"/>
      <c r="U618" s="157"/>
      <c r="V618" s="157"/>
      <c r="W618" s="182" t="s">
        <v>6887</v>
      </c>
    </row>
    <row r="619" spans="1:23">
      <c r="A619" s="7"/>
      <c r="B619" s="7"/>
      <c r="C619" s="157"/>
      <c r="D619" s="166"/>
      <c r="E619" s="166"/>
      <c r="F619" s="157"/>
      <c r="G619" s="157"/>
      <c r="H619" s="157"/>
      <c r="I619" s="157"/>
      <c r="J619" s="177"/>
      <c r="K619" s="157"/>
      <c r="L619" s="157"/>
      <c r="M619" s="157"/>
      <c r="N619" s="158"/>
      <c r="O619" s="159"/>
      <c r="P619" s="157"/>
      <c r="Q619" s="157"/>
      <c r="R619" s="157"/>
      <c r="S619" s="157"/>
      <c r="T619" s="157"/>
      <c r="U619" s="157"/>
      <c r="V619" s="157"/>
      <c r="W619" s="182" t="s">
        <v>6888</v>
      </c>
    </row>
    <row r="620" spans="1:23">
      <c r="A620" s="7"/>
      <c r="B620" s="7"/>
      <c r="C620" s="157"/>
      <c r="D620" s="166"/>
      <c r="E620" s="166"/>
      <c r="F620" s="157"/>
      <c r="G620" s="157"/>
      <c r="H620" s="157"/>
      <c r="I620" s="157"/>
      <c r="J620" s="177"/>
      <c r="K620" s="157"/>
      <c r="L620" s="157"/>
      <c r="M620" s="157"/>
      <c r="N620" s="158"/>
      <c r="O620" s="159"/>
      <c r="P620" s="157"/>
      <c r="Q620" s="157"/>
      <c r="R620" s="157"/>
      <c r="S620" s="157"/>
      <c r="T620" s="157"/>
      <c r="U620" s="157"/>
      <c r="V620" s="157"/>
      <c r="W620" s="182" t="s">
        <v>6889</v>
      </c>
    </row>
    <row r="621" spans="1:23">
      <c r="A621" s="7"/>
      <c r="B621" s="7"/>
      <c r="C621" s="157"/>
      <c r="D621" s="166"/>
      <c r="E621" s="166"/>
      <c r="F621" s="157"/>
      <c r="G621" s="157"/>
      <c r="H621" s="157"/>
      <c r="I621" s="157"/>
      <c r="J621" s="177"/>
      <c r="K621" s="157"/>
      <c r="L621" s="157"/>
      <c r="M621" s="157"/>
      <c r="N621" s="158"/>
      <c r="O621" s="159"/>
      <c r="P621" s="157"/>
      <c r="Q621" s="157"/>
      <c r="R621" s="157"/>
      <c r="S621" s="157"/>
      <c r="T621" s="157"/>
      <c r="U621" s="157"/>
      <c r="V621" s="157"/>
      <c r="W621" s="182" t="s">
        <v>6890</v>
      </c>
    </row>
    <row r="622" spans="1:23">
      <c r="A622" s="7"/>
      <c r="B622" s="7"/>
      <c r="C622" s="157"/>
      <c r="D622" s="166"/>
      <c r="E622" s="166"/>
      <c r="F622" s="157"/>
      <c r="G622" s="157"/>
      <c r="H622" s="157"/>
      <c r="I622" s="157"/>
      <c r="J622" s="177"/>
      <c r="K622" s="157"/>
      <c r="L622" s="157"/>
      <c r="M622" s="157"/>
      <c r="N622" s="158"/>
      <c r="O622" s="159"/>
      <c r="P622" s="157"/>
      <c r="Q622" s="157"/>
      <c r="R622" s="157"/>
      <c r="S622" s="157"/>
      <c r="T622" s="157"/>
      <c r="U622" s="157"/>
      <c r="V622" s="157"/>
      <c r="W622" s="182" t="s">
        <v>6891</v>
      </c>
    </row>
    <row r="623" spans="1:23">
      <c r="A623" s="7"/>
      <c r="B623" s="7"/>
      <c r="C623" s="157"/>
      <c r="D623" s="166"/>
      <c r="E623" s="166"/>
      <c r="F623" s="157"/>
      <c r="G623" s="157"/>
      <c r="H623" s="157"/>
      <c r="I623" s="157"/>
      <c r="J623" s="177"/>
      <c r="K623" s="157"/>
      <c r="L623" s="157"/>
      <c r="M623" s="157"/>
      <c r="N623" s="158"/>
      <c r="O623" s="159"/>
      <c r="P623" s="157"/>
      <c r="Q623" s="157"/>
      <c r="R623" s="157"/>
      <c r="S623" s="157"/>
      <c r="T623" s="157"/>
      <c r="U623" s="157"/>
      <c r="V623" s="157"/>
      <c r="W623" s="182" t="s">
        <v>6892</v>
      </c>
    </row>
    <row r="624" spans="1:23">
      <c r="A624" s="7"/>
      <c r="B624" s="7"/>
      <c r="C624" s="157"/>
      <c r="D624" s="166"/>
      <c r="E624" s="166"/>
      <c r="F624" s="157"/>
      <c r="G624" s="157"/>
      <c r="H624" s="157"/>
      <c r="I624" s="157"/>
      <c r="J624" s="177"/>
      <c r="K624" s="157"/>
      <c r="L624" s="157"/>
      <c r="M624" s="157"/>
      <c r="N624" s="158"/>
      <c r="O624" s="159"/>
      <c r="P624" s="157"/>
      <c r="Q624" s="157"/>
      <c r="R624" s="157"/>
      <c r="S624" s="157"/>
      <c r="T624" s="157"/>
      <c r="U624" s="157"/>
      <c r="V624" s="157"/>
      <c r="W624" s="182" t="s">
        <v>6893</v>
      </c>
    </row>
    <row r="625" spans="1:23">
      <c r="A625" s="7"/>
      <c r="B625" s="7"/>
      <c r="C625" s="157"/>
      <c r="D625" s="166"/>
      <c r="E625" s="166"/>
      <c r="F625" s="157"/>
      <c r="G625" s="157"/>
      <c r="H625" s="157"/>
      <c r="I625" s="157"/>
      <c r="J625" s="177"/>
      <c r="K625" s="157"/>
      <c r="L625" s="157"/>
      <c r="M625" s="157"/>
      <c r="N625" s="158"/>
      <c r="O625" s="159"/>
      <c r="P625" s="157"/>
      <c r="Q625" s="157"/>
      <c r="R625" s="157"/>
      <c r="S625" s="157"/>
      <c r="T625" s="157"/>
      <c r="U625" s="157"/>
      <c r="V625" s="157"/>
      <c r="W625" s="182" t="s">
        <v>6894</v>
      </c>
    </row>
    <row r="626" spans="1:23">
      <c r="A626" s="7"/>
      <c r="B626" s="7"/>
      <c r="C626" s="157"/>
      <c r="D626" s="166"/>
      <c r="E626" s="166"/>
      <c r="F626" s="157"/>
      <c r="G626" s="157"/>
      <c r="H626" s="157"/>
      <c r="I626" s="157"/>
      <c r="J626" s="177"/>
      <c r="K626" s="157"/>
      <c r="L626" s="157"/>
      <c r="M626" s="157"/>
      <c r="N626" s="158"/>
      <c r="O626" s="159"/>
      <c r="P626" s="157"/>
      <c r="Q626" s="157"/>
      <c r="R626" s="157"/>
      <c r="S626" s="157"/>
      <c r="T626" s="157"/>
      <c r="U626" s="157"/>
      <c r="V626" s="157"/>
      <c r="W626" s="182" t="s">
        <v>6895</v>
      </c>
    </row>
    <row r="627" spans="1:23">
      <c r="A627" s="7"/>
      <c r="B627" s="7"/>
      <c r="C627" s="157"/>
      <c r="D627" s="166"/>
      <c r="E627" s="166"/>
      <c r="F627" s="157"/>
      <c r="G627" s="157"/>
      <c r="H627" s="157"/>
      <c r="I627" s="157"/>
      <c r="J627" s="177"/>
      <c r="K627" s="157"/>
      <c r="L627" s="157"/>
      <c r="M627" s="157"/>
      <c r="N627" s="158"/>
      <c r="O627" s="159"/>
      <c r="P627" s="157"/>
      <c r="Q627" s="157"/>
      <c r="R627" s="157"/>
      <c r="S627" s="157"/>
      <c r="T627" s="157"/>
      <c r="U627" s="157"/>
      <c r="V627" s="157"/>
      <c r="W627" s="182" t="s">
        <v>6896</v>
      </c>
    </row>
    <row r="628" spans="1:23">
      <c r="A628" s="7"/>
      <c r="B628" s="7"/>
      <c r="C628" s="157"/>
      <c r="D628" s="166"/>
      <c r="E628" s="166"/>
      <c r="F628" s="157"/>
      <c r="G628" s="157"/>
      <c r="H628" s="157"/>
      <c r="I628" s="157"/>
      <c r="J628" s="177"/>
      <c r="K628" s="157"/>
      <c r="L628" s="157"/>
      <c r="M628" s="157"/>
      <c r="N628" s="158"/>
      <c r="O628" s="159"/>
      <c r="P628" s="157"/>
      <c r="Q628" s="157"/>
      <c r="R628" s="157"/>
      <c r="S628" s="157"/>
      <c r="T628" s="157"/>
      <c r="U628" s="157"/>
      <c r="V628" s="157"/>
      <c r="W628" s="182" t="s">
        <v>6900</v>
      </c>
    </row>
    <row r="629" spans="1:23">
      <c r="A629" s="7"/>
      <c r="B629" s="7"/>
      <c r="C629" s="157"/>
      <c r="D629" s="166"/>
      <c r="E629" s="166"/>
      <c r="F629" s="157"/>
      <c r="G629" s="157"/>
      <c r="H629" s="157"/>
      <c r="I629" s="157"/>
      <c r="J629" s="177"/>
      <c r="K629" s="157"/>
      <c r="L629" s="157"/>
      <c r="M629" s="157"/>
      <c r="N629" s="158"/>
      <c r="O629" s="159"/>
      <c r="P629" s="157"/>
      <c r="Q629" s="157"/>
      <c r="R629" s="157"/>
      <c r="S629" s="157"/>
      <c r="T629" s="157"/>
      <c r="U629" s="157"/>
      <c r="V629" s="157"/>
      <c r="W629" s="182" t="s">
        <v>6901</v>
      </c>
    </row>
    <row r="630" spans="1:23">
      <c r="A630" s="7"/>
      <c r="B630" s="7"/>
      <c r="C630" s="157"/>
      <c r="D630" s="166"/>
      <c r="E630" s="166"/>
      <c r="F630" s="157"/>
      <c r="G630" s="157"/>
      <c r="H630" s="157"/>
      <c r="I630" s="157"/>
      <c r="J630" s="177"/>
      <c r="K630" s="157"/>
      <c r="L630" s="157"/>
      <c r="M630" s="157"/>
      <c r="N630" s="158"/>
      <c r="O630" s="159"/>
      <c r="P630" s="157"/>
      <c r="Q630" s="157"/>
      <c r="R630" s="157"/>
      <c r="S630" s="157"/>
      <c r="T630" s="157"/>
      <c r="U630" s="157"/>
      <c r="V630" s="157"/>
      <c r="W630" s="182" t="s">
        <v>6902</v>
      </c>
    </row>
    <row r="631" spans="1:23">
      <c r="A631" s="7"/>
      <c r="B631" s="7"/>
      <c r="C631" s="157"/>
      <c r="D631" s="166"/>
      <c r="E631" s="166"/>
      <c r="F631" s="157"/>
      <c r="G631" s="157"/>
      <c r="H631" s="157"/>
      <c r="I631" s="157"/>
      <c r="J631" s="177"/>
      <c r="K631" s="157"/>
      <c r="L631" s="157"/>
      <c r="M631" s="157"/>
      <c r="N631" s="158"/>
      <c r="O631" s="159"/>
      <c r="P631" s="157"/>
      <c r="Q631" s="157"/>
      <c r="R631" s="157"/>
      <c r="S631" s="157"/>
      <c r="T631" s="157"/>
      <c r="U631" s="157"/>
      <c r="V631" s="157"/>
      <c r="W631" s="182" t="s">
        <v>6903</v>
      </c>
    </row>
    <row r="632" spans="1:23">
      <c r="A632" s="7"/>
      <c r="B632" s="7"/>
      <c r="C632" s="157"/>
      <c r="D632" s="166"/>
      <c r="E632" s="166"/>
      <c r="F632" s="157"/>
      <c r="G632" s="157"/>
      <c r="H632" s="157"/>
      <c r="I632" s="157"/>
      <c r="J632" s="177"/>
      <c r="K632" s="157"/>
      <c r="L632" s="157"/>
      <c r="M632" s="157"/>
      <c r="N632" s="158"/>
      <c r="O632" s="159"/>
      <c r="P632" s="157"/>
      <c r="Q632" s="157"/>
      <c r="R632" s="157"/>
      <c r="S632" s="157"/>
      <c r="T632" s="157"/>
      <c r="U632" s="157"/>
      <c r="V632" s="157"/>
      <c r="W632" s="182" t="s">
        <v>6904</v>
      </c>
    </row>
    <row r="633" spans="1:23">
      <c r="A633" s="7"/>
      <c r="B633" s="7"/>
      <c r="C633" s="157"/>
      <c r="D633" s="166"/>
      <c r="E633" s="166"/>
      <c r="F633" s="157"/>
      <c r="G633" s="157"/>
      <c r="H633" s="157"/>
      <c r="I633" s="157"/>
      <c r="J633" s="177"/>
      <c r="K633" s="157"/>
      <c r="L633" s="157"/>
      <c r="M633" s="157"/>
      <c r="N633" s="158"/>
      <c r="O633" s="159"/>
      <c r="P633" s="157"/>
      <c r="Q633" s="157"/>
      <c r="R633" s="157"/>
      <c r="S633" s="157"/>
      <c r="T633" s="157"/>
      <c r="U633" s="157"/>
      <c r="V633" s="157"/>
      <c r="W633" s="182" t="s">
        <v>6905</v>
      </c>
    </row>
    <row r="634" spans="1:23">
      <c r="A634" s="7"/>
      <c r="B634" s="7"/>
      <c r="C634" s="157"/>
      <c r="D634" s="166"/>
      <c r="E634" s="166"/>
      <c r="F634" s="157"/>
      <c r="G634" s="157"/>
      <c r="H634" s="157"/>
      <c r="I634" s="157"/>
      <c r="J634" s="177"/>
      <c r="K634" s="157"/>
      <c r="L634" s="157"/>
      <c r="M634" s="157"/>
      <c r="N634" s="158"/>
      <c r="O634" s="159"/>
      <c r="P634" s="157"/>
      <c r="Q634" s="157"/>
      <c r="R634" s="157"/>
      <c r="S634" s="157"/>
      <c r="T634" s="157"/>
      <c r="U634" s="157"/>
      <c r="V634" s="157"/>
      <c r="W634" s="182" t="s">
        <v>6906</v>
      </c>
    </row>
    <row r="635" spans="1:23">
      <c r="A635" s="7"/>
      <c r="B635" s="7"/>
      <c r="C635" s="157"/>
      <c r="D635" s="166"/>
      <c r="E635" s="166"/>
      <c r="F635" s="157"/>
      <c r="G635" s="157"/>
      <c r="H635" s="157"/>
      <c r="I635" s="157"/>
      <c r="J635" s="177"/>
      <c r="K635" s="157"/>
      <c r="L635" s="157"/>
      <c r="M635" s="157"/>
      <c r="N635" s="158"/>
      <c r="O635" s="159"/>
      <c r="P635" s="157"/>
      <c r="Q635" s="157"/>
      <c r="R635" s="157"/>
      <c r="S635" s="157"/>
      <c r="T635" s="157"/>
      <c r="U635" s="157"/>
      <c r="V635" s="157"/>
      <c r="W635" s="182" t="s">
        <v>6907</v>
      </c>
    </row>
    <row r="636" spans="1:23">
      <c r="A636" s="7"/>
      <c r="B636" s="7"/>
      <c r="C636" s="157"/>
      <c r="D636" s="166"/>
      <c r="E636" s="166"/>
      <c r="F636" s="157"/>
      <c r="G636" s="157"/>
      <c r="H636" s="157"/>
      <c r="I636" s="157"/>
      <c r="J636" s="177"/>
      <c r="K636" s="157"/>
      <c r="L636" s="157"/>
      <c r="M636" s="157"/>
      <c r="N636" s="158"/>
      <c r="O636" s="159"/>
      <c r="P636" s="157"/>
      <c r="Q636" s="157"/>
      <c r="R636" s="157"/>
      <c r="S636" s="157"/>
      <c r="T636" s="157"/>
      <c r="U636" s="157"/>
      <c r="V636" s="157"/>
      <c r="W636" s="182" t="s">
        <v>6908</v>
      </c>
    </row>
    <row r="637" spans="1:23">
      <c r="A637" s="7"/>
      <c r="B637" s="7"/>
      <c r="C637" s="157"/>
      <c r="D637" s="166"/>
      <c r="E637" s="166"/>
      <c r="F637" s="157"/>
      <c r="G637" s="157"/>
      <c r="H637" s="157"/>
      <c r="I637" s="157"/>
      <c r="J637" s="177"/>
      <c r="K637" s="157"/>
      <c r="L637" s="157"/>
      <c r="M637" s="157"/>
      <c r="N637" s="158"/>
      <c r="O637" s="159"/>
      <c r="P637" s="157"/>
      <c r="Q637" s="157"/>
      <c r="R637" s="157"/>
      <c r="S637" s="157"/>
      <c r="T637" s="157"/>
      <c r="U637" s="157"/>
      <c r="V637" s="157"/>
      <c r="W637" s="182" t="s">
        <v>6909</v>
      </c>
    </row>
    <row r="638" spans="1:23">
      <c r="A638" s="7"/>
      <c r="B638" s="7"/>
      <c r="C638" s="157"/>
      <c r="D638" s="166"/>
      <c r="E638" s="166"/>
      <c r="F638" s="157"/>
      <c r="G638" s="157"/>
      <c r="H638" s="157"/>
      <c r="I638" s="157"/>
      <c r="J638" s="177"/>
      <c r="K638" s="157"/>
      <c r="L638" s="157"/>
      <c r="M638" s="157"/>
      <c r="N638" s="158"/>
      <c r="O638" s="159"/>
      <c r="P638" s="157"/>
      <c r="Q638" s="157"/>
      <c r="R638" s="157"/>
      <c r="S638" s="157"/>
      <c r="T638" s="157"/>
      <c r="U638" s="157"/>
      <c r="V638" s="157"/>
      <c r="W638" s="182" t="s">
        <v>6910</v>
      </c>
    </row>
    <row r="639" spans="1:23">
      <c r="A639" s="7"/>
      <c r="B639" s="7"/>
      <c r="C639" s="157"/>
      <c r="D639" s="166"/>
      <c r="E639" s="166"/>
      <c r="F639" s="157"/>
      <c r="G639" s="157"/>
      <c r="H639" s="157"/>
      <c r="I639" s="157"/>
      <c r="J639" s="177"/>
      <c r="K639" s="157"/>
      <c r="L639" s="157"/>
      <c r="M639" s="157"/>
      <c r="N639" s="158"/>
      <c r="O639" s="159"/>
      <c r="P639" s="157"/>
      <c r="Q639" s="157"/>
      <c r="R639" s="157"/>
      <c r="S639" s="157"/>
      <c r="T639" s="157"/>
      <c r="U639" s="157"/>
      <c r="V639" s="157"/>
      <c r="W639" s="182" t="s">
        <v>6911</v>
      </c>
    </row>
    <row r="640" spans="1:23">
      <c r="A640" s="7"/>
      <c r="B640" s="7"/>
      <c r="C640" s="157"/>
      <c r="D640" s="166"/>
      <c r="E640" s="166"/>
      <c r="F640" s="157"/>
      <c r="G640" s="157"/>
      <c r="H640" s="157"/>
      <c r="I640" s="157"/>
      <c r="J640" s="177"/>
      <c r="K640" s="157"/>
      <c r="L640" s="157"/>
      <c r="M640" s="157"/>
      <c r="N640" s="158"/>
      <c r="O640" s="159"/>
      <c r="P640" s="157"/>
      <c r="Q640" s="157"/>
      <c r="R640" s="157"/>
      <c r="S640" s="157"/>
      <c r="T640" s="157"/>
      <c r="U640" s="157"/>
      <c r="V640" s="157"/>
      <c r="W640" s="182" t="s">
        <v>6912</v>
      </c>
    </row>
    <row r="641" spans="1:23">
      <c r="A641" s="7"/>
      <c r="B641" s="7"/>
      <c r="C641" s="157"/>
      <c r="D641" s="166"/>
      <c r="E641" s="166"/>
      <c r="F641" s="157"/>
      <c r="G641" s="157"/>
      <c r="H641" s="157"/>
      <c r="I641" s="157"/>
      <c r="J641" s="177"/>
      <c r="K641" s="157"/>
      <c r="L641" s="157"/>
      <c r="M641" s="157"/>
      <c r="N641" s="158"/>
      <c r="O641" s="159"/>
      <c r="P641" s="157"/>
      <c r="Q641" s="157"/>
      <c r="R641" s="157"/>
      <c r="S641" s="157"/>
      <c r="T641" s="157"/>
      <c r="U641" s="157"/>
      <c r="V641" s="157"/>
      <c r="W641" s="182" t="s">
        <v>6913</v>
      </c>
    </row>
    <row r="642" spans="1:23">
      <c r="A642" s="7"/>
      <c r="B642" s="7"/>
      <c r="C642" s="157"/>
      <c r="D642" s="166"/>
      <c r="E642" s="166"/>
      <c r="F642" s="157"/>
      <c r="G642" s="157"/>
      <c r="H642" s="157"/>
      <c r="I642" s="157"/>
      <c r="J642" s="177"/>
      <c r="K642" s="157"/>
      <c r="L642" s="157"/>
      <c r="M642" s="157"/>
      <c r="N642" s="158"/>
      <c r="O642" s="159"/>
      <c r="P642" s="157"/>
      <c r="Q642" s="157"/>
      <c r="R642" s="157"/>
      <c r="S642" s="157"/>
      <c r="T642" s="157"/>
      <c r="U642" s="157"/>
      <c r="V642" s="157"/>
      <c r="W642" s="182" t="s">
        <v>6914</v>
      </c>
    </row>
    <row r="643" spans="1:23">
      <c r="A643" s="7"/>
      <c r="B643" s="7"/>
      <c r="C643" s="157"/>
      <c r="D643" s="166"/>
      <c r="E643" s="166"/>
      <c r="F643" s="157"/>
      <c r="G643" s="157"/>
      <c r="H643" s="157"/>
      <c r="I643" s="157"/>
      <c r="J643" s="177"/>
      <c r="K643" s="157"/>
      <c r="L643" s="157"/>
      <c r="M643" s="157"/>
      <c r="N643" s="158"/>
      <c r="O643" s="159"/>
      <c r="P643" s="157"/>
      <c r="Q643" s="157"/>
      <c r="R643" s="157"/>
      <c r="S643" s="157"/>
      <c r="T643" s="157"/>
      <c r="U643" s="157"/>
      <c r="V643" s="157"/>
      <c r="W643" s="182" t="s">
        <v>6897</v>
      </c>
    </row>
    <row r="644" spans="1:23">
      <c r="A644" s="7"/>
      <c r="B644" s="7"/>
      <c r="C644" s="157"/>
      <c r="D644" s="166"/>
      <c r="E644" s="166"/>
      <c r="F644" s="157"/>
      <c r="G644" s="157"/>
      <c r="H644" s="157"/>
      <c r="I644" s="157"/>
      <c r="J644" s="177"/>
      <c r="K644" s="157"/>
      <c r="L644" s="157"/>
      <c r="M644" s="157"/>
      <c r="N644" s="158"/>
      <c r="O644" s="159"/>
      <c r="P644" s="157"/>
      <c r="Q644" s="157"/>
      <c r="R644" s="157"/>
      <c r="S644" s="157"/>
      <c r="T644" s="157"/>
      <c r="U644" s="157"/>
      <c r="V644" s="157"/>
      <c r="W644" s="182" t="s">
        <v>6898</v>
      </c>
    </row>
    <row r="645" spans="1:23">
      <c r="A645" s="7"/>
      <c r="B645" s="7"/>
      <c r="C645" s="157"/>
      <c r="D645" s="166"/>
      <c r="E645" s="166"/>
      <c r="F645" s="157"/>
      <c r="G645" s="157"/>
      <c r="H645" s="157"/>
      <c r="I645" s="157"/>
      <c r="J645" s="177"/>
      <c r="K645" s="157"/>
      <c r="L645" s="157"/>
      <c r="M645" s="157"/>
      <c r="N645" s="158"/>
      <c r="O645" s="159"/>
      <c r="P645" s="157"/>
      <c r="Q645" s="157"/>
      <c r="R645" s="157"/>
      <c r="S645" s="157"/>
      <c r="T645" s="157"/>
      <c r="U645" s="157"/>
      <c r="V645" s="157"/>
      <c r="W645" s="182" t="s">
        <v>6899</v>
      </c>
    </row>
    <row r="646" spans="1:23">
      <c r="A646" s="7"/>
      <c r="B646" s="7"/>
      <c r="C646" s="157"/>
      <c r="D646" s="166"/>
      <c r="E646" s="166"/>
      <c r="F646" s="157"/>
      <c r="G646" s="157"/>
      <c r="H646" s="157"/>
      <c r="I646" s="157"/>
      <c r="J646" s="177"/>
      <c r="K646" s="157"/>
      <c r="L646" s="157"/>
      <c r="M646" s="157"/>
      <c r="N646" s="158"/>
      <c r="O646" s="159"/>
      <c r="P646" s="157"/>
      <c r="Q646" s="157"/>
      <c r="R646" s="157"/>
      <c r="S646" s="157"/>
      <c r="T646" s="157"/>
      <c r="U646" s="157"/>
      <c r="V646" s="157"/>
      <c r="W646" s="182" t="s">
        <v>6915</v>
      </c>
    </row>
    <row r="647" spans="1:23">
      <c r="A647" s="7"/>
      <c r="B647" s="7"/>
      <c r="C647" s="157"/>
      <c r="D647" s="166"/>
      <c r="E647" s="166"/>
      <c r="F647" s="157"/>
      <c r="G647" s="157"/>
      <c r="H647" s="157"/>
      <c r="I647" s="157"/>
      <c r="J647" s="177"/>
      <c r="K647" s="157"/>
      <c r="L647" s="157"/>
      <c r="M647" s="157"/>
      <c r="N647" s="158"/>
      <c r="O647" s="159"/>
      <c r="P647" s="157"/>
      <c r="Q647" s="157"/>
      <c r="R647" s="157"/>
      <c r="S647" s="157"/>
      <c r="T647" s="157"/>
      <c r="U647" s="157"/>
      <c r="V647" s="157"/>
      <c r="W647" s="182" t="s">
        <v>6916</v>
      </c>
    </row>
    <row r="648" spans="1:23">
      <c r="A648" s="7"/>
      <c r="B648" s="7"/>
      <c r="C648" s="157"/>
      <c r="D648" s="166"/>
      <c r="E648" s="166"/>
      <c r="F648" s="157"/>
      <c r="G648" s="157"/>
      <c r="H648" s="157"/>
      <c r="I648" s="157"/>
      <c r="J648" s="177"/>
      <c r="K648" s="157"/>
      <c r="L648" s="157"/>
      <c r="M648" s="157"/>
      <c r="N648" s="158"/>
      <c r="O648" s="159"/>
      <c r="P648" s="157"/>
      <c r="Q648" s="157"/>
      <c r="R648" s="157"/>
      <c r="S648" s="157"/>
      <c r="T648" s="157"/>
      <c r="U648" s="157"/>
      <c r="V648" s="157"/>
      <c r="W648" s="182" t="s">
        <v>6917</v>
      </c>
    </row>
    <row r="649" spans="1:23">
      <c r="A649" s="7"/>
      <c r="B649" s="7"/>
      <c r="C649" s="157"/>
      <c r="D649" s="166"/>
      <c r="E649" s="166"/>
      <c r="F649" s="157"/>
      <c r="G649" s="157"/>
      <c r="H649" s="157"/>
      <c r="I649" s="157"/>
      <c r="J649" s="177"/>
      <c r="K649" s="157"/>
      <c r="L649" s="157"/>
      <c r="M649" s="157"/>
      <c r="N649" s="158"/>
      <c r="O649" s="159"/>
      <c r="P649" s="157"/>
      <c r="Q649" s="157"/>
      <c r="R649" s="157"/>
      <c r="S649" s="157"/>
      <c r="T649" s="157"/>
      <c r="U649" s="157"/>
      <c r="V649" s="157"/>
      <c r="W649" s="182" t="s">
        <v>6918</v>
      </c>
    </row>
    <row r="650" spans="1:23">
      <c r="A650" s="7"/>
      <c r="B650" s="7"/>
      <c r="C650" s="157"/>
      <c r="D650" s="166"/>
      <c r="E650" s="166"/>
      <c r="F650" s="157"/>
      <c r="G650" s="157"/>
      <c r="H650" s="157"/>
      <c r="I650" s="157"/>
      <c r="J650" s="177"/>
      <c r="K650" s="157"/>
      <c r="L650" s="157"/>
      <c r="M650" s="157"/>
      <c r="N650" s="158"/>
      <c r="O650" s="159"/>
      <c r="P650" s="157"/>
      <c r="Q650" s="157"/>
      <c r="R650" s="157"/>
      <c r="S650" s="157"/>
      <c r="T650" s="157"/>
      <c r="U650" s="157"/>
      <c r="V650" s="157"/>
      <c r="W650" s="182" t="s">
        <v>6919</v>
      </c>
    </row>
    <row r="651" spans="1:23">
      <c r="A651" s="7"/>
      <c r="B651" s="7"/>
      <c r="C651" s="157"/>
      <c r="D651" s="166"/>
      <c r="E651" s="166"/>
      <c r="F651" s="157"/>
      <c r="G651" s="157"/>
      <c r="H651" s="157"/>
      <c r="I651" s="157"/>
      <c r="J651" s="177"/>
      <c r="K651" s="157"/>
      <c r="L651" s="157"/>
      <c r="M651" s="157"/>
      <c r="N651" s="158"/>
      <c r="O651" s="159"/>
      <c r="P651" s="157"/>
      <c r="Q651" s="157"/>
      <c r="R651" s="157"/>
      <c r="S651" s="157"/>
      <c r="T651" s="157"/>
      <c r="U651" s="157"/>
      <c r="V651" s="157"/>
      <c r="W651" s="182" t="s">
        <v>6920</v>
      </c>
    </row>
    <row r="652" spans="1:23">
      <c r="A652" s="7"/>
      <c r="B652" s="7"/>
      <c r="C652" s="157"/>
      <c r="D652" s="166"/>
      <c r="E652" s="166"/>
      <c r="F652" s="157"/>
      <c r="G652" s="157"/>
      <c r="H652" s="157"/>
      <c r="I652" s="157"/>
      <c r="J652" s="177"/>
      <c r="K652" s="157"/>
      <c r="L652" s="157"/>
      <c r="M652" s="157"/>
      <c r="N652" s="158"/>
      <c r="O652" s="159"/>
      <c r="P652" s="157"/>
      <c r="Q652" s="157"/>
      <c r="R652" s="157"/>
      <c r="S652" s="157"/>
      <c r="T652" s="157"/>
      <c r="U652" s="157"/>
      <c r="V652" s="157"/>
      <c r="W652" s="182" t="s">
        <v>6921</v>
      </c>
    </row>
    <row r="653" spans="1:23">
      <c r="A653" s="7"/>
      <c r="B653" s="7"/>
      <c r="C653" s="157"/>
      <c r="D653" s="166"/>
      <c r="E653" s="166"/>
      <c r="F653" s="157"/>
      <c r="G653" s="157"/>
      <c r="H653" s="157"/>
      <c r="I653" s="157"/>
      <c r="J653" s="177"/>
      <c r="K653" s="157"/>
      <c r="L653" s="157"/>
      <c r="M653" s="157"/>
      <c r="N653" s="158"/>
      <c r="O653" s="159"/>
      <c r="P653" s="157"/>
      <c r="Q653" s="157"/>
      <c r="R653" s="157"/>
      <c r="S653" s="157"/>
      <c r="T653" s="157"/>
      <c r="U653" s="157"/>
      <c r="V653" s="157"/>
      <c r="W653" s="182" t="s">
        <v>6922</v>
      </c>
    </row>
    <row r="654" spans="1:23">
      <c r="A654" s="7"/>
      <c r="B654" s="7"/>
      <c r="C654" s="157"/>
      <c r="D654" s="166"/>
      <c r="E654" s="166"/>
      <c r="F654" s="157"/>
      <c r="G654" s="157"/>
      <c r="H654" s="157"/>
      <c r="I654" s="157"/>
      <c r="J654" s="177"/>
      <c r="K654" s="157"/>
      <c r="L654" s="157"/>
      <c r="M654" s="157"/>
      <c r="N654" s="158"/>
      <c r="O654" s="159"/>
      <c r="P654" s="157"/>
      <c r="Q654" s="157"/>
      <c r="R654" s="157"/>
      <c r="S654" s="157"/>
      <c r="T654" s="157"/>
      <c r="U654" s="157"/>
      <c r="V654" s="157"/>
      <c r="W654" s="182" t="s">
        <v>6923</v>
      </c>
    </row>
    <row r="655" spans="1:23">
      <c r="A655" s="7"/>
      <c r="B655" s="7"/>
      <c r="C655" s="157"/>
      <c r="D655" s="166"/>
      <c r="E655" s="166"/>
      <c r="F655" s="157"/>
      <c r="G655" s="157"/>
      <c r="H655" s="157"/>
      <c r="I655" s="157"/>
      <c r="J655" s="177"/>
      <c r="K655" s="157"/>
      <c r="L655" s="157"/>
      <c r="M655" s="157"/>
      <c r="N655" s="158"/>
      <c r="O655" s="159"/>
      <c r="P655" s="157"/>
      <c r="Q655" s="157"/>
      <c r="R655" s="157"/>
      <c r="S655" s="157"/>
      <c r="T655" s="157"/>
      <c r="U655" s="157"/>
      <c r="V655" s="157"/>
      <c r="W655" s="182" t="s">
        <v>6924</v>
      </c>
    </row>
    <row r="656" spans="1:23">
      <c r="A656" s="7"/>
      <c r="B656" s="7"/>
      <c r="C656" s="157"/>
      <c r="D656" s="166"/>
      <c r="E656" s="166"/>
      <c r="F656" s="157"/>
      <c r="G656" s="157"/>
      <c r="H656" s="157"/>
      <c r="I656" s="157"/>
      <c r="J656" s="177"/>
      <c r="K656" s="157"/>
      <c r="L656" s="157"/>
      <c r="M656" s="157"/>
      <c r="N656" s="158"/>
      <c r="O656" s="159"/>
      <c r="P656" s="157"/>
      <c r="Q656" s="157"/>
      <c r="R656" s="157"/>
      <c r="S656" s="157"/>
      <c r="T656" s="157"/>
      <c r="U656" s="157"/>
      <c r="V656" s="157"/>
      <c r="W656" s="182" t="s">
        <v>6925</v>
      </c>
    </row>
    <row r="657" spans="1:23">
      <c r="A657" s="7"/>
      <c r="B657" s="7"/>
      <c r="C657" s="157"/>
      <c r="D657" s="166"/>
      <c r="E657" s="166"/>
      <c r="F657" s="157"/>
      <c r="G657" s="157"/>
      <c r="H657" s="157"/>
      <c r="I657" s="157"/>
      <c r="J657" s="177"/>
      <c r="K657" s="157"/>
      <c r="L657" s="157"/>
      <c r="M657" s="157"/>
      <c r="N657" s="158"/>
      <c r="O657" s="159"/>
      <c r="P657" s="157"/>
      <c r="Q657" s="157"/>
      <c r="R657" s="157"/>
      <c r="S657" s="157"/>
      <c r="T657" s="157"/>
      <c r="U657" s="157"/>
      <c r="V657" s="157"/>
      <c r="W657" s="182" t="s">
        <v>6926</v>
      </c>
    </row>
    <row r="658" spans="1:23">
      <c r="A658" s="7"/>
      <c r="B658" s="7"/>
      <c r="C658" s="157"/>
      <c r="D658" s="166"/>
      <c r="E658" s="166"/>
      <c r="F658" s="157"/>
      <c r="G658" s="157"/>
      <c r="H658" s="157"/>
      <c r="I658" s="157"/>
      <c r="J658" s="177"/>
      <c r="K658" s="157"/>
      <c r="L658" s="157"/>
      <c r="M658" s="157"/>
      <c r="N658" s="158"/>
      <c r="O658" s="159"/>
      <c r="P658" s="157"/>
      <c r="Q658" s="157"/>
      <c r="R658" s="157"/>
      <c r="S658" s="157"/>
      <c r="T658" s="157"/>
      <c r="U658" s="157"/>
      <c r="V658" s="157"/>
      <c r="W658" s="182" t="s">
        <v>6927</v>
      </c>
    </row>
    <row r="659" spans="1:23">
      <c r="A659" s="7"/>
      <c r="B659" s="7"/>
      <c r="C659" s="157"/>
      <c r="D659" s="166"/>
      <c r="E659" s="166"/>
      <c r="F659" s="157"/>
      <c r="G659" s="157"/>
      <c r="H659" s="157"/>
      <c r="I659" s="157"/>
      <c r="J659" s="177"/>
      <c r="K659" s="157"/>
      <c r="L659" s="157"/>
      <c r="M659" s="157"/>
      <c r="N659" s="158"/>
      <c r="O659" s="159"/>
      <c r="P659" s="157"/>
      <c r="Q659" s="157"/>
      <c r="R659" s="157"/>
      <c r="S659" s="157"/>
      <c r="T659" s="157"/>
      <c r="U659" s="157"/>
      <c r="V659" s="157"/>
      <c r="W659" s="182" t="s">
        <v>6928</v>
      </c>
    </row>
    <row r="660" spans="1:23">
      <c r="A660" s="7"/>
      <c r="B660" s="7"/>
      <c r="C660" s="157"/>
      <c r="D660" s="166"/>
      <c r="E660" s="166"/>
      <c r="F660" s="157"/>
      <c r="G660" s="157"/>
      <c r="H660" s="157"/>
      <c r="I660" s="157"/>
      <c r="J660" s="177"/>
      <c r="K660" s="157"/>
      <c r="L660" s="157"/>
      <c r="M660" s="157"/>
      <c r="N660" s="158"/>
      <c r="O660" s="159"/>
      <c r="P660" s="157"/>
      <c r="Q660" s="157"/>
      <c r="R660" s="157"/>
      <c r="S660" s="157"/>
      <c r="T660" s="157"/>
      <c r="U660" s="157"/>
      <c r="V660" s="157"/>
      <c r="W660" s="182" t="s">
        <v>6929</v>
      </c>
    </row>
    <row r="661" spans="1:23">
      <c r="A661" s="7"/>
      <c r="B661" s="7"/>
      <c r="C661" s="157"/>
      <c r="D661" s="166"/>
      <c r="E661" s="166"/>
      <c r="F661" s="157"/>
      <c r="G661" s="157"/>
      <c r="H661" s="157"/>
      <c r="I661" s="157"/>
      <c r="J661" s="177"/>
      <c r="K661" s="157"/>
      <c r="L661" s="157"/>
      <c r="M661" s="157"/>
      <c r="N661" s="158"/>
      <c r="O661" s="159"/>
      <c r="P661" s="157"/>
      <c r="Q661" s="157"/>
      <c r="R661" s="157"/>
      <c r="S661" s="157"/>
      <c r="T661" s="157"/>
      <c r="U661" s="157"/>
      <c r="V661" s="157"/>
      <c r="W661" s="182" t="s">
        <v>6930</v>
      </c>
    </row>
    <row r="662" spans="1:23">
      <c r="A662" s="7"/>
      <c r="B662" s="7"/>
      <c r="C662" s="157"/>
      <c r="D662" s="166"/>
      <c r="E662" s="166"/>
      <c r="F662" s="157"/>
      <c r="G662" s="157"/>
      <c r="H662" s="157"/>
      <c r="I662" s="157"/>
      <c r="J662" s="177"/>
      <c r="K662" s="157"/>
      <c r="L662" s="157"/>
      <c r="M662" s="157"/>
      <c r="N662" s="158"/>
      <c r="O662" s="159"/>
      <c r="P662" s="157"/>
      <c r="Q662" s="157"/>
      <c r="R662" s="157"/>
      <c r="S662" s="157"/>
      <c r="T662" s="157"/>
      <c r="U662" s="157"/>
      <c r="V662" s="157"/>
      <c r="W662" s="182" t="s">
        <v>6931</v>
      </c>
    </row>
    <row r="663" spans="1:23">
      <c r="A663" s="7"/>
      <c r="B663" s="7"/>
      <c r="C663" s="157"/>
      <c r="D663" s="166"/>
      <c r="E663" s="166"/>
      <c r="F663" s="157"/>
      <c r="G663" s="157"/>
      <c r="H663" s="157"/>
      <c r="I663" s="157"/>
      <c r="J663" s="177"/>
      <c r="K663" s="157"/>
      <c r="L663" s="157"/>
      <c r="M663" s="157"/>
      <c r="N663" s="158"/>
      <c r="O663" s="159"/>
      <c r="P663" s="157"/>
      <c r="Q663" s="157"/>
      <c r="R663" s="157"/>
      <c r="S663" s="157"/>
      <c r="T663" s="157"/>
      <c r="U663" s="157"/>
      <c r="V663" s="157"/>
      <c r="W663" s="182" t="s">
        <v>6932</v>
      </c>
    </row>
    <row r="664" spans="1:23">
      <c r="A664" s="7"/>
      <c r="B664" s="7"/>
      <c r="C664" s="157"/>
      <c r="D664" s="166"/>
      <c r="E664" s="166"/>
      <c r="F664" s="157"/>
      <c r="G664" s="157"/>
      <c r="H664" s="157"/>
      <c r="I664" s="157"/>
      <c r="J664" s="177"/>
      <c r="K664" s="157"/>
      <c r="L664" s="157"/>
      <c r="M664" s="157"/>
      <c r="N664" s="158"/>
      <c r="O664" s="159"/>
      <c r="P664" s="157"/>
      <c r="Q664" s="157"/>
      <c r="R664" s="157"/>
      <c r="S664" s="157"/>
      <c r="T664" s="157"/>
      <c r="U664" s="157"/>
      <c r="V664" s="157"/>
      <c r="W664" s="182" t="s">
        <v>6933</v>
      </c>
    </row>
    <row r="665" spans="1:23">
      <c r="A665" s="7"/>
      <c r="B665" s="7"/>
      <c r="C665" s="157"/>
      <c r="D665" s="166"/>
      <c r="E665" s="166"/>
      <c r="F665" s="157"/>
      <c r="G665" s="157"/>
      <c r="H665" s="157"/>
      <c r="I665" s="157"/>
      <c r="J665" s="177"/>
      <c r="K665" s="157"/>
      <c r="L665" s="157"/>
      <c r="M665" s="157"/>
      <c r="N665" s="158"/>
      <c r="O665" s="159"/>
      <c r="P665" s="157"/>
      <c r="Q665" s="157"/>
      <c r="R665" s="157"/>
      <c r="S665" s="157"/>
      <c r="T665" s="157"/>
      <c r="U665" s="157"/>
      <c r="V665" s="157"/>
      <c r="W665" s="182" t="s">
        <v>6934</v>
      </c>
    </row>
    <row r="666" spans="1:23">
      <c r="A666" s="7"/>
      <c r="B666" s="7"/>
      <c r="C666" s="157"/>
      <c r="D666" s="166"/>
      <c r="E666" s="166"/>
      <c r="F666" s="157"/>
      <c r="G666" s="157"/>
      <c r="H666" s="157"/>
      <c r="I666" s="157"/>
      <c r="J666" s="177"/>
      <c r="K666" s="157"/>
      <c r="L666" s="157"/>
      <c r="M666" s="157"/>
      <c r="N666" s="158"/>
      <c r="O666" s="159"/>
      <c r="P666" s="157"/>
      <c r="Q666" s="157"/>
      <c r="R666" s="157"/>
      <c r="S666" s="157"/>
      <c r="T666" s="157"/>
      <c r="U666" s="157"/>
      <c r="V666" s="157"/>
      <c r="W666" s="182" t="s">
        <v>6935</v>
      </c>
    </row>
    <row r="667" spans="1:23">
      <c r="A667" s="7"/>
      <c r="B667" s="7"/>
      <c r="C667" s="157"/>
      <c r="D667" s="166"/>
      <c r="E667" s="166"/>
      <c r="F667" s="157"/>
      <c r="G667" s="157"/>
      <c r="H667" s="157"/>
      <c r="I667" s="157"/>
      <c r="J667" s="177"/>
      <c r="K667" s="157"/>
      <c r="L667" s="157"/>
      <c r="M667" s="157"/>
      <c r="N667" s="158"/>
      <c r="O667" s="159"/>
      <c r="P667" s="157"/>
      <c r="Q667" s="157"/>
      <c r="R667" s="157"/>
      <c r="S667" s="157"/>
      <c r="T667" s="157"/>
      <c r="U667" s="157"/>
      <c r="V667" s="157"/>
      <c r="W667" s="182" t="s">
        <v>6936</v>
      </c>
    </row>
    <row r="668" spans="1:23">
      <c r="A668" s="7"/>
      <c r="B668" s="7"/>
      <c r="C668" s="157"/>
      <c r="D668" s="166"/>
      <c r="E668" s="166"/>
      <c r="F668" s="157"/>
      <c r="G668" s="157"/>
      <c r="H668" s="157"/>
      <c r="I668" s="157"/>
      <c r="J668" s="177"/>
      <c r="K668" s="157"/>
      <c r="L668" s="157"/>
      <c r="M668" s="157"/>
      <c r="N668" s="158"/>
      <c r="O668" s="159"/>
      <c r="P668" s="157"/>
      <c r="Q668" s="157"/>
      <c r="R668" s="157"/>
      <c r="S668" s="157"/>
      <c r="T668" s="157"/>
      <c r="U668" s="157"/>
      <c r="V668" s="157"/>
      <c r="W668" s="182" t="s">
        <v>6937</v>
      </c>
    </row>
    <row r="669" spans="1:23">
      <c r="A669" s="7"/>
      <c r="B669" s="7"/>
      <c r="C669" s="157"/>
      <c r="D669" s="166"/>
      <c r="E669" s="166"/>
      <c r="F669" s="157"/>
      <c r="G669" s="157"/>
      <c r="H669" s="157"/>
      <c r="I669" s="157"/>
      <c r="J669" s="177"/>
      <c r="K669" s="157"/>
      <c r="L669" s="157"/>
      <c r="M669" s="157"/>
      <c r="N669" s="158"/>
      <c r="O669" s="159"/>
      <c r="P669" s="157"/>
      <c r="Q669" s="157"/>
      <c r="R669" s="157"/>
      <c r="S669" s="157"/>
      <c r="T669" s="157"/>
      <c r="U669" s="157"/>
      <c r="V669" s="157"/>
      <c r="W669" s="182" t="s">
        <v>6938</v>
      </c>
    </row>
    <row r="670" spans="1:23">
      <c r="A670" s="7"/>
      <c r="B670" s="7"/>
      <c r="C670" s="157"/>
      <c r="D670" s="166"/>
      <c r="E670" s="166"/>
      <c r="F670" s="157"/>
      <c r="G670" s="157"/>
      <c r="H670" s="157"/>
      <c r="I670" s="157"/>
      <c r="J670" s="177"/>
      <c r="K670" s="157"/>
      <c r="L670" s="157"/>
      <c r="M670" s="157"/>
      <c r="N670" s="158"/>
      <c r="O670" s="159"/>
      <c r="P670" s="157"/>
      <c r="Q670" s="157"/>
      <c r="R670" s="157"/>
      <c r="S670" s="157"/>
      <c r="T670" s="157"/>
      <c r="U670" s="157"/>
      <c r="V670" s="157"/>
      <c r="W670" s="182" t="s">
        <v>6939</v>
      </c>
    </row>
    <row r="671" spans="1:23">
      <c r="A671" s="7"/>
      <c r="B671" s="7"/>
      <c r="C671" s="157"/>
      <c r="D671" s="166"/>
      <c r="E671" s="166"/>
      <c r="F671" s="157"/>
      <c r="G671" s="157"/>
      <c r="H671" s="157"/>
      <c r="I671" s="157"/>
      <c r="J671" s="177"/>
      <c r="K671" s="157"/>
      <c r="L671" s="157"/>
      <c r="M671" s="157"/>
      <c r="N671" s="158"/>
      <c r="O671" s="159"/>
      <c r="P671" s="157"/>
      <c r="Q671" s="157"/>
      <c r="R671" s="157"/>
      <c r="S671" s="157"/>
      <c r="T671" s="157"/>
      <c r="U671" s="157"/>
      <c r="V671" s="157"/>
      <c r="W671" s="182" t="s">
        <v>6940</v>
      </c>
    </row>
    <row r="672" spans="1:23">
      <c r="A672" s="7"/>
      <c r="B672" s="7"/>
      <c r="C672" s="157"/>
      <c r="D672" s="166"/>
      <c r="E672" s="166"/>
      <c r="F672" s="157"/>
      <c r="G672" s="157"/>
      <c r="H672" s="157"/>
      <c r="I672" s="157"/>
      <c r="J672" s="177"/>
      <c r="K672" s="157"/>
      <c r="L672" s="157"/>
      <c r="M672" s="157"/>
      <c r="N672" s="158"/>
      <c r="O672" s="159"/>
      <c r="P672" s="157"/>
      <c r="Q672" s="157"/>
      <c r="R672" s="157"/>
      <c r="S672" s="157"/>
      <c r="T672" s="157"/>
      <c r="U672" s="157"/>
      <c r="V672" s="157"/>
      <c r="W672" s="182" t="s">
        <v>6941</v>
      </c>
    </row>
    <row r="673" spans="1:23">
      <c r="A673" s="7"/>
      <c r="B673" s="7"/>
      <c r="C673" s="157"/>
      <c r="D673" s="166"/>
      <c r="E673" s="166"/>
      <c r="F673" s="157"/>
      <c r="G673" s="157"/>
      <c r="H673" s="157"/>
      <c r="I673" s="157"/>
      <c r="J673" s="177"/>
      <c r="K673" s="157"/>
      <c r="L673" s="157"/>
      <c r="M673" s="157"/>
      <c r="N673" s="158"/>
      <c r="O673" s="159"/>
      <c r="P673" s="157"/>
      <c r="Q673" s="157"/>
      <c r="R673" s="157"/>
      <c r="S673" s="157"/>
      <c r="T673" s="157"/>
      <c r="U673" s="157"/>
      <c r="V673" s="157"/>
      <c r="W673" s="182" t="s">
        <v>6942</v>
      </c>
    </row>
    <row r="674" spans="1:23">
      <c r="A674" s="7"/>
      <c r="B674" s="7"/>
      <c r="C674" s="157"/>
      <c r="D674" s="166"/>
      <c r="E674" s="166"/>
      <c r="F674" s="157"/>
      <c r="G674" s="157"/>
      <c r="H674" s="157"/>
      <c r="I674" s="157"/>
      <c r="J674" s="177"/>
      <c r="K674" s="157"/>
      <c r="L674" s="157"/>
      <c r="M674" s="157"/>
      <c r="N674" s="158"/>
      <c r="O674" s="159"/>
      <c r="P674" s="157"/>
      <c r="Q674" s="157"/>
      <c r="R674" s="157"/>
      <c r="S674" s="157"/>
      <c r="T674" s="157"/>
      <c r="U674" s="157"/>
      <c r="V674" s="157"/>
      <c r="W674" s="182" t="s">
        <v>6943</v>
      </c>
    </row>
    <row r="675" spans="1:23">
      <c r="A675" s="7"/>
      <c r="B675" s="7"/>
      <c r="C675" s="157"/>
      <c r="D675" s="166"/>
      <c r="E675" s="166"/>
      <c r="F675" s="157"/>
      <c r="G675" s="157"/>
      <c r="H675" s="157"/>
      <c r="I675" s="157"/>
      <c r="J675" s="177"/>
      <c r="K675" s="157"/>
      <c r="L675" s="157"/>
      <c r="M675" s="157"/>
      <c r="N675" s="158"/>
      <c r="O675" s="159"/>
      <c r="P675" s="157"/>
      <c r="Q675" s="157"/>
      <c r="R675" s="157"/>
      <c r="S675" s="157"/>
      <c r="T675" s="157"/>
      <c r="U675" s="157"/>
      <c r="V675" s="157"/>
      <c r="W675" s="182" t="s">
        <v>6944</v>
      </c>
    </row>
    <row r="676" spans="1:23">
      <c r="A676" s="7"/>
      <c r="B676" s="7"/>
      <c r="C676" s="157"/>
      <c r="D676" s="166"/>
      <c r="E676" s="166"/>
      <c r="F676" s="157"/>
      <c r="G676" s="157"/>
      <c r="H676" s="157"/>
      <c r="I676" s="157"/>
      <c r="J676" s="177"/>
      <c r="K676" s="157"/>
      <c r="L676" s="157"/>
      <c r="M676" s="157"/>
      <c r="N676" s="158"/>
      <c r="O676" s="159"/>
      <c r="P676" s="157"/>
      <c r="Q676" s="157"/>
      <c r="R676" s="157"/>
      <c r="S676" s="157"/>
      <c r="T676" s="157"/>
      <c r="U676" s="157"/>
      <c r="V676" s="157"/>
      <c r="W676" s="182" t="s">
        <v>6945</v>
      </c>
    </row>
    <row r="677" spans="1:23">
      <c r="A677" s="7"/>
      <c r="B677" s="7"/>
      <c r="C677" s="157"/>
      <c r="D677" s="166"/>
      <c r="E677" s="166"/>
      <c r="F677" s="157"/>
      <c r="G677" s="157"/>
      <c r="H677" s="157"/>
      <c r="I677" s="157"/>
      <c r="J677" s="177"/>
      <c r="K677" s="157"/>
      <c r="L677" s="157"/>
      <c r="M677" s="157"/>
      <c r="N677" s="158"/>
      <c r="O677" s="159"/>
      <c r="P677" s="157"/>
      <c r="Q677" s="157"/>
      <c r="R677" s="157"/>
      <c r="S677" s="157"/>
      <c r="T677" s="157"/>
      <c r="U677" s="157"/>
      <c r="V677" s="157"/>
      <c r="W677" s="182" t="s">
        <v>6946</v>
      </c>
    </row>
    <row r="678" spans="1:23">
      <c r="A678" s="7"/>
      <c r="B678" s="7"/>
      <c r="C678" s="157"/>
      <c r="D678" s="166"/>
      <c r="E678" s="166"/>
      <c r="F678" s="157"/>
      <c r="G678" s="157"/>
      <c r="H678" s="157"/>
      <c r="I678" s="157"/>
      <c r="J678" s="177"/>
      <c r="K678" s="157"/>
      <c r="L678" s="157"/>
      <c r="M678" s="157"/>
      <c r="N678" s="158"/>
      <c r="O678" s="159"/>
      <c r="P678" s="157"/>
      <c r="Q678" s="157"/>
      <c r="R678" s="157"/>
      <c r="S678" s="157"/>
      <c r="T678" s="157"/>
      <c r="U678" s="157"/>
      <c r="V678" s="157"/>
      <c r="W678" s="182" t="s">
        <v>6947</v>
      </c>
    </row>
    <row r="679" spans="1:23">
      <c r="A679" s="7"/>
      <c r="B679" s="7"/>
      <c r="C679" s="157"/>
      <c r="D679" s="166"/>
      <c r="E679" s="166"/>
      <c r="F679" s="157"/>
      <c r="G679" s="157"/>
      <c r="H679" s="157"/>
      <c r="I679" s="157"/>
      <c r="J679" s="177"/>
      <c r="K679" s="157"/>
      <c r="L679" s="157"/>
      <c r="M679" s="157"/>
      <c r="N679" s="158"/>
      <c r="O679" s="159"/>
      <c r="P679" s="157"/>
      <c r="Q679" s="157"/>
      <c r="R679" s="157"/>
      <c r="S679" s="157"/>
      <c r="T679" s="157"/>
      <c r="U679" s="157"/>
      <c r="V679" s="157"/>
      <c r="W679" s="182" t="s">
        <v>6948</v>
      </c>
    </row>
    <row r="680" spans="1:23">
      <c r="A680" s="7"/>
      <c r="B680" s="7"/>
      <c r="C680" s="157"/>
      <c r="D680" s="166"/>
      <c r="E680" s="166"/>
      <c r="F680" s="157"/>
      <c r="G680" s="157"/>
      <c r="H680" s="157"/>
      <c r="I680" s="157"/>
      <c r="J680" s="177"/>
      <c r="K680" s="157"/>
      <c r="L680" s="157"/>
      <c r="M680" s="157"/>
      <c r="N680" s="158"/>
      <c r="O680" s="159"/>
      <c r="P680" s="157"/>
      <c r="Q680" s="157"/>
      <c r="R680" s="157"/>
      <c r="S680" s="157"/>
      <c r="T680" s="157"/>
      <c r="U680" s="157"/>
      <c r="V680" s="157"/>
      <c r="W680" s="182" t="s">
        <v>6949</v>
      </c>
    </row>
    <row r="681" spans="1:23">
      <c r="A681" s="7"/>
      <c r="B681" s="7"/>
      <c r="C681" s="157"/>
      <c r="D681" s="166"/>
      <c r="E681" s="166"/>
      <c r="F681" s="157"/>
      <c r="G681" s="157"/>
      <c r="H681" s="157"/>
      <c r="I681" s="157"/>
      <c r="J681" s="177"/>
      <c r="K681" s="157"/>
      <c r="L681" s="157"/>
      <c r="M681" s="157"/>
      <c r="N681" s="158"/>
      <c r="O681" s="159"/>
      <c r="P681" s="157"/>
      <c r="Q681" s="157"/>
      <c r="R681" s="157"/>
      <c r="S681" s="157"/>
      <c r="T681" s="157"/>
      <c r="U681" s="157"/>
      <c r="V681" s="157"/>
      <c r="W681" s="182" t="s">
        <v>6950</v>
      </c>
    </row>
    <row r="682" spans="1:23">
      <c r="A682" s="7"/>
      <c r="B682" s="7"/>
      <c r="C682" s="157"/>
      <c r="D682" s="166"/>
      <c r="E682" s="166"/>
      <c r="F682" s="157"/>
      <c r="G682" s="157"/>
      <c r="H682" s="157"/>
      <c r="I682" s="157"/>
      <c r="J682" s="177"/>
      <c r="K682" s="157"/>
      <c r="L682" s="157"/>
      <c r="M682" s="157"/>
      <c r="N682" s="158"/>
      <c r="O682" s="159"/>
      <c r="P682" s="157"/>
      <c r="Q682" s="157"/>
      <c r="R682" s="157"/>
      <c r="S682" s="157"/>
      <c r="T682" s="157"/>
      <c r="U682" s="157"/>
      <c r="V682" s="157"/>
      <c r="W682" s="182" t="s">
        <v>6951</v>
      </c>
    </row>
    <row r="683" spans="1:23">
      <c r="A683" s="7"/>
      <c r="B683" s="7"/>
      <c r="C683" s="157"/>
      <c r="D683" s="166"/>
      <c r="E683" s="166"/>
      <c r="F683" s="157"/>
      <c r="G683" s="157"/>
      <c r="H683" s="157"/>
      <c r="I683" s="157"/>
      <c r="J683" s="177"/>
      <c r="K683" s="157"/>
      <c r="L683" s="157"/>
      <c r="M683" s="157"/>
      <c r="N683" s="158"/>
      <c r="O683" s="159"/>
      <c r="P683" s="157"/>
      <c r="Q683" s="157"/>
      <c r="R683" s="157"/>
      <c r="S683" s="157"/>
      <c r="T683" s="157"/>
      <c r="U683" s="157"/>
      <c r="V683" s="157"/>
      <c r="W683" s="182" t="s">
        <v>6952</v>
      </c>
    </row>
    <row r="684" spans="1:23">
      <c r="A684" s="7"/>
      <c r="B684" s="7"/>
      <c r="C684" s="157"/>
      <c r="D684" s="166"/>
      <c r="E684" s="166"/>
      <c r="F684" s="157"/>
      <c r="G684" s="157"/>
      <c r="H684" s="157"/>
      <c r="I684" s="157"/>
      <c r="J684" s="177"/>
      <c r="K684" s="157"/>
      <c r="L684" s="157"/>
      <c r="M684" s="157"/>
      <c r="N684" s="158"/>
      <c r="O684" s="159"/>
      <c r="P684" s="157"/>
      <c r="Q684" s="157"/>
      <c r="R684" s="157"/>
      <c r="S684" s="157"/>
      <c r="T684" s="157"/>
      <c r="U684" s="157"/>
      <c r="V684" s="157"/>
      <c r="W684" s="182" t="s">
        <v>6953</v>
      </c>
    </row>
    <row r="685" spans="1:23">
      <c r="A685" s="7"/>
      <c r="B685" s="7"/>
      <c r="C685" s="157"/>
      <c r="D685" s="166"/>
      <c r="E685" s="166"/>
      <c r="F685" s="157"/>
      <c r="G685" s="157"/>
      <c r="H685" s="157"/>
      <c r="I685" s="157"/>
      <c r="J685" s="177"/>
      <c r="K685" s="157"/>
      <c r="L685" s="157"/>
      <c r="M685" s="157"/>
      <c r="N685" s="158"/>
      <c r="O685" s="159"/>
      <c r="P685" s="157"/>
      <c r="Q685" s="157"/>
      <c r="R685" s="157"/>
      <c r="S685" s="157"/>
      <c r="T685" s="157"/>
      <c r="U685" s="157"/>
      <c r="V685" s="157"/>
      <c r="W685" s="182" t="s">
        <v>6954</v>
      </c>
    </row>
    <row r="686" spans="1:23">
      <c r="A686" s="7"/>
      <c r="B686" s="7"/>
      <c r="C686" s="157"/>
      <c r="D686" s="166"/>
      <c r="E686" s="166"/>
      <c r="F686" s="157"/>
      <c r="G686" s="157"/>
      <c r="H686" s="157"/>
      <c r="I686" s="157"/>
      <c r="J686" s="177"/>
      <c r="K686" s="157"/>
      <c r="L686" s="157"/>
      <c r="M686" s="157"/>
      <c r="N686" s="158"/>
      <c r="O686" s="159"/>
      <c r="P686" s="157"/>
      <c r="Q686" s="157"/>
      <c r="R686" s="157"/>
      <c r="S686" s="157"/>
      <c r="T686" s="157"/>
      <c r="U686" s="157"/>
      <c r="V686" s="157"/>
      <c r="W686" s="182" t="s">
        <v>6955</v>
      </c>
    </row>
    <row r="687" spans="1:23">
      <c r="A687" s="7"/>
      <c r="B687" s="7"/>
      <c r="C687" s="157"/>
      <c r="D687" s="166"/>
      <c r="E687" s="166"/>
      <c r="F687" s="157"/>
      <c r="G687" s="157"/>
      <c r="H687" s="157"/>
      <c r="I687" s="157"/>
      <c r="J687" s="177"/>
      <c r="K687" s="157"/>
      <c r="L687" s="157"/>
      <c r="M687" s="157"/>
      <c r="N687" s="158"/>
      <c r="O687" s="159"/>
      <c r="P687" s="157"/>
      <c r="Q687" s="157"/>
      <c r="R687" s="157"/>
      <c r="S687" s="157"/>
      <c r="T687" s="157"/>
      <c r="U687" s="157"/>
      <c r="V687" s="157"/>
      <c r="W687" s="182" t="s">
        <v>6956</v>
      </c>
    </row>
    <row r="688" spans="1:23">
      <c r="A688" s="7"/>
      <c r="B688" s="7"/>
      <c r="C688" s="157"/>
      <c r="D688" s="166"/>
      <c r="E688" s="166"/>
      <c r="F688" s="157"/>
      <c r="G688" s="157"/>
      <c r="H688" s="157"/>
      <c r="I688" s="157"/>
      <c r="J688" s="177"/>
      <c r="K688" s="157"/>
      <c r="L688" s="157"/>
      <c r="M688" s="157"/>
      <c r="N688" s="158"/>
      <c r="O688" s="159"/>
      <c r="P688" s="157"/>
      <c r="Q688" s="157"/>
      <c r="R688" s="157"/>
      <c r="S688" s="157"/>
      <c r="T688" s="157"/>
      <c r="U688" s="157"/>
      <c r="V688" s="157"/>
      <c r="W688" s="182" t="s">
        <v>6957</v>
      </c>
    </row>
    <row r="689" spans="1:23">
      <c r="A689" s="7"/>
      <c r="B689" s="7"/>
      <c r="C689" s="157"/>
      <c r="D689" s="166"/>
      <c r="E689" s="166"/>
      <c r="F689" s="157"/>
      <c r="G689" s="157"/>
      <c r="H689" s="157"/>
      <c r="I689" s="157"/>
      <c r="J689" s="177"/>
      <c r="K689" s="157"/>
      <c r="L689" s="157"/>
      <c r="M689" s="157"/>
      <c r="N689" s="158"/>
      <c r="O689" s="159"/>
      <c r="P689" s="157"/>
      <c r="Q689" s="157"/>
      <c r="R689" s="157"/>
      <c r="S689" s="157"/>
      <c r="T689" s="157"/>
      <c r="U689" s="157"/>
      <c r="V689" s="157"/>
      <c r="W689" s="182" t="s">
        <v>6958</v>
      </c>
    </row>
    <row r="690" spans="1:23">
      <c r="A690" s="7"/>
      <c r="B690" s="7"/>
      <c r="C690" s="157"/>
      <c r="D690" s="166"/>
      <c r="E690" s="166"/>
      <c r="F690" s="157"/>
      <c r="G690" s="157"/>
      <c r="H690" s="157"/>
      <c r="I690" s="157"/>
      <c r="J690" s="177"/>
      <c r="K690" s="157"/>
      <c r="L690" s="157"/>
      <c r="M690" s="157"/>
      <c r="N690" s="158"/>
      <c r="O690" s="159"/>
      <c r="P690" s="157"/>
      <c r="Q690" s="157"/>
      <c r="R690" s="157"/>
      <c r="S690" s="157"/>
      <c r="T690" s="157"/>
      <c r="U690" s="157"/>
      <c r="V690" s="157"/>
      <c r="W690" s="182" t="s">
        <v>6959</v>
      </c>
    </row>
    <row r="691" spans="1:23">
      <c r="A691" s="7"/>
      <c r="B691" s="7"/>
      <c r="C691" s="157"/>
      <c r="D691" s="166"/>
      <c r="E691" s="166"/>
      <c r="F691" s="157"/>
      <c r="G691" s="157"/>
      <c r="H691" s="157"/>
      <c r="I691" s="157"/>
      <c r="J691" s="177"/>
      <c r="K691" s="157"/>
      <c r="L691" s="157"/>
      <c r="M691" s="157"/>
      <c r="N691" s="158"/>
      <c r="O691" s="159"/>
      <c r="P691" s="157"/>
      <c r="Q691" s="157"/>
      <c r="R691" s="157"/>
      <c r="S691" s="157"/>
      <c r="T691" s="157"/>
      <c r="U691" s="157"/>
      <c r="V691" s="157"/>
      <c r="W691" s="182" t="s">
        <v>6960</v>
      </c>
    </row>
    <row r="692" spans="1:23">
      <c r="A692" s="7"/>
      <c r="B692" s="7"/>
      <c r="C692" s="157"/>
      <c r="D692" s="166"/>
      <c r="E692" s="166"/>
      <c r="F692" s="157"/>
      <c r="G692" s="157"/>
      <c r="H692" s="157"/>
      <c r="I692" s="157"/>
      <c r="J692" s="177"/>
      <c r="K692" s="157"/>
      <c r="L692" s="157"/>
      <c r="M692" s="157"/>
      <c r="N692" s="158"/>
      <c r="O692" s="159"/>
      <c r="P692" s="157"/>
      <c r="Q692" s="157"/>
      <c r="R692" s="157"/>
      <c r="S692" s="157"/>
      <c r="T692" s="157"/>
      <c r="U692" s="157"/>
      <c r="V692" s="157"/>
      <c r="W692" s="182" t="s">
        <v>6961</v>
      </c>
    </row>
    <row r="693" spans="1:23">
      <c r="A693" s="7"/>
      <c r="B693" s="7"/>
      <c r="C693" s="157"/>
      <c r="D693" s="166"/>
      <c r="E693" s="166"/>
      <c r="F693" s="157"/>
      <c r="G693" s="157"/>
      <c r="H693" s="157"/>
      <c r="I693" s="157"/>
      <c r="J693" s="177"/>
      <c r="K693" s="157"/>
      <c r="L693" s="157"/>
      <c r="M693" s="157"/>
      <c r="N693" s="158"/>
      <c r="O693" s="159"/>
      <c r="P693" s="157"/>
      <c r="Q693" s="157"/>
      <c r="R693" s="157"/>
      <c r="S693" s="157"/>
      <c r="T693" s="157"/>
      <c r="U693" s="157"/>
      <c r="V693" s="157"/>
      <c r="W693" s="182" t="s">
        <v>6962</v>
      </c>
    </row>
    <row r="694" spans="1:23">
      <c r="A694" s="7"/>
      <c r="B694" s="7"/>
      <c r="C694" s="157"/>
      <c r="D694" s="166"/>
      <c r="E694" s="166"/>
      <c r="F694" s="157"/>
      <c r="G694" s="157"/>
      <c r="H694" s="157"/>
      <c r="I694" s="157"/>
      <c r="J694" s="177"/>
      <c r="K694" s="157"/>
      <c r="L694" s="157"/>
      <c r="M694" s="157"/>
      <c r="N694" s="158"/>
      <c r="O694" s="159"/>
      <c r="P694" s="157"/>
      <c r="Q694" s="157"/>
      <c r="R694" s="157"/>
      <c r="S694" s="157"/>
      <c r="T694" s="157"/>
      <c r="U694" s="157"/>
      <c r="V694" s="157"/>
      <c r="W694" s="182" t="s">
        <v>6963</v>
      </c>
    </row>
    <row r="695" spans="1:23">
      <c r="A695" s="7"/>
      <c r="B695" s="7"/>
      <c r="C695" s="157"/>
      <c r="D695" s="166"/>
      <c r="E695" s="166"/>
      <c r="F695" s="157"/>
      <c r="G695" s="157"/>
      <c r="H695" s="157"/>
      <c r="I695" s="157"/>
      <c r="J695" s="177"/>
      <c r="K695" s="157"/>
      <c r="L695" s="157"/>
      <c r="M695" s="157"/>
      <c r="N695" s="158"/>
      <c r="O695" s="159"/>
      <c r="P695" s="157"/>
      <c r="Q695" s="157"/>
      <c r="R695" s="157"/>
      <c r="S695" s="157"/>
      <c r="T695" s="157"/>
      <c r="U695" s="157"/>
      <c r="V695" s="157"/>
      <c r="W695" s="182" t="s">
        <v>6964</v>
      </c>
    </row>
    <row r="696" spans="1:23">
      <c r="A696" s="7"/>
      <c r="B696" s="7"/>
      <c r="C696" s="157"/>
      <c r="D696" s="166"/>
      <c r="E696" s="166"/>
      <c r="F696" s="157"/>
      <c r="G696" s="157"/>
      <c r="H696" s="157"/>
      <c r="I696" s="157"/>
      <c r="J696" s="177"/>
      <c r="K696" s="157"/>
      <c r="L696" s="157"/>
      <c r="M696" s="157"/>
      <c r="N696" s="158"/>
      <c r="O696" s="159"/>
      <c r="P696" s="157"/>
      <c r="Q696" s="157"/>
      <c r="R696" s="157"/>
      <c r="S696" s="157"/>
      <c r="T696" s="157"/>
      <c r="U696" s="157"/>
      <c r="V696" s="157"/>
      <c r="W696" s="182" t="s">
        <v>6965</v>
      </c>
    </row>
    <row r="697" spans="1:23">
      <c r="A697" s="7"/>
      <c r="B697" s="7"/>
      <c r="C697" s="157"/>
      <c r="D697" s="166"/>
      <c r="E697" s="166"/>
      <c r="F697" s="157"/>
      <c r="G697" s="157"/>
      <c r="H697" s="157"/>
      <c r="I697" s="157"/>
      <c r="J697" s="177"/>
      <c r="K697" s="157"/>
      <c r="L697" s="157"/>
      <c r="M697" s="157"/>
      <c r="N697" s="158"/>
      <c r="O697" s="159"/>
      <c r="P697" s="157"/>
      <c r="Q697" s="157"/>
      <c r="R697" s="157"/>
      <c r="S697" s="157"/>
      <c r="T697" s="157"/>
      <c r="U697" s="157"/>
      <c r="V697" s="157"/>
      <c r="W697" s="182" t="s">
        <v>6966</v>
      </c>
    </row>
    <row r="698" spans="1:23">
      <c r="A698" s="7"/>
      <c r="B698" s="7"/>
      <c r="C698" s="157"/>
      <c r="D698" s="166"/>
      <c r="E698" s="166"/>
      <c r="F698" s="157"/>
      <c r="G698" s="157"/>
      <c r="H698" s="157"/>
      <c r="I698" s="157"/>
      <c r="J698" s="177"/>
      <c r="K698" s="157"/>
      <c r="L698" s="157"/>
      <c r="M698" s="157"/>
      <c r="N698" s="158"/>
      <c r="O698" s="159"/>
      <c r="P698" s="157"/>
      <c r="Q698" s="157"/>
      <c r="R698" s="157"/>
      <c r="S698" s="157"/>
      <c r="T698" s="157"/>
      <c r="U698" s="157"/>
      <c r="V698" s="157"/>
      <c r="W698" s="182" t="s">
        <v>6967</v>
      </c>
    </row>
    <row r="699" spans="1:23">
      <c r="A699" s="7"/>
      <c r="B699" s="7"/>
      <c r="C699" s="157"/>
      <c r="D699" s="166"/>
      <c r="E699" s="166"/>
      <c r="F699" s="157"/>
      <c r="G699" s="157"/>
      <c r="H699" s="157"/>
      <c r="I699" s="157"/>
      <c r="J699" s="177"/>
      <c r="K699" s="157"/>
      <c r="L699" s="157"/>
      <c r="M699" s="157"/>
      <c r="N699" s="158"/>
      <c r="O699" s="159"/>
      <c r="P699" s="157"/>
      <c r="Q699" s="157"/>
      <c r="R699" s="157"/>
      <c r="S699" s="157"/>
      <c r="T699" s="157"/>
      <c r="U699" s="157"/>
      <c r="V699" s="157"/>
      <c r="W699" s="182" t="s">
        <v>6968</v>
      </c>
    </row>
    <row r="700" spans="1:23">
      <c r="A700" s="7"/>
      <c r="B700" s="7"/>
      <c r="C700" s="157"/>
      <c r="D700" s="166"/>
      <c r="E700" s="166"/>
      <c r="F700" s="157"/>
      <c r="G700" s="157"/>
      <c r="H700" s="157"/>
      <c r="I700" s="157"/>
      <c r="J700" s="177"/>
      <c r="K700" s="157"/>
      <c r="L700" s="157"/>
      <c r="M700" s="157"/>
      <c r="N700" s="158"/>
      <c r="O700" s="159"/>
      <c r="P700" s="157"/>
      <c r="Q700" s="157"/>
      <c r="R700" s="157"/>
      <c r="S700" s="157"/>
      <c r="T700" s="157"/>
      <c r="U700" s="157"/>
      <c r="V700" s="157"/>
      <c r="W700" s="182" t="s">
        <v>6969</v>
      </c>
    </row>
    <row r="701" spans="1:23">
      <c r="A701" s="7"/>
      <c r="B701" s="7"/>
      <c r="C701" s="157"/>
      <c r="D701" s="166"/>
      <c r="E701" s="166"/>
      <c r="F701" s="157"/>
      <c r="G701" s="157"/>
      <c r="H701" s="157"/>
      <c r="I701" s="157"/>
      <c r="J701" s="177"/>
      <c r="K701" s="157"/>
      <c r="L701" s="157"/>
      <c r="M701" s="157"/>
      <c r="N701" s="158"/>
      <c r="O701" s="159"/>
      <c r="P701" s="157"/>
      <c r="Q701" s="157"/>
      <c r="R701" s="157"/>
      <c r="S701" s="157"/>
      <c r="T701" s="157"/>
      <c r="U701" s="157"/>
      <c r="V701" s="157"/>
      <c r="W701" s="182" t="s">
        <v>6970</v>
      </c>
    </row>
    <row r="702" spans="1:23">
      <c r="A702" s="7"/>
      <c r="B702" s="7"/>
      <c r="C702" s="157"/>
      <c r="D702" s="166"/>
      <c r="E702" s="166"/>
      <c r="F702" s="157"/>
      <c r="G702" s="157"/>
      <c r="H702" s="157"/>
      <c r="I702" s="157"/>
      <c r="J702" s="177"/>
      <c r="K702" s="157"/>
      <c r="L702" s="157"/>
      <c r="M702" s="157"/>
      <c r="N702" s="158"/>
      <c r="O702" s="159"/>
      <c r="P702" s="157"/>
      <c r="Q702" s="157"/>
      <c r="R702" s="157"/>
      <c r="S702" s="157"/>
      <c r="T702" s="157"/>
      <c r="U702" s="157"/>
      <c r="V702" s="157"/>
      <c r="W702" s="182" t="s">
        <v>6971</v>
      </c>
    </row>
    <row r="703" spans="1:23">
      <c r="A703" s="7"/>
      <c r="B703" s="7"/>
      <c r="C703" s="157"/>
      <c r="D703" s="166"/>
      <c r="E703" s="166"/>
      <c r="F703" s="157"/>
      <c r="G703" s="157"/>
      <c r="H703" s="157"/>
      <c r="I703" s="157"/>
      <c r="J703" s="177"/>
      <c r="K703" s="157"/>
      <c r="L703" s="157"/>
      <c r="M703" s="157"/>
      <c r="N703" s="158"/>
      <c r="O703" s="159"/>
      <c r="P703" s="157"/>
      <c r="Q703" s="157"/>
      <c r="R703" s="157"/>
      <c r="S703" s="157"/>
      <c r="T703" s="157"/>
      <c r="U703" s="157"/>
      <c r="V703" s="157"/>
      <c r="W703" s="182" t="s">
        <v>6972</v>
      </c>
    </row>
    <row r="704" spans="1:23">
      <c r="A704" s="7"/>
      <c r="B704" s="7"/>
      <c r="C704" s="157"/>
      <c r="D704" s="166"/>
      <c r="E704" s="166"/>
      <c r="F704" s="157"/>
      <c r="G704" s="157"/>
      <c r="H704" s="157"/>
      <c r="I704" s="157"/>
      <c r="J704" s="177"/>
      <c r="K704" s="157"/>
      <c r="L704" s="157"/>
      <c r="M704" s="157"/>
      <c r="N704" s="158"/>
      <c r="O704" s="159"/>
      <c r="P704" s="157"/>
      <c r="Q704" s="157"/>
      <c r="R704" s="157"/>
      <c r="S704" s="157"/>
      <c r="T704" s="157"/>
      <c r="U704" s="157"/>
      <c r="V704" s="157"/>
      <c r="W704" s="182" t="s">
        <v>6973</v>
      </c>
    </row>
    <row r="705" spans="1:23">
      <c r="A705" s="7"/>
      <c r="B705" s="7"/>
      <c r="C705" s="157"/>
      <c r="D705" s="166"/>
      <c r="E705" s="166"/>
      <c r="F705" s="157"/>
      <c r="G705" s="157"/>
      <c r="H705" s="157"/>
      <c r="I705" s="157"/>
      <c r="J705" s="177"/>
      <c r="K705" s="157"/>
      <c r="L705" s="157"/>
      <c r="M705" s="157"/>
      <c r="N705" s="158"/>
      <c r="O705" s="159"/>
      <c r="P705" s="157"/>
      <c r="Q705" s="157"/>
      <c r="R705" s="157"/>
      <c r="S705" s="157"/>
      <c r="T705" s="157"/>
      <c r="U705" s="157"/>
      <c r="V705" s="157"/>
      <c r="W705" s="182" t="s">
        <v>6974</v>
      </c>
    </row>
    <row r="706" spans="1:23">
      <c r="A706" s="7"/>
      <c r="B706" s="7"/>
      <c r="C706" s="157"/>
      <c r="D706" s="166"/>
      <c r="E706" s="166"/>
      <c r="F706" s="157"/>
      <c r="G706" s="157"/>
      <c r="H706" s="157"/>
      <c r="I706" s="157"/>
      <c r="J706" s="177"/>
      <c r="K706" s="157"/>
      <c r="L706" s="157"/>
      <c r="M706" s="157"/>
      <c r="N706" s="158"/>
      <c r="O706" s="159"/>
      <c r="P706" s="157"/>
      <c r="Q706" s="157"/>
      <c r="R706" s="157"/>
      <c r="S706" s="157"/>
      <c r="T706" s="157"/>
      <c r="U706" s="157"/>
      <c r="V706" s="157"/>
      <c r="W706" s="182" t="s">
        <v>6975</v>
      </c>
    </row>
    <row r="707" spans="1:23">
      <c r="A707" s="7"/>
      <c r="B707" s="7"/>
      <c r="C707" s="157"/>
      <c r="D707" s="166"/>
      <c r="E707" s="166"/>
      <c r="F707" s="157"/>
      <c r="G707" s="157"/>
      <c r="H707" s="157"/>
      <c r="I707" s="157"/>
      <c r="J707" s="177"/>
      <c r="K707" s="157"/>
      <c r="L707" s="157"/>
      <c r="M707" s="157"/>
      <c r="N707" s="158"/>
      <c r="O707" s="159"/>
      <c r="P707" s="157"/>
      <c r="Q707" s="157"/>
      <c r="R707" s="157"/>
      <c r="S707" s="157"/>
      <c r="T707" s="157"/>
      <c r="U707" s="157"/>
      <c r="V707" s="157"/>
      <c r="W707" s="182" t="s">
        <v>14309</v>
      </c>
    </row>
    <row r="708" spans="1:23">
      <c r="A708" s="7"/>
      <c r="B708" s="7"/>
      <c r="C708" s="157"/>
      <c r="D708" s="166"/>
      <c r="E708" s="166"/>
      <c r="F708" s="157"/>
      <c r="G708" s="157"/>
      <c r="H708" s="157"/>
      <c r="I708" s="157"/>
      <c r="J708" s="177"/>
      <c r="K708" s="157"/>
      <c r="L708" s="157"/>
      <c r="M708" s="157"/>
      <c r="N708" s="158"/>
      <c r="O708" s="159"/>
      <c r="P708" s="157"/>
      <c r="Q708" s="157"/>
      <c r="R708" s="157"/>
      <c r="S708" s="157"/>
      <c r="T708" s="157"/>
      <c r="U708" s="157"/>
      <c r="V708" s="157"/>
      <c r="W708" s="182" t="s">
        <v>14310</v>
      </c>
    </row>
    <row r="709" spans="1:23">
      <c r="A709" s="7"/>
      <c r="B709" s="7"/>
      <c r="C709" s="157"/>
      <c r="D709" s="166"/>
      <c r="E709" s="166"/>
      <c r="F709" s="157"/>
      <c r="G709" s="157"/>
      <c r="H709" s="157"/>
      <c r="I709" s="157"/>
      <c r="J709" s="177"/>
      <c r="K709" s="157"/>
      <c r="L709" s="157"/>
      <c r="M709" s="157"/>
      <c r="N709" s="158"/>
      <c r="O709" s="159"/>
      <c r="P709" s="157"/>
      <c r="Q709" s="157"/>
      <c r="R709" s="157"/>
      <c r="S709" s="157"/>
      <c r="T709" s="157"/>
      <c r="U709" s="157"/>
      <c r="V709" s="157"/>
      <c r="W709" s="182" t="s">
        <v>14311</v>
      </c>
    </row>
    <row r="710" spans="1:23">
      <c r="A710" s="7"/>
      <c r="B710" s="7"/>
      <c r="C710" s="157"/>
      <c r="D710" s="166"/>
      <c r="E710" s="166"/>
      <c r="F710" s="157"/>
      <c r="G710" s="157"/>
      <c r="H710" s="157"/>
      <c r="I710" s="157"/>
      <c r="J710" s="177"/>
      <c r="K710" s="157"/>
      <c r="L710" s="157"/>
      <c r="M710" s="157"/>
      <c r="N710" s="158"/>
      <c r="O710" s="159"/>
      <c r="P710" s="157"/>
      <c r="Q710" s="157"/>
      <c r="R710" s="157"/>
      <c r="S710" s="157"/>
      <c r="T710" s="157"/>
      <c r="U710" s="157"/>
      <c r="V710" s="157"/>
      <c r="W710" s="182" t="s">
        <v>14312</v>
      </c>
    </row>
    <row r="711" spans="1:23">
      <c r="A711" s="7"/>
      <c r="B711" s="7"/>
      <c r="C711" s="157"/>
      <c r="D711" s="166"/>
      <c r="E711" s="166"/>
      <c r="F711" s="157"/>
      <c r="G711" s="157"/>
      <c r="H711" s="157"/>
      <c r="I711" s="157"/>
      <c r="J711" s="177"/>
      <c r="K711" s="157"/>
      <c r="L711" s="157"/>
      <c r="M711" s="157"/>
      <c r="N711" s="158"/>
      <c r="O711" s="159"/>
      <c r="P711" s="157"/>
      <c r="Q711" s="157"/>
      <c r="R711" s="157"/>
      <c r="S711" s="157"/>
      <c r="T711" s="157"/>
      <c r="U711" s="157"/>
      <c r="V711" s="157"/>
      <c r="W711" s="182" t="s">
        <v>14313</v>
      </c>
    </row>
    <row r="712" spans="1:23">
      <c r="A712" s="7"/>
      <c r="B712" s="7"/>
      <c r="C712" s="157"/>
      <c r="D712" s="166"/>
      <c r="E712" s="166"/>
      <c r="F712" s="157"/>
      <c r="G712" s="157"/>
      <c r="H712" s="157"/>
      <c r="I712" s="157"/>
      <c r="J712" s="177"/>
      <c r="K712" s="157"/>
      <c r="L712" s="157"/>
      <c r="M712" s="157"/>
      <c r="N712" s="158"/>
      <c r="O712" s="159"/>
      <c r="P712" s="157"/>
      <c r="Q712" s="157"/>
      <c r="R712" s="157"/>
      <c r="S712" s="157"/>
      <c r="T712" s="157"/>
      <c r="U712" s="157"/>
      <c r="V712" s="157"/>
      <c r="W712" s="182" t="s">
        <v>14314</v>
      </c>
    </row>
    <row r="713" spans="1:23">
      <c r="A713" s="7"/>
      <c r="B713" s="7"/>
      <c r="C713" s="157"/>
      <c r="D713" s="166"/>
      <c r="E713" s="166"/>
      <c r="F713" s="157"/>
      <c r="G713" s="157"/>
      <c r="H713" s="157"/>
      <c r="I713" s="157"/>
      <c r="J713" s="177"/>
      <c r="K713" s="157"/>
      <c r="L713" s="157"/>
      <c r="M713" s="157"/>
      <c r="N713" s="158"/>
      <c r="O713" s="159"/>
      <c r="P713" s="157"/>
      <c r="Q713" s="157"/>
      <c r="R713" s="157"/>
      <c r="S713" s="157"/>
      <c r="T713" s="157"/>
      <c r="U713" s="157"/>
      <c r="V713" s="157"/>
      <c r="W713" s="182" t="s">
        <v>14315</v>
      </c>
    </row>
    <row r="714" spans="1:23">
      <c r="A714" s="7"/>
      <c r="B714" s="7"/>
      <c r="C714" s="157"/>
      <c r="D714" s="166"/>
      <c r="E714" s="166"/>
      <c r="F714" s="157"/>
      <c r="G714" s="157"/>
      <c r="H714" s="157"/>
      <c r="I714" s="157"/>
      <c r="J714" s="177"/>
      <c r="K714" s="157"/>
      <c r="L714" s="157"/>
      <c r="M714" s="157"/>
      <c r="N714" s="158"/>
      <c r="O714" s="159"/>
      <c r="P714" s="157"/>
      <c r="Q714" s="157"/>
      <c r="R714" s="157"/>
      <c r="S714" s="157"/>
      <c r="T714" s="157"/>
      <c r="U714" s="157"/>
      <c r="V714" s="157"/>
      <c r="W714" s="182" t="s">
        <v>14316</v>
      </c>
    </row>
    <row r="715" spans="1:23">
      <c r="A715" s="7"/>
      <c r="B715" s="7"/>
      <c r="C715" s="157"/>
      <c r="D715" s="166"/>
      <c r="E715" s="166"/>
      <c r="F715" s="157"/>
      <c r="G715" s="157"/>
      <c r="H715" s="157"/>
      <c r="I715" s="157"/>
      <c r="J715" s="177"/>
      <c r="K715" s="157"/>
      <c r="L715" s="157"/>
      <c r="M715" s="157"/>
      <c r="N715" s="158"/>
      <c r="O715" s="159"/>
      <c r="P715" s="157"/>
      <c r="Q715" s="157"/>
      <c r="R715" s="157"/>
      <c r="S715" s="157"/>
      <c r="T715" s="157"/>
      <c r="U715" s="157"/>
      <c r="V715" s="157"/>
      <c r="W715" s="182" t="s">
        <v>14317</v>
      </c>
    </row>
    <row r="716" spans="1:23">
      <c r="A716" s="7"/>
      <c r="B716" s="7"/>
      <c r="C716" s="157"/>
      <c r="D716" s="166"/>
      <c r="E716" s="166"/>
      <c r="F716" s="157"/>
      <c r="G716" s="157"/>
      <c r="H716" s="157"/>
      <c r="I716" s="157"/>
      <c r="J716" s="177"/>
      <c r="K716" s="157"/>
      <c r="L716" s="157"/>
      <c r="M716" s="157"/>
      <c r="N716" s="158"/>
      <c r="O716" s="159"/>
      <c r="P716" s="157"/>
      <c r="Q716" s="157"/>
      <c r="R716" s="157"/>
      <c r="S716" s="157"/>
      <c r="T716" s="157"/>
      <c r="U716" s="157"/>
      <c r="V716" s="157"/>
      <c r="W716" s="182" t="s">
        <v>14318</v>
      </c>
    </row>
    <row r="717" spans="1:23">
      <c r="A717" s="7"/>
      <c r="B717" s="7"/>
      <c r="C717" s="157"/>
      <c r="D717" s="166"/>
      <c r="E717" s="166"/>
      <c r="F717" s="157"/>
      <c r="G717" s="157"/>
      <c r="H717" s="157"/>
      <c r="I717" s="157"/>
      <c r="J717" s="177"/>
      <c r="K717" s="157"/>
      <c r="L717" s="157"/>
      <c r="M717" s="157"/>
      <c r="N717" s="158"/>
      <c r="O717" s="159"/>
      <c r="P717" s="157"/>
      <c r="Q717" s="157"/>
      <c r="R717" s="157"/>
      <c r="S717" s="157"/>
      <c r="T717" s="157"/>
      <c r="U717" s="157"/>
      <c r="V717" s="157"/>
      <c r="W717" s="182" t="s">
        <v>14319</v>
      </c>
    </row>
    <row r="718" spans="1:23">
      <c r="A718" s="7"/>
      <c r="B718" s="7"/>
      <c r="C718" s="157"/>
      <c r="D718" s="166"/>
      <c r="E718" s="166"/>
      <c r="F718" s="157"/>
      <c r="G718" s="157"/>
      <c r="H718" s="157"/>
      <c r="I718" s="157"/>
      <c r="J718" s="177"/>
      <c r="K718" s="157"/>
      <c r="L718" s="157"/>
      <c r="M718" s="157"/>
      <c r="N718" s="158"/>
      <c r="O718" s="159"/>
      <c r="P718" s="157"/>
      <c r="Q718" s="157"/>
      <c r="R718" s="157"/>
      <c r="S718" s="157"/>
      <c r="T718" s="157"/>
      <c r="U718" s="157"/>
      <c r="V718" s="157"/>
      <c r="W718" s="182" t="s">
        <v>14320</v>
      </c>
    </row>
    <row r="719" spans="1:23">
      <c r="A719" s="7"/>
      <c r="B719" s="7"/>
      <c r="C719" s="157"/>
      <c r="D719" s="166"/>
      <c r="E719" s="166"/>
      <c r="F719" s="157"/>
      <c r="G719" s="157"/>
      <c r="H719" s="157"/>
      <c r="I719" s="157"/>
      <c r="J719" s="177"/>
      <c r="K719" s="157"/>
      <c r="L719" s="157"/>
      <c r="M719" s="157"/>
      <c r="N719" s="158"/>
      <c r="O719" s="159"/>
      <c r="P719" s="157"/>
      <c r="Q719" s="157"/>
      <c r="R719" s="157"/>
      <c r="S719" s="157"/>
      <c r="T719" s="157"/>
      <c r="U719" s="157"/>
      <c r="V719" s="157"/>
      <c r="W719" s="182" t="s">
        <v>14321</v>
      </c>
    </row>
    <row r="720" spans="1:23">
      <c r="A720" s="7"/>
      <c r="B720" s="7"/>
      <c r="C720" s="157"/>
      <c r="D720" s="166"/>
      <c r="E720" s="166"/>
      <c r="F720" s="157"/>
      <c r="G720" s="157"/>
      <c r="H720" s="157"/>
      <c r="I720" s="157"/>
      <c r="J720" s="177"/>
      <c r="K720" s="157"/>
      <c r="L720" s="157"/>
      <c r="M720" s="157"/>
      <c r="N720" s="158"/>
      <c r="O720" s="159"/>
      <c r="P720" s="157"/>
      <c r="Q720" s="157"/>
      <c r="R720" s="157"/>
      <c r="S720" s="157"/>
      <c r="T720" s="157"/>
      <c r="U720" s="157"/>
      <c r="V720" s="157"/>
      <c r="W720" s="182" t="s">
        <v>14322</v>
      </c>
    </row>
    <row r="721" spans="1:23">
      <c r="A721" s="7"/>
      <c r="B721" s="7"/>
      <c r="C721" s="157"/>
      <c r="D721" s="166"/>
      <c r="E721" s="166"/>
      <c r="F721" s="157"/>
      <c r="G721" s="157"/>
      <c r="H721" s="157"/>
      <c r="I721" s="157"/>
      <c r="J721" s="177"/>
      <c r="K721" s="157"/>
      <c r="L721" s="157"/>
      <c r="M721" s="157"/>
      <c r="N721" s="158"/>
      <c r="O721" s="159"/>
      <c r="P721" s="157"/>
      <c r="Q721" s="157"/>
      <c r="R721" s="157"/>
      <c r="S721" s="157"/>
      <c r="T721" s="157"/>
      <c r="U721" s="157"/>
      <c r="V721" s="157"/>
      <c r="W721" s="182" t="s">
        <v>14323</v>
      </c>
    </row>
    <row r="722" spans="1:23">
      <c r="A722" s="7"/>
      <c r="B722" s="7"/>
      <c r="C722" s="157"/>
      <c r="D722" s="166"/>
      <c r="E722" s="166"/>
      <c r="F722" s="157"/>
      <c r="G722" s="157"/>
      <c r="H722" s="157"/>
      <c r="I722" s="157"/>
      <c r="J722" s="177"/>
      <c r="K722" s="157"/>
      <c r="L722" s="157"/>
      <c r="M722" s="157"/>
      <c r="N722" s="158"/>
      <c r="O722" s="159"/>
      <c r="P722" s="157"/>
      <c r="Q722" s="157"/>
      <c r="R722" s="157"/>
      <c r="S722" s="157"/>
      <c r="T722" s="157"/>
      <c r="U722" s="157"/>
      <c r="V722" s="157"/>
      <c r="W722" s="182" t="s">
        <v>14324</v>
      </c>
    </row>
    <row r="723" spans="1:23">
      <c r="A723" s="7"/>
      <c r="B723" s="7"/>
      <c r="C723" s="157"/>
      <c r="D723" s="166"/>
      <c r="E723" s="166"/>
      <c r="F723" s="157"/>
      <c r="G723" s="157"/>
      <c r="H723" s="157"/>
      <c r="I723" s="157"/>
      <c r="J723" s="177"/>
      <c r="K723" s="157"/>
      <c r="L723" s="157"/>
      <c r="M723" s="157"/>
      <c r="N723" s="158"/>
      <c r="O723" s="159"/>
      <c r="P723" s="157"/>
      <c r="Q723" s="157"/>
      <c r="R723" s="157"/>
      <c r="S723" s="157"/>
      <c r="T723" s="157"/>
      <c r="U723" s="157"/>
      <c r="V723" s="157"/>
      <c r="W723" s="182" t="s">
        <v>14325</v>
      </c>
    </row>
    <row r="724" spans="1:23">
      <c r="A724" s="7"/>
      <c r="B724" s="7"/>
      <c r="C724" s="157"/>
      <c r="D724" s="166"/>
      <c r="E724" s="166"/>
      <c r="F724" s="157"/>
      <c r="G724" s="157"/>
      <c r="H724" s="157"/>
      <c r="I724" s="157"/>
      <c r="J724" s="177"/>
      <c r="K724" s="157"/>
      <c r="L724" s="157"/>
      <c r="M724" s="157"/>
      <c r="N724" s="158"/>
      <c r="O724" s="159"/>
      <c r="P724" s="157"/>
      <c r="Q724" s="157"/>
      <c r="R724" s="157"/>
      <c r="S724" s="157"/>
      <c r="T724" s="157"/>
      <c r="U724" s="157"/>
      <c r="V724" s="157"/>
      <c r="W724" s="182" t="s">
        <v>14326</v>
      </c>
    </row>
    <row r="725" spans="1:23">
      <c r="A725" s="7"/>
      <c r="B725" s="7"/>
      <c r="C725" s="157"/>
      <c r="D725" s="166"/>
      <c r="E725" s="166"/>
      <c r="F725" s="157"/>
      <c r="G725" s="157"/>
      <c r="H725" s="157"/>
      <c r="I725" s="157"/>
      <c r="J725" s="177"/>
      <c r="K725" s="157"/>
      <c r="L725" s="157"/>
      <c r="M725" s="157"/>
      <c r="N725" s="158"/>
      <c r="O725" s="159"/>
      <c r="P725" s="157"/>
      <c r="Q725" s="157"/>
      <c r="R725" s="157"/>
      <c r="S725" s="157"/>
      <c r="T725" s="157"/>
      <c r="U725" s="157"/>
      <c r="V725" s="157"/>
      <c r="W725" s="182" t="s">
        <v>14327</v>
      </c>
    </row>
    <row r="726" spans="1:23">
      <c r="A726" s="7"/>
      <c r="B726" s="7"/>
      <c r="C726" s="157"/>
      <c r="D726" s="166"/>
      <c r="E726" s="166"/>
      <c r="F726" s="157"/>
      <c r="G726" s="157"/>
      <c r="H726" s="157"/>
      <c r="I726" s="157"/>
      <c r="J726" s="177"/>
      <c r="K726" s="157"/>
      <c r="L726" s="157"/>
      <c r="M726" s="157"/>
      <c r="N726" s="158"/>
      <c r="O726" s="159"/>
      <c r="P726" s="157"/>
      <c r="Q726" s="157"/>
      <c r="R726" s="157"/>
      <c r="S726" s="157"/>
      <c r="T726" s="157"/>
      <c r="U726" s="157"/>
      <c r="V726" s="157"/>
      <c r="W726" s="182" t="s">
        <v>14328</v>
      </c>
    </row>
    <row r="727" spans="1:23">
      <c r="A727" s="7"/>
      <c r="B727" s="7"/>
      <c r="C727" s="157"/>
      <c r="D727" s="166"/>
      <c r="E727" s="166"/>
      <c r="F727" s="157"/>
      <c r="G727" s="157"/>
      <c r="H727" s="157"/>
      <c r="I727" s="157"/>
      <c r="J727" s="177"/>
      <c r="K727" s="157"/>
      <c r="L727" s="157"/>
      <c r="M727" s="157"/>
      <c r="N727" s="158"/>
      <c r="O727" s="159"/>
      <c r="P727" s="157"/>
      <c r="Q727" s="157"/>
      <c r="R727" s="157"/>
      <c r="S727" s="157"/>
      <c r="T727" s="157"/>
      <c r="U727" s="157"/>
      <c r="V727" s="157"/>
      <c r="W727" s="182" t="s">
        <v>14329</v>
      </c>
    </row>
    <row r="728" spans="1:23">
      <c r="A728" s="7"/>
      <c r="B728" s="7"/>
      <c r="C728" s="157"/>
      <c r="D728" s="166"/>
      <c r="E728" s="166"/>
      <c r="F728" s="157"/>
      <c r="G728" s="157"/>
      <c r="H728" s="157"/>
      <c r="I728" s="157"/>
      <c r="J728" s="177"/>
      <c r="K728" s="157"/>
      <c r="L728" s="157"/>
      <c r="M728" s="157"/>
      <c r="N728" s="158"/>
      <c r="O728" s="159"/>
      <c r="P728" s="157"/>
      <c r="Q728" s="157"/>
      <c r="R728" s="157"/>
      <c r="S728" s="157"/>
      <c r="T728" s="157"/>
      <c r="U728" s="157"/>
      <c r="V728" s="157"/>
      <c r="W728" s="182" t="s">
        <v>14330</v>
      </c>
    </row>
    <row r="729" spans="1:23">
      <c r="A729" s="7"/>
      <c r="B729" s="7"/>
      <c r="C729" s="157"/>
      <c r="D729" s="166"/>
      <c r="E729" s="166"/>
      <c r="F729" s="157"/>
      <c r="G729" s="157"/>
      <c r="H729" s="157"/>
      <c r="I729" s="157"/>
      <c r="J729" s="177"/>
      <c r="K729" s="157"/>
      <c r="L729" s="157"/>
      <c r="M729" s="157"/>
      <c r="N729" s="158"/>
      <c r="O729" s="159"/>
      <c r="P729" s="157"/>
      <c r="Q729" s="157"/>
      <c r="R729" s="157"/>
      <c r="S729" s="157"/>
      <c r="T729" s="157"/>
      <c r="U729" s="157"/>
      <c r="V729" s="157"/>
      <c r="W729" s="182" t="s">
        <v>14331</v>
      </c>
    </row>
    <row r="730" spans="1:23">
      <c r="A730" s="7"/>
      <c r="B730" s="7"/>
      <c r="C730" s="157"/>
      <c r="D730" s="166"/>
      <c r="E730" s="166"/>
      <c r="F730" s="157"/>
      <c r="G730" s="157"/>
      <c r="H730" s="157"/>
      <c r="I730" s="157"/>
      <c r="J730" s="177"/>
      <c r="K730" s="157"/>
      <c r="L730" s="157"/>
      <c r="M730" s="157"/>
      <c r="N730" s="158"/>
      <c r="O730" s="159"/>
      <c r="P730" s="157"/>
      <c r="Q730" s="157"/>
      <c r="R730" s="157"/>
      <c r="S730" s="157"/>
      <c r="T730" s="157"/>
      <c r="U730" s="157"/>
      <c r="V730" s="157"/>
      <c r="W730" s="182" t="s">
        <v>14332</v>
      </c>
    </row>
    <row r="731" spans="1:23">
      <c r="A731" s="7"/>
      <c r="B731" s="7"/>
      <c r="C731" s="157"/>
      <c r="D731" s="166"/>
      <c r="E731" s="166"/>
      <c r="F731" s="157"/>
      <c r="G731" s="157"/>
      <c r="H731" s="157"/>
      <c r="I731" s="157"/>
      <c r="J731" s="177"/>
      <c r="K731" s="157"/>
      <c r="L731" s="157"/>
      <c r="M731" s="157"/>
      <c r="N731" s="158"/>
      <c r="O731" s="159"/>
      <c r="P731" s="157"/>
      <c r="Q731" s="157"/>
      <c r="R731" s="157"/>
      <c r="S731" s="157"/>
      <c r="T731" s="157"/>
      <c r="U731" s="157"/>
      <c r="V731" s="157"/>
      <c r="W731" s="182" t="s">
        <v>14333</v>
      </c>
    </row>
    <row r="732" spans="1:23">
      <c r="A732" s="7"/>
      <c r="B732" s="7"/>
      <c r="C732" s="157"/>
      <c r="D732" s="166"/>
      <c r="E732" s="166"/>
      <c r="F732" s="157"/>
      <c r="G732" s="157"/>
      <c r="H732" s="157"/>
      <c r="I732" s="157"/>
      <c r="J732" s="177"/>
      <c r="K732" s="157"/>
      <c r="L732" s="157"/>
      <c r="M732" s="157"/>
      <c r="N732" s="158"/>
      <c r="O732" s="159"/>
      <c r="P732" s="157"/>
      <c r="Q732" s="157"/>
      <c r="R732" s="157"/>
      <c r="S732" s="157"/>
      <c r="T732" s="157"/>
      <c r="U732" s="157"/>
      <c r="V732" s="157"/>
      <c r="W732" s="182" t="s">
        <v>14334</v>
      </c>
    </row>
    <row r="733" spans="1:23">
      <c r="A733" s="7"/>
      <c r="B733" s="7"/>
      <c r="C733" s="157"/>
      <c r="D733" s="166"/>
      <c r="E733" s="166"/>
      <c r="F733" s="157"/>
      <c r="G733" s="157"/>
      <c r="H733" s="157"/>
      <c r="I733" s="157"/>
      <c r="J733" s="177"/>
      <c r="K733" s="157"/>
      <c r="L733" s="157"/>
      <c r="M733" s="157"/>
      <c r="N733" s="158"/>
      <c r="O733" s="159"/>
      <c r="P733" s="157"/>
      <c r="Q733" s="157"/>
      <c r="R733" s="157"/>
      <c r="S733" s="157"/>
      <c r="T733" s="157"/>
      <c r="U733" s="157"/>
      <c r="V733" s="157"/>
      <c r="W733" s="182" t="s">
        <v>14335</v>
      </c>
    </row>
    <row r="734" spans="1:23">
      <c r="A734" s="7"/>
      <c r="B734" s="7"/>
      <c r="C734" s="157"/>
      <c r="D734" s="166"/>
      <c r="E734" s="166"/>
      <c r="F734" s="157"/>
      <c r="G734" s="157"/>
      <c r="H734" s="157"/>
      <c r="I734" s="157"/>
      <c r="J734" s="177"/>
      <c r="K734" s="157"/>
      <c r="L734" s="157"/>
      <c r="M734" s="157"/>
      <c r="N734" s="158"/>
      <c r="O734" s="159"/>
      <c r="P734" s="157"/>
      <c r="Q734" s="157"/>
      <c r="R734" s="157"/>
      <c r="S734" s="157"/>
      <c r="T734" s="157"/>
      <c r="U734" s="157"/>
      <c r="V734" s="157"/>
      <c r="W734" s="182" t="s">
        <v>14336</v>
      </c>
    </row>
    <row r="735" spans="1:23">
      <c r="A735" s="7"/>
      <c r="B735" s="7"/>
      <c r="C735" s="157"/>
      <c r="D735" s="166"/>
      <c r="E735" s="166"/>
      <c r="F735" s="157"/>
      <c r="G735" s="157"/>
      <c r="H735" s="157"/>
      <c r="I735" s="157"/>
      <c r="J735" s="177"/>
      <c r="K735" s="157"/>
      <c r="L735" s="157"/>
      <c r="M735" s="157"/>
      <c r="N735" s="158"/>
      <c r="O735" s="159"/>
      <c r="P735" s="157"/>
      <c r="Q735" s="157"/>
      <c r="R735" s="157"/>
      <c r="S735" s="157"/>
      <c r="T735" s="157"/>
      <c r="U735" s="157"/>
      <c r="V735" s="157"/>
      <c r="W735" s="182" t="s">
        <v>14337</v>
      </c>
    </row>
    <row r="736" spans="1:23">
      <c r="A736" s="7"/>
      <c r="B736" s="7"/>
      <c r="C736" s="157"/>
      <c r="D736" s="166"/>
      <c r="E736" s="166"/>
      <c r="F736" s="157"/>
      <c r="G736" s="157"/>
      <c r="H736" s="157"/>
      <c r="I736" s="157"/>
      <c r="J736" s="177"/>
      <c r="K736" s="157"/>
      <c r="L736" s="157"/>
      <c r="M736" s="157"/>
      <c r="N736" s="158"/>
      <c r="O736" s="159"/>
      <c r="P736" s="157"/>
      <c r="Q736" s="157"/>
      <c r="R736" s="157"/>
      <c r="S736" s="157"/>
      <c r="T736" s="157"/>
      <c r="U736" s="157"/>
      <c r="V736" s="157"/>
      <c r="W736" s="182" t="s">
        <v>14338</v>
      </c>
    </row>
    <row r="737" spans="1:23">
      <c r="A737" s="7"/>
      <c r="B737" s="7"/>
      <c r="C737" s="157"/>
      <c r="D737" s="166"/>
      <c r="E737" s="166"/>
      <c r="F737" s="157"/>
      <c r="G737" s="157"/>
      <c r="H737" s="157"/>
      <c r="I737" s="157"/>
      <c r="J737" s="177"/>
      <c r="K737" s="157"/>
      <c r="L737" s="157"/>
      <c r="M737" s="157"/>
      <c r="N737" s="158"/>
      <c r="O737" s="159"/>
      <c r="P737" s="157"/>
      <c r="Q737" s="157"/>
      <c r="R737" s="157"/>
      <c r="S737" s="157"/>
      <c r="T737" s="157"/>
      <c r="U737" s="157"/>
      <c r="V737" s="157"/>
      <c r="W737" s="182" t="s">
        <v>14339</v>
      </c>
    </row>
    <row r="738" spans="1:23">
      <c r="A738" s="7"/>
      <c r="B738" s="7"/>
      <c r="C738" s="157"/>
      <c r="D738" s="166"/>
      <c r="E738" s="166"/>
      <c r="F738" s="157"/>
      <c r="G738" s="157"/>
      <c r="H738" s="157"/>
      <c r="I738" s="157"/>
      <c r="J738" s="177"/>
      <c r="K738" s="157"/>
      <c r="L738" s="157"/>
      <c r="M738" s="157"/>
      <c r="N738" s="158"/>
      <c r="O738" s="159"/>
      <c r="P738" s="157"/>
      <c r="Q738" s="157"/>
      <c r="R738" s="157"/>
      <c r="S738" s="157"/>
      <c r="T738" s="157"/>
      <c r="U738" s="157"/>
      <c r="V738" s="157"/>
      <c r="W738" s="182" t="s">
        <v>14340</v>
      </c>
    </row>
    <row r="739" spans="1:23">
      <c r="A739" s="7"/>
      <c r="B739" s="7"/>
      <c r="C739" s="157"/>
      <c r="D739" s="166"/>
      <c r="E739" s="166"/>
      <c r="F739" s="157"/>
      <c r="G739" s="157"/>
      <c r="H739" s="157"/>
      <c r="I739" s="157"/>
      <c r="J739" s="177"/>
      <c r="K739" s="157"/>
      <c r="L739" s="157"/>
      <c r="M739" s="157"/>
      <c r="N739" s="158"/>
      <c r="O739" s="159"/>
      <c r="P739" s="157"/>
      <c r="Q739" s="157"/>
      <c r="R739" s="157"/>
      <c r="S739" s="157"/>
      <c r="T739" s="157"/>
      <c r="U739" s="157"/>
      <c r="V739" s="157"/>
      <c r="W739" s="182" t="s">
        <v>14341</v>
      </c>
    </row>
    <row r="740" spans="1:23">
      <c r="A740" s="7"/>
      <c r="B740" s="7"/>
      <c r="C740" s="157"/>
      <c r="D740" s="166"/>
      <c r="E740" s="166"/>
      <c r="F740" s="157"/>
      <c r="G740" s="157"/>
      <c r="H740" s="157"/>
      <c r="I740" s="157"/>
      <c r="J740" s="177"/>
      <c r="K740" s="157"/>
      <c r="L740" s="157"/>
      <c r="M740" s="157"/>
      <c r="N740" s="158"/>
      <c r="O740" s="159"/>
      <c r="P740" s="157"/>
      <c r="Q740" s="157"/>
      <c r="R740" s="157"/>
      <c r="S740" s="157"/>
      <c r="T740" s="157"/>
      <c r="U740" s="157"/>
      <c r="V740" s="157"/>
      <c r="W740" s="182" t="s">
        <v>14342</v>
      </c>
    </row>
    <row r="741" spans="1:23">
      <c r="A741" s="7"/>
      <c r="B741" s="7"/>
      <c r="C741" s="157"/>
      <c r="D741" s="166"/>
      <c r="E741" s="166"/>
      <c r="F741" s="157"/>
      <c r="G741" s="157"/>
      <c r="H741" s="157"/>
      <c r="I741" s="157"/>
      <c r="J741" s="177"/>
      <c r="K741" s="157"/>
      <c r="L741" s="157"/>
      <c r="M741" s="157"/>
      <c r="N741" s="158"/>
      <c r="O741" s="159"/>
      <c r="P741" s="157"/>
      <c r="Q741" s="157"/>
      <c r="R741" s="157"/>
      <c r="S741" s="157"/>
      <c r="T741" s="157"/>
      <c r="U741" s="157"/>
      <c r="V741" s="157"/>
      <c r="W741" s="182" t="s">
        <v>14343</v>
      </c>
    </row>
    <row r="742" spans="1:23">
      <c r="A742" s="7"/>
      <c r="B742" s="7"/>
      <c r="C742" s="157"/>
      <c r="D742" s="166"/>
      <c r="E742" s="166"/>
      <c r="F742" s="157"/>
      <c r="G742" s="157"/>
      <c r="H742" s="157"/>
      <c r="I742" s="157"/>
      <c r="J742" s="177"/>
      <c r="K742" s="157"/>
      <c r="L742" s="157"/>
      <c r="M742" s="157"/>
      <c r="N742" s="158"/>
      <c r="O742" s="159"/>
      <c r="P742" s="157"/>
      <c r="Q742" s="157"/>
      <c r="R742" s="157"/>
      <c r="S742" s="157"/>
      <c r="T742" s="157"/>
      <c r="U742" s="157"/>
      <c r="V742" s="157"/>
      <c r="W742" s="182" t="s">
        <v>14344</v>
      </c>
    </row>
    <row r="743" spans="1:23">
      <c r="A743" s="7"/>
      <c r="B743" s="7"/>
      <c r="C743" s="157"/>
      <c r="D743" s="166"/>
      <c r="E743" s="166"/>
      <c r="F743" s="157"/>
      <c r="G743" s="157"/>
      <c r="H743" s="157"/>
      <c r="I743" s="157"/>
      <c r="J743" s="177"/>
      <c r="K743" s="157"/>
      <c r="L743" s="157"/>
      <c r="M743" s="157"/>
      <c r="N743" s="158"/>
      <c r="O743" s="159"/>
      <c r="P743" s="157"/>
      <c r="Q743" s="157"/>
      <c r="R743" s="157"/>
      <c r="S743" s="157"/>
      <c r="T743" s="157"/>
      <c r="U743" s="157"/>
      <c r="V743" s="157"/>
      <c r="W743" s="182" t="s">
        <v>14345</v>
      </c>
    </row>
    <row r="744" spans="1:23">
      <c r="A744" s="7"/>
      <c r="B744" s="7"/>
      <c r="C744" s="157"/>
      <c r="D744" s="166"/>
      <c r="E744" s="166"/>
      <c r="F744" s="157"/>
      <c r="G744" s="157"/>
      <c r="H744" s="157"/>
      <c r="I744" s="157"/>
      <c r="J744" s="177"/>
      <c r="K744" s="157"/>
      <c r="L744" s="157"/>
      <c r="M744" s="157"/>
      <c r="N744" s="158"/>
      <c r="O744" s="159"/>
      <c r="P744" s="157"/>
      <c r="Q744" s="157"/>
      <c r="R744" s="157"/>
      <c r="S744" s="157"/>
      <c r="T744" s="157"/>
      <c r="U744" s="157"/>
      <c r="V744" s="157"/>
      <c r="W744" s="182" t="s">
        <v>14346</v>
      </c>
    </row>
    <row r="745" spans="1:23">
      <c r="A745" s="7"/>
      <c r="B745" s="7"/>
      <c r="C745" s="157"/>
      <c r="D745" s="166"/>
      <c r="E745" s="166"/>
      <c r="F745" s="157"/>
      <c r="G745" s="157"/>
      <c r="H745" s="157"/>
      <c r="I745" s="157"/>
      <c r="J745" s="177"/>
      <c r="K745" s="157"/>
      <c r="L745" s="157"/>
      <c r="M745" s="157"/>
      <c r="N745" s="158"/>
      <c r="O745" s="159"/>
      <c r="P745" s="157"/>
      <c r="Q745" s="157"/>
      <c r="R745" s="157"/>
      <c r="S745" s="157"/>
      <c r="T745" s="157"/>
      <c r="U745" s="157"/>
      <c r="V745" s="157"/>
      <c r="W745" s="182" t="s">
        <v>14347</v>
      </c>
    </row>
    <row r="746" spans="1:23">
      <c r="A746" s="7"/>
      <c r="B746" s="7"/>
      <c r="C746" s="157"/>
      <c r="D746" s="166"/>
      <c r="E746" s="166"/>
      <c r="F746" s="157"/>
      <c r="G746" s="157"/>
      <c r="H746" s="157"/>
      <c r="I746" s="157"/>
      <c r="J746" s="177"/>
      <c r="K746" s="157"/>
      <c r="L746" s="157"/>
      <c r="M746" s="157"/>
      <c r="N746" s="158"/>
      <c r="O746" s="159"/>
      <c r="P746" s="157"/>
      <c r="Q746" s="157"/>
      <c r="R746" s="157"/>
      <c r="S746" s="157"/>
      <c r="T746" s="157"/>
      <c r="U746" s="157"/>
      <c r="V746" s="157"/>
      <c r="W746" s="182" t="s">
        <v>14348</v>
      </c>
    </row>
    <row r="747" spans="1:23">
      <c r="A747" s="7"/>
      <c r="B747" s="7"/>
      <c r="C747" s="157"/>
      <c r="D747" s="166"/>
      <c r="E747" s="166"/>
      <c r="F747" s="157"/>
      <c r="G747" s="157"/>
      <c r="H747" s="157"/>
      <c r="I747" s="157"/>
      <c r="J747" s="177"/>
      <c r="K747" s="157"/>
      <c r="L747" s="157"/>
      <c r="M747" s="157"/>
      <c r="N747" s="158"/>
      <c r="O747" s="159"/>
      <c r="P747" s="157"/>
      <c r="Q747" s="157"/>
      <c r="R747" s="157"/>
      <c r="S747" s="157"/>
      <c r="T747" s="157"/>
      <c r="U747" s="157"/>
      <c r="V747" s="157"/>
      <c r="W747" s="182" t="s">
        <v>14349</v>
      </c>
    </row>
    <row r="748" spans="1:23">
      <c r="A748" s="7"/>
      <c r="B748" s="7"/>
      <c r="C748" s="157"/>
      <c r="D748" s="166"/>
      <c r="E748" s="166"/>
      <c r="F748" s="157"/>
      <c r="G748" s="157"/>
      <c r="H748" s="157"/>
      <c r="I748" s="157"/>
      <c r="J748" s="177"/>
      <c r="K748" s="157"/>
      <c r="L748" s="157"/>
      <c r="M748" s="157"/>
      <c r="N748" s="158"/>
      <c r="O748" s="159"/>
      <c r="P748" s="157"/>
      <c r="Q748" s="157"/>
      <c r="R748" s="157"/>
      <c r="S748" s="157"/>
      <c r="T748" s="157"/>
      <c r="U748" s="157"/>
      <c r="V748" s="157"/>
      <c r="W748" s="182" t="s">
        <v>14350</v>
      </c>
    </row>
    <row r="749" spans="1:23">
      <c r="A749" s="7"/>
      <c r="B749" s="7"/>
      <c r="C749" s="157"/>
      <c r="D749" s="166"/>
      <c r="E749" s="166"/>
      <c r="F749" s="157"/>
      <c r="G749" s="157"/>
      <c r="H749" s="157"/>
      <c r="I749" s="157"/>
      <c r="J749" s="177"/>
      <c r="K749" s="157"/>
      <c r="L749" s="157"/>
      <c r="M749" s="157"/>
      <c r="N749" s="158"/>
      <c r="O749" s="159"/>
      <c r="P749" s="157"/>
      <c r="Q749" s="157"/>
      <c r="R749" s="157"/>
      <c r="S749" s="157"/>
      <c r="T749" s="157"/>
      <c r="U749" s="157"/>
      <c r="V749" s="157"/>
      <c r="W749" s="182" t="s">
        <v>14351</v>
      </c>
    </row>
    <row r="750" spans="1:23">
      <c r="A750" s="7"/>
      <c r="B750" s="7"/>
      <c r="C750" s="157"/>
      <c r="D750" s="166"/>
      <c r="E750" s="166"/>
      <c r="F750" s="157"/>
      <c r="G750" s="157"/>
      <c r="H750" s="157"/>
      <c r="I750" s="157"/>
      <c r="J750" s="177"/>
      <c r="K750" s="157"/>
      <c r="L750" s="157"/>
      <c r="M750" s="157"/>
      <c r="N750" s="158"/>
      <c r="O750" s="159"/>
      <c r="P750" s="157"/>
      <c r="Q750" s="157"/>
      <c r="R750" s="157"/>
      <c r="S750" s="157"/>
      <c r="T750" s="157"/>
      <c r="U750" s="157"/>
      <c r="V750" s="157"/>
      <c r="W750" s="182" t="s">
        <v>14352</v>
      </c>
    </row>
    <row r="751" spans="1:23">
      <c r="A751" s="7"/>
      <c r="B751" s="7"/>
      <c r="C751" s="157"/>
      <c r="D751" s="166"/>
      <c r="E751" s="166"/>
      <c r="F751" s="157"/>
      <c r="G751" s="157"/>
      <c r="H751" s="157"/>
      <c r="I751" s="157"/>
      <c r="J751" s="177"/>
      <c r="K751" s="157"/>
      <c r="L751" s="157"/>
      <c r="M751" s="157"/>
      <c r="N751" s="158"/>
      <c r="O751" s="159"/>
      <c r="P751" s="157"/>
      <c r="Q751" s="157"/>
      <c r="R751" s="157"/>
      <c r="S751" s="157"/>
      <c r="T751" s="157"/>
      <c r="U751" s="157"/>
      <c r="V751" s="157"/>
      <c r="W751" s="182" t="s">
        <v>14353</v>
      </c>
    </row>
    <row r="752" spans="1:23">
      <c r="A752" s="7"/>
      <c r="B752" s="7"/>
      <c r="C752" s="157"/>
      <c r="D752" s="166"/>
      <c r="E752" s="166"/>
      <c r="F752" s="157"/>
      <c r="G752" s="157"/>
      <c r="H752" s="157"/>
      <c r="I752" s="157"/>
      <c r="J752" s="177"/>
      <c r="K752" s="157"/>
      <c r="L752" s="157"/>
      <c r="M752" s="157"/>
      <c r="N752" s="158"/>
      <c r="O752" s="159"/>
      <c r="P752" s="157"/>
      <c r="Q752" s="157"/>
      <c r="R752" s="157"/>
      <c r="S752" s="157"/>
      <c r="T752" s="157"/>
      <c r="U752" s="157"/>
      <c r="V752" s="157"/>
      <c r="W752" s="182" t="s">
        <v>14354</v>
      </c>
    </row>
    <row r="753" spans="1:23">
      <c r="A753" s="7"/>
      <c r="B753" s="7"/>
      <c r="C753" s="157"/>
      <c r="D753" s="166"/>
      <c r="E753" s="166"/>
      <c r="F753" s="157"/>
      <c r="G753" s="157"/>
      <c r="H753" s="157"/>
      <c r="I753" s="157"/>
      <c r="J753" s="177"/>
      <c r="K753" s="157"/>
      <c r="L753" s="157"/>
      <c r="M753" s="157"/>
      <c r="N753" s="158"/>
      <c r="O753" s="159"/>
      <c r="P753" s="157"/>
      <c r="Q753" s="157"/>
      <c r="R753" s="157"/>
      <c r="S753" s="157"/>
      <c r="T753" s="157"/>
      <c r="U753" s="157"/>
      <c r="V753" s="157"/>
      <c r="W753" s="182" t="s">
        <v>14355</v>
      </c>
    </row>
    <row r="754" spans="1:23">
      <c r="A754" s="7"/>
      <c r="B754" s="7"/>
      <c r="C754" s="157"/>
      <c r="D754" s="166"/>
      <c r="E754" s="166"/>
      <c r="F754" s="157"/>
      <c r="G754" s="157"/>
      <c r="H754" s="157"/>
      <c r="I754" s="157"/>
      <c r="J754" s="177"/>
      <c r="K754" s="157"/>
      <c r="L754" s="157"/>
      <c r="M754" s="157"/>
      <c r="N754" s="158"/>
      <c r="O754" s="159"/>
      <c r="P754" s="157"/>
      <c r="Q754" s="157"/>
      <c r="R754" s="157"/>
      <c r="S754" s="157"/>
      <c r="T754" s="157"/>
      <c r="U754" s="157"/>
      <c r="V754" s="157"/>
      <c r="W754" s="182" t="s">
        <v>14356</v>
      </c>
    </row>
    <row r="755" spans="1:23">
      <c r="A755" s="7"/>
      <c r="B755" s="7"/>
      <c r="C755" s="157"/>
      <c r="D755" s="166"/>
      <c r="E755" s="166"/>
      <c r="F755" s="157"/>
      <c r="G755" s="157"/>
      <c r="H755" s="157"/>
      <c r="I755" s="157"/>
      <c r="J755" s="177"/>
      <c r="K755" s="157"/>
      <c r="L755" s="157"/>
      <c r="M755" s="157"/>
      <c r="N755" s="158"/>
      <c r="O755" s="159"/>
      <c r="P755" s="157"/>
      <c r="Q755" s="157"/>
      <c r="R755" s="157"/>
      <c r="S755" s="157"/>
      <c r="T755" s="157"/>
      <c r="U755" s="157"/>
      <c r="V755" s="157"/>
      <c r="W755" s="182" t="s">
        <v>14357</v>
      </c>
    </row>
    <row r="756" spans="1:23">
      <c r="A756" s="7"/>
      <c r="B756" s="7"/>
      <c r="C756" s="157"/>
      <c r="D756" s="166"/>
      <c r="E756" s="166"/>
      <c r="F756" s="157"/>
      <c r="G756" s="157"/>
      <c r="H756" s="157"/>
      <c r="I756" s="157"/>
      <c r="J756" s="177"/>
      <c r="K756" s="157"/>
      <c r="L756" s="157"/>
      <c r="M756" s="157"/>
      <c r="N756" s="158"/>
      <c r="O756" s="159"/>
      <c r="P756" s="157"/>
      <c r="Q756" s="157"/>
      <c r="R756" s="157"/>
      <c r="S756" s="157"/>
      <c r="T756" s="157"/>
      <c r="U756" s="157"/>
      <c r="V756" s="157"/>
      <c r="W756" s="182" t="s">
        <v>14358</v>
      </c>
    </row>
    <row r="757" spans="1:23">
      <c r="A757" s="7"/>
      <c r="B757" s="7"/>
      <c r="C757" s="157"/>
      <c r="D757" s="166"/>
      <c r="E757" s="166"/>
      <c r="F757" s="157"/>
      <c r="G757" s="157"/>
      <c r="H757" s="157"/>
      <c r="I757" s="157"/>
      <c r="J757" s="177"/>
      <c r="K757" s="157"/>
      <c r="L757" s="157"/>
      <c r="M757" s="157"/>
      <c r="N757" s="158"/>
      <c r="O757" s="159"/>
      <c r="P757" s="157"/>
      <c r="Q757" s="157"/>
      <c r="R757" s="157"/>
      <c r="S757" s="157"/>
      <c r="T757" s="157"/>
      <c r="U757" s="157"/>
      <c r="V757" s="157"/>
      <c r="W757" s="182" t="s">
        <v>14359</v>
      </c>
    </row>
    <row r="758" spans="1:23">
      <c r="A758" s="7"/>
      <c r="B758" s="7"/>
      <c r="C758" s="157"/>
      <c r="D758" s="166"/>
      <c r="E758" s="166"/>
      <c r="F758" s="157"/>
      <c r="G758" s="157"/>
      <c r="H758" s="157"/>
      <c r="I758" s="157"/>
      <c r="J758" s="177"/>
      <c r="K758" s="157"/>
      <c r="L758" s="157"/>
      <c r="M758" s="157"/>
      <c r="N758" s="158"/>
      <c r="O758" s="159"/>
      <c r="P758" s="157"/>
      <c r="Q758" s="157"/>
      <c r="R758" s="157"/>
      <c r="S758" s="157"/>
      <c r="T758" s="157"/>
      <c r="U758" s="157"/>
      <c r="V758" s="157"/>
      <c r="W758" s="182" t="s">
        <v>14360</v>
      </c>
    </row>
    <row r="759" spans="1:23">
      <c r="A759" s="7"/>
      <c r="B759" s="7"/>
      <c r="C759" s="157"/>
      <c r="D759" s="166"/>
      <c r="E759" s="166"/>
      <c r="F759" s="157"/>
      <c r="G759" s="157"/>
      <c r="H759" s="157"/>
      <c r="I759" s="157"/>
      <c r="J759" s="177"/>
      <c r="K759" s="157"/>
      <c r="L759" s="157"/>
      <c r="M759" s="157"/>
      <c r="N759" s="158"/>
      <c r="O759" s="159"/>
      <c r="P759" s="157"/>
      <c r="Q759" s="157"/>
      <c r="R759" s="157"/>
      <c r="S759" s="157"/>
      <c r="T759" s="157"/>
      <c r="U759" s="157"/>
      <c r="V759" s="157"/>
      <c r="W759" s="182" t="s">
        <v>14361</v>
      </c>
    </row>
    <row r="760" spans="1:23">
      <c r="A760" s="7"/>
      <c r="B760" s="7"/>
      <c r="C760" s="157"/>
      <c r="D760" s="166"/>
      <c r="E760" s="166"/>
      <c r="F760" s="157"/>
      <c r="G760" s="157"/>
      <c r="H760" s="157"/>
      <c r="I760" s="157"/>
      <c r="J760" s="177"/>
      <c r="K760" s="157"/>
      <c r="L760" s="157"/>
      <c r="M760" s="157"/>
      <c r="N760" s="158"/>
      <c r="O760" s="159"/>
      <c r="P760" s="157"/>
      <c r="Q760" s="157"/>
      <c r="R760" s="157"/>
      <c r="S760" s="157"/>
      <c r="T760" s="157"/>
      <c r="U760" s="157"/>
      <c r="V760" s="157"/>
      <c r="W760" s="182" t="s">
        <v>14362</v>
      </c>
    </row>
    <row r="761" spans="1:23">
      <c r="A761" s="7"/>
      <c r="B761" s="7"/>
      <c r="C761" s="157"/>
      <c r="D761" s="166"/>
      <c r="E761" s="166"/>
      <c r="F761" s="157"/>
      <c r="G761" s="157"/>
      <c r="H761" s="157"/>
      <c r="I761" s="157"/>
      <c r="J761" s="177"/>
      <c r="K761" s="157"/>
      <c r="L761" s="157"/>
      <c r="M761" s="157"/>
      <c r="N761" s="158"/>
      <c r="O761" s="159"/>
      <c r="P761" s="157"/>
      <c r="Q761" s="157"/>
      <c r="R761" s="157"/>
      <c r="S761" s="157"/>
      <c r="T761" s="157"/>
      <c r="U761" s="157"/>
      <c r="V761" s="157"/>
      <c r="W761" s="182" t="s">
        <v>14363</v>
      </c>
    </row>
    <row r="762" spans="1:23">
      <c r="A762" s="7"/>
      <c r="B762" s="7"/>
      <c r="C762" s="157"/>
      <c r="D762" s="166"/>
      <c r="E762" s="166"/>
      <c r="F762" s="157"/>
      <c r="G762" s="157"/>
      <c r="H762" s="157"/>
      <c r="I762" s="157"/>
      <c r="J762" s="177"/>
      <c r="K762" s="157"/>
      <c r="L762" s="157"/>
      <c r="M762" s="157"/>
      <c r="N762" s="158"/>
      <c r="O762" s="159"/>
      <c r="P762" s="157"/>
      <c r="Q762" s="157"/>
      <c r="R762" s="157"/>
      <c r="S762" s="157"/>
      <c r="T762" s="157"/>
      <c r="U762" s="157"/>
      <c r="V762" s="157"/>
      <c r="W762" s="182" t="s">
        <v>14364</v>
      </c>
    </row>
    <row r="763" spans="1:23">
      <c r="A763" s="7"/>
      <c r="B763" s="7"/>
      <c r="C763" s="157"/>
      <c r="D763" s="166"/>
      <c r="E763" s="166"/>
      <c r="F763" s="157"/>
      <c r="G763" s="157"/>
      <c r="H763" s="157"/>
      <c r="I763" s="157"/>
      <c r="J763" s="177"/>
      <c r="K763" s="157"/>
      <c r="L763" s="157"/>
      <c r="M763" s="157"/>
      <c r="N763" s="158"/>
      <c r="O763" s="159"/>
      <c r="P763" s="157"/>
      <c r="Q763" s="157"/>
      <c r="R763" s="157"/>
      <c r="S763" s="157"/>
      <c r="T763" s="157"/>
      <c r="U763" s="157"/>
      <c r="V763" s="157"/>
      <c r="W763" s="182" t="s">
        <v>14365</v>
      </c>
    </row>
    <row r="764" spans="1:23">
      <c r="A764" s="7"/>
      <c r="B764" s="7"/>
      <c r="C764" s="157"/>
      <c r="D764" s="166"/>
      <c r="E764" s="166"/>
      <c r="F764" s="157"/>
      <c r="G764" s="157"/>
      <c r="H764" s="157"/>
      <c r="I764" s="157"/>
      <c r="J764" s="177"/>
      <c r="K764" s="157"/>
      <c r="L764" s="157"/>
      <c r="M764" s="157"/>
      <c r="N764" s="158"/>
      <c r="O764" s="159"/>
      <c r="P764" s="157"/>
      <c r="Q764" s="157"/>
      <c r="R764" s="157"/>
      <c r="S764" s="157"/>
      <c r="T764" s="157"/>
      <c r="U764" s="157"/>
      <c r="V764" s="157"/>
      <c r="W764" s="182" t="s">
        <v>14366</v>
      </c>
    </row>
    <row r="765" spans="1:23">
      <c r="A765" s="7"/>
      <c r="B765" s="7"/>
      <c r="C765" s="157"/>
      <c r="D765" s="166"/>
      <c r="E765" s="166"/>
      <c r="F765" s="157"/>
      <c r="G765" s="157"/>
      <c r="H765" s="157"/>
      <c r="I765" s="157"/>
      <c r="J765" s="177"/>
      <c r="K765" s="157"/>
      <c r="L765" s="157"/>
      <c r="M765" s="157"/>
      <c r="N765" s="158"/>
      <c r="O765" s="159"/>
      <c r="P765" s="157"/>
      <c r="Q765" s="157"/>
      <c r="R765" s="157"/>
      <c r="S765" s="157"/>
      <c r="T765" s="157"/>
      <c r="U765" s="157"/>
      <c r="V765" s="157"/>
      <c r="W765" s="182" t="s">
        <v>14367</v>
      </c>
    </row>
    <row r="766" spans="1:23">
      <c r="A766" s="7"/>
      <c r="B766" s="7"/>
      <c r="C766" s="157"/>
      <c r="D766" s="166"/>
      <c r="E766" s="166"/>
      <c r="F766" s="157"/>
      <c r="G766" s="157"/>
      <c r="H766" s="157"/>
      <c r="I766" s="157"/>
      <c r="J766" s="177"/>
      <c r="K766" s="157"/>
      <c r="L766" s="157"/>
      <c r="M766" s="157"/>
      <c r="N766" s="158"/>
      <c r="O766" s="159"/>
      <c r="P766" s="157"/>
      <c r="Q766" s="157"/>
      <c r="R766" s="157"/>
      <c r="S766" s="157"/>
      <c r="T766" s="157"/>
      <c r="U766" s="157"/>
      <c r="V766" s="157"/>
      <c r="W766" s="182" t="s">
        <v>14368</v>
      </c>
    </row>
    <row r="767" spans="1:23">
      <c r="A767" s="7"/>
      <c r="B767" s="7"/>
      <c r="C767" s="157"/>
      <c r="D767" s="166"/>
      <c r="E767" s="166"/>
      <c r="F767" s="157"/>
      <c r="G767" s="157"/>
      <c r="H767" s="157"/>
      <c r="I767" s="157"/>
      <c r="J767" s="177"/>
      <c r="K767" s="157"/>
      <c r="L767" s="157"/>
      <c r="M767" s="157"/>
      <c r="N767" s="158"/>
      <c r="O767" s="159"/>
      <c r="P767" s="157"/>
      <c r="Q767" s="157"/>
      <c r="R767" s="157"/>
      <c r="S767" s="157"/>
      <c r="T767" s="157"/>
      <c r="U767" s="157"/>
      <c r="V767" s="157"/>
      <c r="W767" s="182" t="s">
        <v>14369</v>
      </c>
    </row>
    <row r="768" spans="1:23">
      <c r="A768" s="7"/>
      <c r="B768" s="7"/>
      <c r="C768" s="157"/>
      <c r="D768" s="166"/>
      <c r="E768" s="166"/>
      <c r="F768" s="157"/>
      <c r="G768" s="157"/>
      <c r="H768" s="157"/>
      <c r="I768" s="157"/>
      <c r="J768" s="177"/>
      <c r="K768" s="157"/>
      <c r="L768" s="157"/>
      <c r="M768" s="157"/>
      <c r="N768" s="158"/>
      <c r="O768" s="159"/>
      <c r="P768" s="157"/>
      <c r="Q768" s="157"/>
      <c r="R768" s="157"/>
      <c r="S768" s="157"/>
      <c r="T768" s="157"/>
      <c r="U768" s="157"/>
      <c r="V768" s="157"/>
      <c r="W768" s="182" t="s">
        <v>14370</v>
      </c>
    </row>
    <row r="769" spans="1:23">
      <c r="A769" s="7"/>
      <c r="B769" s="7"/>
      <c r="C769" s="157"/>
      <c r="D769" s="166"/>
      <c r="E769" s="166"/>
      <c r="F769" s="157"/>
      <c r="G769" s="157"/>
      <c r="H769" s="157"/>
      <c r="I769" s="157"/>
      <c r="J769" s="177"/>
      <c r="K769" s="157"/>
      <c r="L769" s="157"/>
      <c r="M769" s="157"/>
      <c r="N769" s="158"/>
      <c r="O769" s="159"/>
      <c r="P769" s="157"/>
      <c r="Q769" s="157"/>
      <c r="R769" s="157"/>
      <c r="S769" s="157"/>
      <c r="T769" s="157"/>
      <c r="U769" s="157"/>
      <c r="V769" s="157"/>
      <c r="W769" s="182" t="s">
        <v>14371</v>
      </c>
    </row>
    <row r="770" spans="1:23">
      <c r="A770" s="7"/>
      <c r="B770" s="7"/>
      <c r="C770" s="157"/>
      <c r="D770" s="166"/>
      <c r="E770" s="166"/>
      <c r="F770" s="157"/>
      <c r="G770" s="157"/>
      <c r="H770" s="157"/>
      <c r="I770" s="157"/>
      <c r="J770" s="177"/>
      <c r="K770" s="157"/>
      <c r="L770" s="157"/>
      <c r="M770" s="157"/>
      <c r="N770" s="158"/>
      <c r="O770" s="159"/>
      <c r="P770" s="157"/>
      <c r="Q770" s="157"/>
      <c r="R770" s="157"/>
      <c r="S770" s="157"/>
      <c r="T770" s="157"/>
      <c r="U770" s="157"/>
      <c r="V770" s="157"/>
      <c r="W770" s="182" t="s">
        <v>14372</v>
      </c>
    </row>
    <row r="771" spans="1:23">
      <c r="A771" s="7"/>
      <c r="B771" s="7"/>
      <c r="C771" s="157"/>
      <c r="D771" s="166"/>
      <c r="E771" s="166"/>
      <c r="F771" s="157"/>
      <c r="G771" s="157"/>
      <c r="H771" s="157"/>
      <c r="I771" s="157"/>
      <c r="J771" s="177"/>
      <c r="K771" s="157"/>
      <c r="L771" s="157"/>
      <c r="M771" s="157"/>
      <c r="N771" s="158"/>
      <c r="O771" s="159"/>
      <c r="P771" s="157"/>
      <c r="Q771" s="157"/>
      <c r="R771" s="157"/>
      <c r="S771" s="157"/>
      <c r="T771" s="157"/>
      <c r="U771" s="157"/>
      <c r="V771" s="157"/>
      <c r="W771" s="182" t="s">
        <v>14373</v>
      </c>
    </row>
    <row r="772" spans="1:23">
      <c r="A772" s="7"/>
      <c r="B772" s="7"/>
      <c r="C772" s="157"/>
      <c r="D772" s="166"/>
      <c r="E772" s="166"/>
      <c r="F772" s="157"/>
      <c r="G772" s="157"/>
      <c r="H772" s="157"/>
      <c r="I772" s="157"/>
      <c r="J772" s="177"/>
      <c r="K772" s="157"/>
      <c r="L772" s="157"/>
      <c r="M772" s="157"/>
      <c r="N772" s="158"/>
      <c r="O772" s="159"/>
      <c r="P772" s="157"/>
      <c r="Q772" s="157"/>
      <c r="R772" s="157"/>
      <c r="S772" s="157"/>
      <c r="T772" s="157"/>
      <c r="U772" s="157"/>
      <c r="V772" s="157"/>
      <c r="W772" s="182" t="s">
        <v>14389</v>
      </c>
    </row>
    <row r="773" spans="1:23">
      <c r="A773" s="7"/>
      <c r="B773" s="7"/>
      <c r="C773" s="157"/>
      <c r="D773" s="166"/>
      <c r="E773" s="166"/>
      <c r="F773" s="157"/>
      <c r="G773" s="157"/>
      <c r="H773" s="157"/>
      <c r="I773" s="157"/>
      <c r="J773" s="177"/>
      <c r="K773" s="157"/>
      <c r="L773" s="157"/>
      <c r="M773" s="157"/>
      <c r="N773" s="158"/>
      <c r="O773" s="159"/>
      <c r="P773" s="157"/>
      <c r="Q773" s="157"/>
      <c r="R773" s="157"/>
      <c r="S773" s="157"/>
      <c r="T773" s="157"/>
      <c r="U773" s="157"/>
      <c r="V773" s="157"/>
      <c r="W773" s="182" t="s">
        <v>14390</v>
      </c>
    </row>
    <row r="774" spans="1:23">
      <c r="A774" s="7"/>
      <c r="B774" s="7"/>
      <c r="C774" s="157"/>
      <c r="D774" s="166"/>
      <c r="E774" s="166"/>
      <c r="F774" s="157"/>
      <c r="G774" s="157"/>
      <c r="H774" s="157"/>
      <c r="I774" s="157"/>
      <c r="J774" s="177"/>
      <c r="K774" s="157"/>
      <c r="L774" s="157"/>
      <c r="M774" s="157"/>
      <c r="N774" s="158"/>
      <c r="O774" s="159"/>
      <c r="P774" s="157"/>
      <c r="Q774" s="157"/>
      <c r="R774" s="157"/>
      <c r="S774" s="157"/>
      <c r="T774" s="157"/>
      <c r="U774" s="157"/>
      <c r="V774" s="157"/>
      <c r="W774" s="182" t="s">
        <v>14391</v>
      </c>
    </row>
    <row r="775" spans="1:23">
      <c r="A775" s="7"/>
      <c r="B775" s="7"/>
      <c r="C775" s="157"/>
      <c r="D775" s="166"/>
      <c r="E775" s="166"/>
      <c r="F775" s="157"/>
      <c r="G775" s="157"/>
      <c r="H775" s="157"/>
      <c r="I775" s="157"/>
      <c r="J775" s="177"/>
      <c r="K775" s="157"/>
      <c r="L775" s="157"/>
      <c r="M775" s="157"/>
      <c r="N775" s="158"/>
      <c r="O775" s="159"/>
      <c r="P775" s="157"/>
      <c r="Q775" s="157"/>
      <c r="R775" s="157"/>
      <c r="S775" s="157"/>
      <c r="T775" s="157"/>
      <c r="U775" s="157"/>
      <c r="V775" s="157"/>
      <c r="W775" s="182" t="s">
        <v>14392</v>
      </c>
    </row>
    <row r="776" spans="1:23">
      <c r="A776" s="7"/>
      <c r="B776" s="7"/>
      <c r="C776" s="157"/>
      <c r="D776" s="166"/>
      <c r="E776" s="166"/>
      <c r="F776" s="157"/>
      <c r="G776" s="157"/>
      <c r="H776" s="157"/>
      <c r="I776" s="157"/>
      <c r="J776" s="177"/>
      <c r="K776" s="157"/>
      <c r="L776" s="157"/>
      <c r="M776" s="157"/>
      <c r="N776" s="158"/>
      <c r="O776" s="159"/>
      <c r="P776" s="157"/>
      <c r="Q776" s="157"/>
      <c r="R776" s="157"/>
      <c r="S776" s="157"/>
      <c r="T776" s="157"/>
      <c r="U776" s="157"/>
      <c r="V776" s="157"/>
      <c r="W776" s="182" t="s">
        <v>14393</v>
      </c>
    </row>
    <row r="777" spans="1:23">
      <c r="A777" s="7"/>
      <c r="B777" s="7"/>
      <c r="C777" s="157"/>
      <c r="D777" s="166"/>
      <c r="E777" s="166"/>
      <c r="F777" s="157"/>
      <c r="G777" s="157"/>
      <c r="H777" s="157"/>
      <c r="I777" s="157"/>
      <c r="J777" s="177"/>
      <c r="K777" s="157"/>
      <c r="L777" s="157"/>
      <c r="M777" s="157"/>
      <c r="N777" s="158"/>
      <c r="O777" s="159"/>
      <c r="P777" s="157"/>
      <c r="Q777" s="157"/>
      <c r="R777" s="157"/>
      <c r="S777" s="157"/>
      <c r="T777" s="157"/>
      <c r="U777" s="157"/>
      <c r="V777" s="157"/>
      <c r="W777" s="182" t="s">
        <v>14394</v>
      </c>
    </row>
    <row r="778" spans="1:23">
      <c r="A778" s="7"/>
      <c r="B778" s="7"/>
      <c r="C778" s="157"/>
      <c r="D778" s="166"/>
      <c r="E778" s="166"/>
      <c r="F778" s="157"/>
      <c r="G778" s="157"/>
      <c r="H778" s="157"/>
      <c r="I778" s="157"/>
      <c r="J778" s="177"/>
      <c r="K778" s="157"/>
      <c r="L778" s="157"/>
      <c r="M778" s="157"/>
      <c r="N778" s="158"/>
      <c r="O778" s="159"/>
      <c r="P778" s="157"/>
      <c r="Q778" s="157"/>
      <c r="R778" s="157"/>
      <c r="S778" s="157"/>
      <c r="T778" s="157"/>
      <c r="U778" s="157"/>
      <c r="V778" s="157"/>
      <c r="W778" s="182" t="s">
        <v>14395</v>
      </c>
    </row>
    <row r="779" spans="1:23">
      <c r="A779" s="7"/>
      <c r="B779" s="7"/>
      <c r="C779" s="157"/>
      <c r="D779" s="166"/>
      <c r="E779" s="166"/>
      <c r="F779" s="157"/>
      <c r="G779" s="157"/>
      <c r="H779" s="157"/>
      <c r="I779" s="157"/>
      <c r="J779" s="177"/>
      <c r="K779" s="157"/>
      <c r="L779" s="157"/>
      <c r="M779" s="157"/>
      <c r="N779" s="158"/>
      <c r="O779" s="159"/>
      <c r="P779" s="157"/>
      <c r="Q779" s="157"/>
      <c r="R779" s="157"/>
      <c r="S779" s="157"/>
      <c r="T779" s="157"/>
      <c r="U779" s="157"/>
      <c r="V779" s="157"/>
      <c r="W779" s="182" t="s">
        <v>14396</v>
      </c>
    </row>
    <row r="780" spans="1:23">
      <c r="A780" s="7"/>
      <c r="B780" s="7"/>
      <c r="C780" s="157"/>
      <c r="D780" s="166"/>
      <c r="E780" s="166"/>
      <c r="F780" s="157"/>
      <c r="G780" s="157"/>
      <c r="H780" s="157"/>
      <c r="I780" s="157"/>
      <c r="J780" s="177"/>
      <c r="K780" s="157"/>
      <c r="L780" s="157"/>
      <c r="M780" s="157"/>
      <c r="N780" s="158"/>
      <c r="O780" s="159"/>
      <c r="P780" s="157"/>
      <c r="Q780" s="157"/>
      <c r="R780" s="157"/>
      <c r="S780" s="157"/>
      <c r="T780" s="157"/>
      <c r="U780" s="157"/>
      <c r="V780" s="157"/>
      <c r="W780" s="182" t="s">
        <v>14397</v>
      </c>
    </row>
    <row r="781" spans="1:23">
      <c r="A781" s="7"/>
      <c r="B781" s="7"/>
      <c r="C781" s="157"/>
      <c r="D781" s="166"/>
      <c r="E781" s="166"/>
      <c r="F781" s="157"/>
      <c r="G781" s="157"/>
      <c r="H781" s="157"/>
      <c r="I781" s="157"/>
      <c r="J781" s="177"/>
      <c r="K781" s="157"/>
      <c r="L781" s="157"/>
      <c r="M781" s="157"/>
      <c r="N781" s="158"/>
      <c r="O781" s="159"/>
      <c r="P781" s="157"/>
      <c r="Q781" s="157"/>
      <c r="R781" s="157"/>
      <c r="S781" s="157"/>
      <c r="T781" s="157"/>
      <c r="U781" s="157"/>
      <c r="V781" s="157"/>
      <c r="W781" s="182" t="s">
        <v>14398</v>
      </c>
    </row>
    <row r="782" spans="1:23">
      <c r="A782" s="7"/>
      <c r="B782" s="7"/>
      <c r="C782" s="157"/>
      <c r="D782" s="166"/>
      <c r="E782" s="166"/>
      <c r="F782" s="157"/>
      <c r="G782" s="157"/>
      <c r="H782" s="157"/>
      <c r="I782" s="157"/>
      <c r="J782" s="177"/>
      <c r="K782" s="157"/>
      <c r="L782" s="157"/>
      <c r="M782" s="157"/>
      <c r="N782" s="158"/>
      <c r="O782" s="159"/>
      <c r="P782" s="157"/>
      <c r="Q782" s="157"/>
      <c r="R782" s="157"/>
      <c r="S782" s="157"/>
      <c r="T782" s="157"/>
      <c r="U782" s="157"/>
      <c r="V782" s="157"/>
      <c r="W782" s="182" t="s">
        <v>14399</v>
      </c>
    </row>
    <row r="783" spans="1:23">
      <c r="A783" s="7"/>
      <c r="B783" s="7"/>
      <c r="C783" s="157"/>
      <c r="D783" s="166"/>
      <c r="E783" s="166"/>
      <c r="F783" s="157"/>
      <c r="G783" s="157"/>
      <c r="H783" s="157"/>
      <c r="I783" s="157"/>
      <c r="J783" s="177"/>
      <c r="K783" s="157"/>
      <c r="L783" s="157"/>
      <c r="M783" s="157"/>
      <c r="N783" s="158"/>
      <c r="O783" s="159"/>
      <c r="P783" s="157"/>
      <c r="Q783" s="157"/>
      <c r="R783" s="157"/>
      <c r="S783" s="157"/>
      <c r="T783" s="157"/>
      <c r="U783" s="157"/>
      <c r="V783" s="157"/>
      <c r="W783" s="182" t="s">
        <v>14400</v>
      </c>
    </row>
    <row r="784" spans="1:23">
      <c r="A784" s="7"/>
      <c r="B784" s="7"/>
      <c r="C784" s="157"/>
      <c r="D784" s="166"/>
      <c r="E784" s="166"/>
      <c r="F784" s="157"/>
      <c r="G784" s="157"/>
      <c r="H784" s="157"/>
      <c r="I784" s="157"/>
      <c r="J784" s="177"/>
      <c r="K784" s="157"/>
      <c r="L784" s="157"/>
      <c r="M784" s="157"/>
      <c r="N784" s="158"/>
      <c r="O784" s="159"/>
      <c r="P784" s="157"/>
      <c r="Q784" s="157"/>
      <c r="R784" s="157"/>
      <c r="S784" s="157"/>
      <c r="T784" s="157"/>
      <c r="U784" s="157"/>
      <c r="V784" s="157"/>
      <c r="W784" s="182" t="s">
        <v>14401</v>
      </c>
    </row>
    <row r="785" spans="1:23">
      <c r="A785" s="7"/>
      <c r="B785" s="7"/>
      <c r="C785" s="157"/>
      <c r="D785" s="166"/>
      <c r="E785" s="166"/>
      <c r="F785" s="157"/>
      <c r="G785" s="157"/>
      <c r="H785" s="157"/>
      <c r="I785" s="157"/>
      <c r="J785" s="177"/>
      <c r="K785" s="157"/>
      <c r="L785" s="157"/>
      <c r="M785" s="157"/>
      <c r="N785" s="158"/>
      <c r="O785" s="159"/>
      <c r="P785" s="157"/>
      <c r="Q785" s="157"/>
      <c r="R785" s="157"/>
      <c r="S785" s="157"/>
      <c r="T785" s="157"/>
      <c r="U785" s="157"/>
      <c r="V785" s="157"/>
      <c r="W785" s="182" t="s">
        <v>14402</v>
      </c>
    </row>
    <row r="786" spans="1:23">
      <c r="A786" s="7"/>
      <c r="B786" s="7"/>
      <c r="C786" s="157"/>
      <c r="D786" s="166"/>
      <c r="E786" s="166"/>
      <c r="F786" s="157"/>
      <c r="G786" s="157"/>
      <c r="H786" s="157"/>
      <c r="I786" s="157"/>
      <c r="J786" s="177"/>
      <c r="K786" s="157"/>
      <c r="L786" s="157"/>
      <c r="M786" s="157"/>
      <c r="N786" s="158"/>
      <c r="O786" s="159"/>
      <c r="P786" s="157"/>
      <c r="Q786" s="157"/>
      <c r="R786" s="157"/>
      <c r="S786" s="157"/>
      <c r="T786" s="157"/>
      <c r="U786" s="157"/>
      <c r="V786" s="157"/>
      <c r="W786" s="182" t="s">
        <v>14403</v>
      </c>
    </row>
    <row r="787" spans="1:23">
      <c r="A787" s="7"/>
      <c r="B787" s="7"/>
      <c r="C787" s="157"/>
      <c r="D787" s="166"/>
      <c r="E787" s="166"/>
      <c r="F787" s="157"/>
      <c r="G787" s="157"/>
      <c r="H787" s="157"/>
      <c r="I787" s="157"/>
      <c r="J787" s="177"/>
      <c r="K787" s="157"/>
      <c r="L787" s="157"/>
      <c r="M787" s="157"/>
      <c r="N787" s="158"/>
      <c r="O787" s="159"/>
      <c r="P787" s="157"/>
      <c r="Q787" s="157"/>
      <c r="R787" s="157"/>
      <c r="S787" s="157"/>
      <c r="T787" s="157"/>
      <c r="U787" s="157"/>
      <c r="V787" s="157"/>
      <c r="W787" s="182" t="s">
        <v>14404</v>
      </c>
    </row>
    <row r="788" spans="1:23">
      <c r="A788" s="7"/>
      <c r="B788" s="7"/>
      <c r="C788" s="157"/>
      <c r="D788" s="166"/>
      <c r="E788" s="166"/>
      <c r="F788" s="157"/>
      <c r="G788" s="157"/>
      <c r="H788" s="157"/>
      <c r="I788" s="157"/>
      <c r="J788" s="177"/>
      <c r="K788" s="157"/>
      <c r="L788" s="157"/>
      <c r="M788" s="157"/>
      <c r="N788" s="158"/>
      <c r="O788" s="159"/>
      <c r="P788" s="157"/>
      <c r="Q788" s="157"/>
      <c r="R788" s="157"/>
      <c r="S788" s="157"/>
      <c r="T788" s="157"/>
      <c r="U788" s="157"/>
      <c r="V788" s="157"/>
      <c r="W788" s="182" t="s">
        <v>14405</v>
      </c>
    </row>
    <row r="789" spans="1:23">
      <c r="A789" s="7"/>
      <c r="B789" s="7"/>
      <c r="C789" s="157"/>
      <c r="D789" s="166"/>
      <c r="E789" s="166"/>
      <c r="F789" s="157"/>
      <c r="G789" s="157"/>
      <c r="H789" s="157"/>
      <c r="I789" s="157"/>
      <c r="J789" s="177"/>
      <c r="K789" s="157"/>
      <c r="L789" s="157"/>
      <c r="M789" s="157"/>
      <c r="N789" s="158"/>
      <c r="O789" s="159"/>
      <c r="P789" s="157"/>
      <c r="Q789" s="157"/>
      <c r="R789" s="157"/>
      <c r="S789" s="157"/>
      <c r="T789" s="157"/>
      <c r="U789" s="157"/>
      <c r="V789" s="157"/>
      <c r="W789" s="182" t="s">
        <v>14406</v>
      </c>
    </row>
    <row r="790" spans="1:23">
      <c r="A790" s="7"/>
      <c r="B790" s="7"/>
      <c r="C790" s="157"/>
      <c r="D790" s="166"/>
      <c r="E790" s="166"/>
      <c r="F790" s="157"/>
      <c r="G790" s="157"/>
      <c r="H790" s="157"/>
      <c r="I790" s="157"/>
      <c r="J790" s="177"/>
      <c r="K790" s="157"/>
      <c r="L790" s="157"/>
      <c r="M790" s="157"/>
      <c r="N790" s="158"/>
      <c r="O790" s="159"/>
      <c r="P790" s="157"/>
      <c r="Q790" s="157"/>
      <c r="R790" s="157"/>
      <c r="S790" s="157"/>
      <c r="T790" s="157"/>
      <c r="U790" s="157"/>
      <c r="V790" s="157"/>
      <c r="W790" s="182" t="s">
        <v>14407</v>
      </c>
    </row>
    <row r="791" spans="1:23">
      <c r="A791" s="7"/>
      <c r="B791" s="7"/>
      <c r="C791" s="157"/>
      <c r="D791" s="166"/>
      <c r="E791" s="166"/>
      <c r="F791" s="157"/>
      <c r="G791" s="157"/>
      <c r="H791" s="157"/>
      <c r="I791" s="157"/>
      <c r="J791" s="177"/>
      <c r="K791" s="157"/>
      <c r="L791" s="157"/>
      <c r="M791" s="157"/>
      <c r="N791" s="158"/>
      <c r="O791" s="159"/>
      <c r="P791" s="157"/>
      <c r="Q791" s="157"/>
      <c r="R791" s="157"/>
      <c r="S791" s="157"/>
      <c r="T791" s="157"/>
      <c r="U791" s="157"/>
      <c r="V791" s="157"/>
      <c r="W791" s="182" t="s">
        <v>14408</v>
      </c>
    </row>
    <row r="792" spans="1:23">
      <c r="A792" s="7"/>
      <c r="B792" s="7"/>
      <c r="C792" s="157"/>
      <c r="D792" s="166"/>
      <c r="E792" s="166"/>
      <c r="F792" s="157"/>
      <c r="G792" s="157"/>
      <c r="H792" s="157"/>
      <c r="I792" s="157"/>
      <c r="J792" s="177"/>
      <c r="K792" s="157"/>
      <c r="L792" s="157"/>
      <c r="M792" s="157"/>
      <c r="N792" s="158"/>
      <c r="O792" s="159"/>
      <c r="P792" s="157"/>
      <c r="Q792" s="157"/>
      <c r="R792" s="157"/>
      <c r="S792" s="157"/>
      <c r="T792" s="157"/>
      <c r="U792" s="157"/>
      <c r="V792" s="157"/>
      <c r="W792" s="182" t="s">
        <v>14409</v>
      </c>
    </row>
    <row r="793" spans="1:23">
      <c r="A793" s="7"/>
      <c r="B793" s="7"/>
      <c r="C793" s="157"/>
      <c r="D793" s="166"/>
      <c r="E793" s="166"/>
      <c r="F793" s="157"/>
      <c r="G793" s="157"/>
      <c r="H793" s="157"/>
      <c r="I793" s="157"/>
      <c r="J793" s="177"/>
      <c r="K793" s="157"/>
      <c r="L793" s="157"/>
      <c r="M793" s="157"/>
      <c r="N793" s="158"/>
      <c r="O793" s="159"/>
      <c r="P793" s="157"/>
      <c r="Q793" s="157"/>
      <c r="R793" s="157"/>
      <c r="S793" s="157"/>
      <c r="T793" s="157"/>
      <c r="U793" s="157"/>
      <c r="V793" s="157"/>
      <c r="W793" s="182" t="s">
        <v>14410</v>
      </c>
    </row>
    <row r="794" spans="1:23">
      <c r="A794" s="7"/>
      <c r="B794" s="7"/>
      <c r="C794" s="157"/>
      <c r="D794" s="166"/>
      <c r="E794" s="166"/>
      <c r="F794" s="157"/>
      <c r="G794" s="157"/>
      <c r="H794" s="157"/>
      <c r="I794" s="157"/>
      <c r="J794" s="177"/>
      <c r="K794" s="157"/>
      <c r="L794" s="157"/>
      <c r="M794" s="157"/>
      <c r="N794" s="158"/>
      <c r="O794" s="159"/>
      <c r="P794" s="157"/>
      <c r="Q794" s="157"/>
      <c r="R794" s="157"/>
      <c r="S794" s="157"/>
      <c r="T794" s="157"/>
      <c r="U794" s="157"/>
      <c r="V794" s="157"/>
      <c r="W794" s="182" t="s">
        <v>14411</v>
      </c>
    </row>
    <row r="795" spans="1:23">
      <c r="A795" s="7"/>
      <c r="B795" s="7"/>
      <c r="C795" s="157"/>
      <c r="D795" s="166"/>
      <c r="E795" s="166"/>
      <c r="F795" s="157"/>
      <c r="G795" s="157"/>
      <c r="H795" s="157"/>
      <c r="I795" s="157"/>
      <c r="J795" s="177"/>
      <c r="K795" s="157"/>
      <c r="L795" s="157"/>
      <c r="M795" s="157"/>
      <c r="N795" s="158"/>
      <c r="O795" s="159"/>
      <c r="P795" s="157"/>
      <c r="Q795" s="157"/>
      <c r="R795" s="157"/>
      <c r="S795" s="157"/>
      <c r="T795" s="157"/>
      <c r="U795" s="157"/>
      <c r="V795" s="157"/>
      <c r="W795" s="182" t="s">
        <v>14412</v>
      </c>
    </row>
    <row r="796" spans="1:23">
      <c r="A796" s="7"/>
      <c r="B796" s="7"/>
      <c r="C796" s="157"/>
      <c r="D796" s="166"/>
      <c r="E796" s="166"/>
      <c r="F796" s="157"/>
      <c r="G796" s="157"/>
      <c r="H796" s="157"/>
      <c r="I796" s="157"/>
      <c r="J796" s="177"/>
      <c r="K796" s="157"/>
      <c r="L796" s="157"/>
      <c r="M796" s="157"/>
      <c r="N796" s="158"/>
      <c r="O796" s="159"/>
      <c r="P796" s="157"/>
      <c r="Q796" s="157"/>
      <c r="R796" s="157"/>
      <c r="S796" s="157"/>
      <c r="T796" s="157"/>
      <c r="U796" s="157"/>
      <c r="V796" s="157"/>
      <c r="W796" s="182" t="s">
        <v>14413</v>
      </c>
    </row>
    <row r="797" spans="1:23">
      <c r="A797" s="7"/>
      <c r="B797" s="7"/>
      <c r="C797" s="157"/>
      <c r="D797" s="166"/>
      <c r="E797" s="166"/>
      <c r="F797" s="157"/>
      <c r="G797" s="157"/>
      <c r="H797" s="157"/>
      <c r="I797" s="157"/>
      <c r="J797" s="177"/>
      <c r="K797" s="157"/>
      <c r="L797" s="157"/>
      <c r="M797" s="157"/>
      <c r="N797" s="158"/>
      <c r="O797" s="159"/>
      <c r="P797" s="157"/>
      <c r="Q797" s="157"/>
      <c r="R797" s="157"/>
      <c r="S797" s="157"/>
      <c r="T797" s="157"/>
      <c r="U797" s="157"/>
      <c r="V797" s="157"/>
      <c r="W797" s="182" t="s">
        <v>14414</v>
      </c>
    </row>
    <row r="798" spans="1:23">
      <c r="A798" s="7"/>
      <c r="B798" s="7"/>
      <c r="C798" s="157"/>
      <c r="D798" s="166"/>
      <c r="E798" s="166"/>
      <c r="F798" s="157"/>
      <c r="G798" s="157"/>
      <c r="H798" s="157"/>
      <c r="I798" s="157"/>
      <c r="J798" s="177"/>
      <c r="K798" s="157"/>
      <c r="L798" s="157"/>
      <c r="M798" s="157"/>
      <c r="N798" s="158"/>
      <c r="O798" s="159"/>
      <c r="P798" s="157"/>
      <c r="Q798" s="157"/>
      <c r="R798" s="157"/>
      <c r="S798" s="157"/>
      <c r="T798" s="157"/>
      <c r="U798" s="157"/>
      <c r="V798" s="157"/>
      <c r="W798" s="182" t="s">
        <v>14415</v>
      </c>
    </row>
    <row r="799" spans="1:23">
      <c r="A799" s="7"/>
      <c r="B799" s="7"/>
      <c r="C799" s="157"/>
      <c r="D799" s="166"/>
      <c r="E799" s="166"/>
      <c r="F799" s="157"/>
      <c r="G799" s="157"/>
      <c r="H799" s="157"/>
      <c r="I799" s="157"/>
      <c r="J799" s="177"/>
      <c r="K799" s="157"/>
      <c r="L799" s="157"/>
      <c r="M799" s="157"/>
      <c r="N799" s="158"/>
      <c r="O799" s="159"/>
      <c r="P799" s="157"/>
      <c r="Q799" s="157"/>
      <c r="R799" s="157"/>
      <c r="S799" s="157"/>
      <c r="T799" s="157"/>
      <c r="U799" s="157"/>
      <c r="V799" s="157"/>
      <c r="W799" s="182" t="s">
        <v>14416</v>
      </c>
    </row>
    <row r="800" spans="1:23">
      <c r="A800" s="7"/>
      <c r="B800" s="7"/>
      <c r="C800" s="157"/>
      <c r="D800" s="166"/>
      <c r="E800" s="166"/>
      <c r="F800" s="157"/>
      <c r="G800" s="157"/>
      <c r="H800" s="157"/>
      <c r="I800" s="157"/>
      <c r="J800" s="177"/>
      <c r="K800" s="157"/>
      <c r="L800" s="157"/>
      <c r="M800" s="157"/>
      <c r="N800" s="158"/>
      <c r="O800" s="159"/>
      <c r="P800" s="157"/>
      <c r="Q800" s="157"/>
      <c r="R800" s="157"/>
      <c r="S800" s="157"/>
      <c r="T800" s="157"/>
      <c r="U800" s="157"/>
      <c r="V800" s="157"/>
      <c r="W800" s="182" t="s">
        <v>14417</v>
      </c>
    </row>
    <row r="801" spans="1:23">
      <c r="A801" s="7"/>
      <c r="B801" s="7"/>
      <c r="C801" s="157"/>
      <c r="D801" s="166"/>
      <c r="E801" s="166"/>
      <c r="F801" s="157"/>
      <c r="G801" s="157"/>
      <c r="H801" s="157"/>
      <c r="I801" s="157"/>
      <c r="J801" s="177"/>
      <c r="K801" s="157"/>
      <c r="L801" s="157"/>
      <c r="M801" s="157"/>
      <c r="N801" s="158"/>
      <c r="O801" s="159"/>
      <c r="P801" s="157"/>
      <c r="Q801" s="157"/>
      <c r="R801" s="157"/>
      <c r="S801" s="157"/>
      <c r="T801" s="157"/>
      <c r="U801" s="157"/>
      <c r="V801" s="157"/>
      <c r="W801" s="182" t="s">
        <v>14418</v>
      </c>
    </row>
    <row r="802" spans="1:23">
      <c r="A802" s="7"/>
      <c r="B802" s="7"/>
      <c r="C802" s="157"/>
      <c r="D802" s="166"/>
      <c r="E802" s="166"/>
      <c r="F802" s="157"/>
      <c r="G802" s="157"/>
      <c r="H802" s="157"/>
      <c r="I802" s="157"/>
      <c r="J802" s="177"/>
      <c r="K802" s="157"/>
      <c r="L802" s="157"/>
      <c r="M802" s="157"/>
      <c r="N802" s="158"/>
      <c r="O802" s="159"/>
      <c r="P802" s="157"/>
      <c r="Q802" s="157"/>
      <c r="R802" s="157"/>
      <c r="S802" s="157"/>
      <c r="T802" s="157"/>
      <c r="U802" s="157"/>
      <c r="V802" s="157"/>
      <c r="W802" s="182" t="s">
        <v>14419</v>
      </c>
    </row>
    <row r="803" spans="1:23">
      <c r="A803" s="7"/>
      <c r="B803" s="7"/>
      <c r="C803" s="157"/>
      <c r="D803" s="166"/>
      <c r="E803" s="166"/>
      <c r="F803" s="157"/>
      <c r="G803" s="157"/>
      <c r="H803" s="157"/>
      <c r="I803" s="157"/>
      <c r="J803" s="177"/>
      <c r="K803" s="157"/>
      <c r="L803" s="157"/>
      <c r="M803" s="157"/>
      <c r="N803" s="158"/>
      <c r="O803" s="159"/>
      <c r="P803" s="157"/>
      <c r="Q803" s="157"/>
      <c r="R803" s="157"/>
      <c r="S803" s="157"/>
      <c r="T803" s="157"/>
      <c r="U803" s="157"/>
      <c r="V803" s="157"/>
      <c r="W803" s="182" t="s">
        <v>14420</v>
      </c>
    </row>
    <row r="804" spans="1:23">
      <c r="A804" s="7"/>
      <c r="B804" s="7"/>
      <c r="C804" s="157"/>
      <c r="D804" s="166"/>
      <c r="E804" s="166"/>
      <c r="F804" s="157"/>
      <c r="G804" s="157"/>
      <c r="H804" s="157"/>
      <c r="I804" s="157"/>
      <c r="J804" s="177"/>
      <c r="K804" s="157"/>
      <c r="L804" s="157"/>
      <c r="M804" s="157"/>
      <c r="N804" s="158"/>
      <c r="O804" s="159"/>
      <c r="P804" s="157"/>
      <c r="Q804" s="157"/>
      <c r="R804" s="157"/>
      <c r="S804" s="157"/>
      <c r="T804" s="157"/>
      <c r="U804" s="157"/>
      <c r="V804" s="157"/>
      <c r="W804" s="182" t="s">
        <v>14421</v>
      </c>
    </row>
    <row r="805" spans="1:23">
      <c r="A805" s="7"/>
      <c r="B805" s="7"/>
      <c r="C805" s="157"/>
      <c r="D805" s="166"/>
      <c r="E805" s="166"/>
      <c r="F805" s="157"/>
      <c r="G805" s="157"/>
      <c r="H805" s="157"/>
      <c r="I805" s="157"/>
      <c r="J805" s="177"/>
      <c r="K805" s="157"/>
      <c r="L805" s="157"/>
      <c r="M805" s="157"/>
      <c r="N805" s="158"/>
      <c r="O805" s="159"/>
      <c r="P805" s="157"/>
      <c r="Q805" s="157"/>
      <c r="R805" s="157"/>
      <c r="S805" s="157"/>
      <c r="T805" s="157"/>
      <c r="U805" s="157"/>
      <c r="V805" s="157"/>
      <c r="W805" s="182" t="s">
        <v>14422</v>
      </c>
    </row>
    <row r="806" spans="1:23">
      <c r="A806" s="7"/>
      <c r="B806" s="7"/>
      <c r="C806" s="157"/>
      <c r="D806" s="166"/>
      <c r="E806" s="166"/>
      <c r="F806" s="157"/>
      <c r="G806" s="157"/>
      <c r="H806" s="157"/>
      <c r="I806" s="157"/>
      <c r="J806" s="177"/>
      <c r="K806" s="157"/>
      <c r="L806" s="157"/>
      <c r="M806" s="157"/>
      <c r="N806" s="158"/>
      <c r="O806" s="159"/>
      <c r="P806" s="157"/>
      <c r="Q806" s="157"/>
      <c r="R806" s="157"/>
      <c r="S806" s="157"/>
      <c r="T806" s="157"/>
      <c r="U806" s="157"/>
      <c r="V806" s="157"/>
      <c r="W806" s="182" t="s">
        <v>14423</v>
      </c>
    </row>
    <row r="807" spans="1:23">
      <c r="A807" s="7"/>
      <c r="B807" s="7"/>
      <c r="C807" s="157"/>
      <c r="D807" s="166"/>
      <c r="E807" s="166"/>
      <c r="F807" s="157"/>
      <c r="G807" s="157"/>
      <c r="H807" s="157"/>
      <c r="I807" s="157"/>
      <c r="J807" s="177"/>
      <c r="K807" s="157"/>
      <c r="L807" s="157"/>
      <c r="M807" s="157"/>
      <c r="N807" s="158"/>
      <c r="O807" s="159"/>
      <c r="P807" s="157"/>
      <c r="Q807" s="157"/>
      <c r="R807" s="157"/>
      <c r="S807" s="157"/>
      <c r="T807" s="157"/>
      <c r="U807" s="157"/>
      <c r="V807" s="157"/>
      <c r="W807" s="182" t="s">
        <v>14424</v>
      </c>
    </row>
    <row r="808" spans="1:23">
      <c r="A808" s="7"/>
      <c r="B808" s="7"/>
      <c r="C808" s="157"/>
      <c r="D808" s="166"/>
      <c r="E808" s="166"/>
      <c r="F808" s="157"/>
      <c r="G808" s="157"/>
      <c r="H808" s="157"/>
      <c r="I808" s="157"/>
      <c r="J808" s="177"/>
      <c r="K808" s="157"/>
      <c r="L808" s="157"/>
      <c r="M808" s="157"/>
      <c r="N808" s="158"/>
      <c r="O808" s="159"/>
      <c r="P808" s="157"/>
      <c r="Q808" s="157"/>
      <c r="R808" s="157"/>
      <c r="S808" s="157"/>
      <c r="T808" s="157"/>
      <c r="U808" s="157"/>
      <c r="V808" s="157"/>
      <c r="W808" s="182" t="s">
        <v>14425</v>
      </c>
    </row>
    <row r="809" spans="1:23">
      <c r="A809" s="7"/>
      <c r="B809" s="7"/>
      <c r="C809" s="157"/>
      <c r="D809" s="166"/>
      <c r="E809" s="166"/>
      <c r="F809" s="157"/>
      <c r="G809" s="157"/>
      <c r="H809" s="157"/>
      <c r="I809" s="157"/>
      <c r="J809" s="177"/>
      <c r="K809" s="157"/>
      <c r="L809" s="157"/>
      <c r="M809" s="157"/>
      <c r="N809" s="158"/>
      <c r="O809" s="159"/>
      <c r="P809" s="157"/>
      <c r="Q809" s="157"/>
      <c r="R809" s="157"/>
      <c r="S809" s="157"/>
      <c r="T809" s="157"/>
      <c r="U809" s="157"/>
      <c r="V809" s="157"/>
      <c r="W809" s="182" t="s">
        <v>14426</v>
      </c>
    </row>
    <row r="810" spans="1:23">
      <c r="A810" s="7"/>
      <c r="B810" s="7"/>
      <c r="C810" s="157"/>
      <c r="D810" s="166"/>
      <c r="E810" s="166"/>
      <c r="F810" s="157"/>
      <c r="G810" s="157"/>
      <c r="H810" s="157"/>
      <c r="I810" s="157"/>
      <c r="J810" s="177"/>
      <c r="K810" s="157"/>
      <c r="L810" s="157"/>
      <c r="M810" s="157"/>
      <c r="N810" s="158"/>
      <c r="O810" s="159"/>
      <c r="P810" s="157"/>
      <c r="Q810" s="157"/>
      <c r="R810" s="157"/>
      <c r="S810" s="157"/>
      <c r="T810" s="157"/>
      <c r="U810" s="157"/>
      <c r="V810" s="157"/>
      <c r="W810" s="182" t="s">
        <v>14427</v>
      </c>
    </row>
    <row r="811" spans="1:23">
      <c r="A811" s="7"/>
      <c r="B811" s="7"/>
      <c r="C811" s="157"/>
      <c r="D811" s="166"/>
      <c r="E811" s="166"/>
      <c r="F811" s="157"/>
      <c r="G811" s="157"/>
      <c r="H811" s="157"/>
      <c r="I811" s="157"/>
      <c r="J811" s="177"/>
      <c r="K811" s="157"/>
      <c r="L811" s="157"/>
      <c r="M811" s="157"/>
      <c r="N811" s="158"/>
      <c r="O811" s="159"/>
      <c r="P811" s="157"/>
      <c r="Q811" s="157"/>
      <c r="R811" s="157"/>
      <c r="S811" s="157"/>
      <c r="T811" s="157"/>
      <c r="U811" s="157"/>
      <c r="V811" s="157"/>
      <c r="W811" s="182" t="s">
        <v>14428</v>
      </c>
    </row>
    <row r="812" spans="1:23">
      <c r="A812" s="7"/>
      <c r="B812" s="7"/>
      <c r="C812" s="157"/>
      <c r="D812" s="166"/>
      <c r="E812" s="166"/>
      <c r="F812" s="157"/>
      <c r="G812" s="157"/>
      <c r="H812" s="157"/>
      <c r="I812" s="157"/>
      <c r="J812" s="177"/>
      <c r="K812" s="157"/>
      <c r="L812" s="157"/>
      <c r="M812" s="157"/>
      <c r="N812" s="158"/>
      <c r="O812" s="159"/>
      <c r="P812" s="157"/>
      <c r="Q812" s="157"/>
      <c r="R812" s="157"/>
      <c r="S812" s="157"/>
      <c r="T812" s="157"/>
      <c r="U812" s="157"/>
      <c r="V812" s="157"/>
      <c r="W812" s="182" t="s">
        <v>14429</v>
      </c>
    </row>
    <row r="813" spans="1:23">
      <c r="A813" s="7"/>
      <c r="B813" s="7"/>
      <c r="C813" s="157"/>
      <c r="D813" s="166"/>
      <c r="E813" s="166"/>
      <c r="F813" s="157"/>
      <c r="G813" s="157"/>
      <c r="H813" s="157"/>
      <c r="I813" s="157"/>
      <c r="J813" s="177"/>
      <c r="K813" s="157"/>
      <c r="L813" s="157"/>
      <c r="M813" s="157"/>
      <c r="N813" s="158"/>
      <c r="O813" s="159"/>
      <c r="P813" s="157"/>
      <c r="Q813" s="157"/>
      <c r="R813" s="157"/>
      <c r="S813" s="157"/>
      <c r="T813" s="157"/>
      <c r="U813" s="157"/>
      <c r="V813" s="157"/>
      <c r="W813" s="182" t="s">
        <v>14436</v>
      </c>
    </row>
    <row r="814" spans="1:23">
      <c r="A814" s="7"/>
      <c r="B814" s="7"/>
      <c r="C814" s="157"/>
      <c r="D814" s="166"/>
      <c r="E814" s="166"/>
      <c r="F814" s="157"/>
      <c r="G814" s="157"/>
      <c r="H814" s="157"/>
      <c r="I814" s="157"/>
      <c r="J814" s="177"/>
      <c r="K814" s="157"/>
      <c r="L814" s="157"/>
      <c r="M814" s="157"/>
      <c r="N814" s="158"/>
      <c r="O814" s="159"/>
      <c r="P814" s="157"/>
      <c r="Q814" s="157"/>
      <c r="R814" s="157"/>
      <c r="S814" s="157"/>
      <c r="T814" s="157"/>
      <c r="U814" s="157"/>
      <c r="V814" s="157"/>
      <c r="W814" s="182" t="s">
        <v>14437</v>
      </c>
    </row>
    <row r="815" spans="1:23">
      <c r="A815" s="7"/>
      <c r="B815" s="7"/>
      <c r="C815" s="157"/>
      <c r="D815" s="166"/>
      <c r="E815" s="166"/>
      <c r="F815" s="157"/>
      <c r="G815" s="157"/>
      <c r="H815" s="157"/>
      <c r="I815" s="157"/>
      <c r="J815" s="177"/>
      <c r="K815" s="157"/>
      <c r="L815" s="157"/>
      <c r="M815" s="157"/>
      <c r="N815" s="158"/>
      <c r="O815" s="159"/>
      <c r="P815" s="157"/>
      <c r="Q815" s="157"/>
      <c r="R815" s="157"/>
      <c r="S815" s="157"/>
      <c r="T815" s="157"/>
      <c r="U815" s="157"/>
      <c r="V815" s="157"/>
      <c r="W815" s="182" t="s">
        <v>14438</v>
      </c>
    </row>
    <row r="816" spans="1:23">
      <c r="A816" s="7"/>
      <c r="B816" s="7"/>
      <c r="C816" s="157"/>
      <c r="D816" s="166"/>
      <c r="E816" s="166"/>
      <c r="F816" s="157"/>
      <c r="G816" s="157"/>
      <c r="H816" s="157"/>
      <c r="I816" s="157"/>
      <c r="J816" s="177"/>
      <c r="K816" s="157"/>
      <c r="L816" s="157"/>
      <c r="M816" s="157"/>
      <c r="N816" s="158"/>
      <c r="O816" s="159"/>
      <c r="P816" s="157"/>
      <c r="Q816" s="157"/>
      <c r="R816" s="157"/>
      <c r="S816" s="157"/>
      <c r="T816" s="157"/>
      <c r="U816" s="157"/>
      <c r="V816" s="157"/>
      <c r="W816" s="182" t="s">
        <v>14439</v>
      </c>
    </row>
    <row r="817" spans="1:23">
      <c r="A817" s="7"/>
      <c r="B817" s="7"/>
      <c r="C817" s="157"/>
      <c r="D817" s="166"/>
      <c r="E817" s="166"/>
      <c r="F817" s="157"/>
      <c r="G817" s="157"/>
      <c r="H817" s="157"/>
      <c r="I817" s="157"/>
      <c r="J817" s="177"/>
      <c r="K817" s="157"/>
      <c r="L817" s="157"/>
      <c r="M817" s="157"/>
      <c r="N817" s="158"/>
      <c r="O817" s="159"/>
      <c r="P817" s="157"/>
      <c r="Q817" s="157"/>
      <c r="R817" s="157"/>
      <c r="S817" s="157"/>
      <c r="T817" s="157"/>
      <c r="U817" s="157"/>
      <c r="V817" s="157"/>
      <c r="W817" s="182" t="s">
        <v>14440</v>
      </c>
    </row>
    <row r="818" spans="1:23">
      <c r="A818" s="7"/>
      <c r="B818" s="7"/>
      <c r="C818" s="157"/>
      <c r="D818" s="166"/>
      <c r="E818" s="166"/>
      <c r="F818" s="157"/>
      <c r="G818" s="157"/>
      <c r="H818" s="157"/>
      <c r="I818" s="157"/>
      <c r="J818" s="177"/>
      <c r="K818" s="157"/>
      <c r="L818" s="157"/>
      <c r="M818" s="157"/>
      <c r="N818" s="158"/>
      <c r="O818" s="159"/>
      <c r="P818" s="157"/>
      <c r="Q818" s="157"/>
      <c r="R818" s="157"/>
      <c r="S818" s="157"/>
      <c r="T818" s="157"/>
      <c r="U818" s="157"/>
      <c r="V818" s="157"/>
      <c r="W818" s="182" t="s">
        <v>14441</v>
      </c>
    </row>
    <row r="819" spans="1:23">
      <c r="A819" s="7"/>
      <c r="B819" s="7"/>
      <c r="C819" s="157"/>
      <c r="D819" s="166"/>
      <c r="E819" s="166"/>
      <c r="F819" s="157"/>
      <c r="G819" s="157"/>
      <c r="H819" s="157"/>
      <c r="I819" s="157"/>
      <c r="J819" s="177"/>
      <c r="K819" s="157"/>
      <c r="L819" s="157"/>
      <c r="M819" s="157"/>
      <c r="N819" s="158"/>
      <c r="O819" s="159"/>
      <c r="P819" s="157"/>
      <c r="Q819" s="157"/>
      <c r="R819" s="157"/>
      <c r="S819" s="157"/>
      <c r="T819" s="157"/>
      <c r="U819" s="157"/>
      <c r="V819" s="157"/>
      <c r="W819" s="182" t="s">
        <v>14442</v>
      </c>
    </row>
    <row r="820" spans="1:23">
      <c r="A820" s="7"/>
      <c r="B820" s="7"/>
      <c r="C820" s="157"/>
      <c r="D820" s="166"/>
      <c r="E820" s="166"/>
      <c r="F820" s="157"/>
      <c r="G820" s="157"/>
      <c r="H820" s="157"/>
      <c r="I820" s="157"/>
      <c r="J820" s="177"/>
      <c r="K820" s="157"/>
      <c r="L820" s="157"/>
      <c r="M820" s="157"/>
      <c r="N820" s="158"/>
      <c r="O820" s="159"/>
      <c r="P820" s="157"/>
      <c r="Q820" s="157"/>
      <c r="R820" s="157"/>
      <c r="S820" s="157"/>
      <c r="T820" s="157"/>
      <c r="U820" s="157"/>
      <c r="V820" s="157"/>
      <c r="W820" s="182" t="s">
        <v>14443</v>
      </c>
    </row>
    <row r="821" spans="1:23">
      <c r="A821" s="7"/>
      <c r="B821" s="7"/>
      <c r="C821" s="157"/>
      <c r="D821" s="166"/>
      <c r="E821" s="166"/>
      <c r="F821" s="157"/>
      <c r="G821" s="157"/>
      <c r="H821" s="157"/>
      <c r="I821" s="157"/>
      <c r="J821" s="177"/>
      <c r="K821" s="157"/>
      <c r="L821" s="157"/>
      <c r="M821" s="157"/>
      <c r="N821" s="158"/>
      <c r="O821" s="159"/>
      <c r="P821" s="157"/>
      <c r="Q821" s="157"/>
      <c r="R821" s="157"/>
      <c r="S821" s="157"/>
      <c r="T821" s="157"/>
      <c r="U821" s="157"/>
      <c r="V821" s="157"/>
      <c r="W821" s="182" t="s">
        <v>14444</v>
      </c>
    </row>
    <row r="822" spans="1:23">
      <c r="A822" s="7"/>
      <c r="B822" s="7"/>
      <c r="C822" s="157"/>
      <c r="D822" s="166"/>
      <c r="E822" s="166"/>
      <c r="F822" s="157"/>
      <c r="G822" s="157"/>
      <c r="H822" s="157"/>
      <c r="I822" s="157"/>
      <c r="J822" s="177"/>
      <c r="K822" s="157"/>
      <c r="L822" s="157"/>
      <c r="M822" s="157"/>
      <c r="N822" s="158"/>
      <c r="O822" s="159"/>
      <c r="P822" s="157"/>
      <c r="Q822" s="157"/>
      <c r="R822" s="157"/>
      <c r="S822" s="157"/>
      <c r="T822" s="157"/>
      <c r="U822" s="157"/>
      <c r="V822" s="157"/>
      <c r="W822" s="182" t="s">
        <v>14445</v>
      </c>
    </row>
    <row r="823" spans="1:23">
      <c r="A823" s="7"/>
      <c r="B823" s="7"/>
      <c r="C823" s="157"/>
      <c r="D823" s="166"/>
      <c r="E823" s="166"/>
      <c r="F823" s="157"/>
      <c r="G823" s="157"/>
      <c r="H823" s="157"/>
      <c r="I823" s="157"/>
      <c r="J823" s="177"/>
      <c r="K823" s="157"/>
      <c r="L823" s="157"/>
      <c r="M823" s="157"/>
      <c r="N823" s="158"/>
      <c r="O823" s="159"/>
      <c r="P823" s="157"/>
      <c r="Q823" s="157"/>
      <c r="R823" s="157"/>
      <c r="S823" s="157"/>
      <c r="T823" s="157"/>
      <c r="U823" s="157"/>
      <c r="V823" s="157"/>
      <c r="W823" s="182" t="s">
        <v>14446</v>
      </c>
    </row>
    <row r="824" spans="1:23">
      <c r="A824" s="7"/>
      <c r="B824" s="7"/>
      <c r="C824" s="157"/>
      <c r="D824" s="166"/>
      <c r="E824" s="166"/>
      <c r="F824" s="157"/>
      <c r="G824" s="157"/>
      <c r="H824" s="157"/>
      <c r="I824" s="157"/>
      <c r="J824" s="177"/>
      <c r="K824" s="157"/>
      <c r="L824" s="157"/>
      <c r="M824" s="157"/>
      <c r="N824" s="158"/>
      <c r="O824" s="159"/>
      <c r="P824" s="157"/>
      <c r="Q824" s="157"/>
      <c r="R824" s="157"/>
      <c r="S824" s="157"/>
      <c r="T824" s="157"/>
      <c r="U824" s="157"/>
      <c r="V824" s="157"/>
      <c r="W824" s="182" t="s">
        <v>14447</v>
      </c>
    </row>
    <row r="825" spans="1:23">
      <c r="A825" s="7"/>
      <c r="B825" s="7"/>
      <c r="C825" s="157"/>
      <c r="D825" s="166"/>
      <c r="E825" s="166"/>
      <c r="F825" s="157"/>
      <c r="G825" s="157"/>
      <c r="H825" s="157"/>
      <c r="I825" s="157"/>
      <c r="J825" s="177"/>
      <c r="K825" s="157"/>
      <c r="L825" s="157"/>
      <c r="M825" s="157"/>
      <c r="N825" s="158"/>
      <c r="O825" s="159"/>
      <c r="P825" s="157"/>
      <c r="Q825" s="157"/>
      <c r="R825" s="157"/>
      <c r="S825" s="157"/>
      <c r="T825" s="157"/>
      <c r="U825" s="157"/>
      <c r="V825" s="157"/>
      <c r="W825" s="182" t="s">
        <v>14448</v>
      </c>
    </row>
    <row r="826" spans="1:23">
      <c r="A826" s="7"/>
      <c r="B826" s="7"/>
      <c r="C826" s="157"/>
      <c r="D826" s="166"/>
      <c r="E826" s="166"/>
      <c r="F826" s="157"/>
      <c r="G826" s="157"/>
      <c r="H826" s="157"/>
      <c r="I826" s="157"/>
      <c r="J826" s="177"/>
      <c r="K826" s="157"/>
      <c r="L826" s="157"/>
      <c r="M826" s="157"/>
      <c r="N826" s="158"/>
      <c r="O826" s="159"/>
      <c r="P826" s="157"/>
      <c r="Q826" s="157"/>
      <c r="R826" s="157"/>
      <c r="S826" s="157"/>
      <c r="T826" s="157"/>
      <c r="U826" s="157"/>
      <c r="V826" s="157"/>
      <c r="W826" s="182" t="s">
        <v>14449</v>
      </c>
    </row>
    <row r="827" spans="1:23">
      <c r="A827" s="7"/>
      <c r="B827" s="7"/>
      <c r="C827" s="157"/>
      <c r="D827" s="166"/>
      <c r="E827" s="166"/>
      <c r="F827" s="157"/>
      <c r="G827" s="157"/>
      <c r="H827" s="157"/>
      <c r="I827" s="157"/>
      <c r="J827" s="177"/>
      <c r="K827" s="157"/>
      <c r="L827" s="157"/>
      <c r="M827" s="157"/>
      <c r="N827" s="158"/>
      <c r="O827" s="159"/>
      <c r="P827" s="157"/>
      <c r="Q827" s="157"/>
      <c r="R827" s="157"/>
      <c r="S827" s="157"/>
      <c r="T827" s="157"/>
      <c r="U827" s="157"/>
      <c r="V827" s="157"/>
      <c r="W827" s="182" t="s">
        <v>14450</v>
      </c>
    </row>
    <row r="828" spans="1:23">
      <c r="A828" s="7"/>
      <c r="B828" s="7"/>
      <c r="C828" s="157"/>
      <c r="D828" s="166"/>
      <c r="E828" s="166"/>
      <c r="F828" s="157"/>
      <c r="G828" s="157"/>
      <c r="H828" s="157"/>
      <c r="I828" s="157"/>
      <c r="J828" s="177"/>
      <c r="K828" s="157"/>
      <c r="L828" s="157"/>
      <c r="M828" s="157"/>
      <c r="N828" s="158"/>
      <c r="O828" s="159"/>
      <c r="P828" s="157"/>
      <c r="Q828" s="157"/>
      <c r="R828" s="157"/>
      <c r="S828" s="157"/>
      <c r="T828" s="157"/>
      <c r="U828" s="157"/>
      <c r="V828" s="157"/>
      <c r="W828" s="182" t="s">
        <v>14451</v>
      </c>
    </row>
    <row r="829" spans="1:23">
      <c r="A829" s="7"/>
      <c r="B829" s="7"/>
      <c r="C829" s="157"/>
      <c r="D829" s="166"/>
      <c r="E829" s="166"/>
      <c r="F829" s="157"/>
      <c r="G829" s="157"/>
      <c r="H829" s="157"/>
      <c r="I829" s="157"/>
      <c r="J829" s="177"/>
      <c r="K829" s="157"/>
      <c r="L829" s="157"/>
      <c r="M829" s="157"/>
      <c r="N829" s="158"/>
      <c r="O829" s="159"/>
      <c r="P829" s="157"/>
      <c r="Q829" s="157"/>
      <c r="R829" s="157"/>
      <c r="S829" s="157"/>
      <c r="T829" s="157"/>
      <c r="U829" s="157"/>
      <c r="V829" s="157"/>
      <c r="W829" s="182" t="s">
        <v>14452</v>
      </c>
    </row>
    <row r="830" spans="1:23">
      <c r="A830" s="7"/>
      <c r="B830" s="7"/>
      <c r="C830" s="157"/>
      <c r="D830" s="166"/>
      <c r="E830" s="166"/>
      <c r="F830" s="157"/>
      <c r="G830" s="157"/>
      <c r="H830" s="157"/>
      <c r="I830" s="157"/>
      <c r="J830" s="177"/>
      <c r="K830" s="157"/>
      <c r="L830" s="157"/>
      <c r="M830" s="157"/>
      <c r="N830" s="158"/>
      <c r="O830" s="159"/>
      <c r="P830" s="157"/>
      <c r="Q830" s="157"/>
      <c r="R830" s="157"/>
      <c r="S830" s="157"/>
      <c r="T830" s="157"/>
      <c r="U830" s="157"/>
      <c r="V830" s="157"/>
      <c r="W830" s="182" t="s">
        <v>14453</v>
      </c>
    </row>
    <row r="831" spans="1:23">
      <c r="A831" s="7"/>
      <c r="B831" s="7"/>
      <c r="C831" s="157"/>
      <c r="D831" s="166"/>
      <c r="E831" s="166"/>
      <c r="F831" s="157"/>
      <c r="G831" s="157"/>
      <c r="H831" s="157"/>
      <c r="I831" s="157"/>
      <c r="J831" s="177"/>
      <c r="K831" s="157"/>
      <c r="L831" s="157"/>
      <c r="M831" s="157"/>
      <c r="N831" s="158"/>
      <c r="O831" s="159"/>
      <c r="P831" s="157"/>
      <c r="Q831" s="157"/>
      <c r="R831" s="157"/>
      <c r="S831" s="157"/>
      <c r="T831" s="157"/>
      <c r="U831" s="157"/>
      <c r="V831" s="157"/>
      <c r="W831" s="182" t="s">
        <v>14454</v>
      </c>
    </row>
    <row r="832" spans="1:23">
      <c r="A832" s="7"/>
      <c r="B832" s="7"/>
      <c r="C832" s="157"/>
      <c r="D832" s="166"/>
      <c r="E832" s="166"/>
      <c r="F832" s="157"/>
      <c r="G832" s="157"/>
      <c r="H832" s="157"/>
      <c r="I832" s="157"/>
      <c r="J832" s="177"/>
      <c r="K832" s="157"/>
      <c r="L832" s="157"/>
      <c r="M832" s="157"/>
      <c r="N832" s="158"/>
      <c r="O832" s="159"/>
      <c r="P832" s="157"/>
      <c r="Q832" s="157"/>
      <c r="R832" s="157"/>
      <c r="S832" s="157"/>
      <c r="T832" s="157"/>
      <c r="U832" s="157"/>
      <c r="V832" s="157"/>
      <c r="W832" s="182" t="s">
        <v>14455</v>
      </c>
    </row>
    <row r="833" spans="1:23">
      <c r="A833" s="7"/>
      <c r="B833" s="7"/>
      <c r="C833" s="157"/>
      <c r="D833" s="166"/>
      <c r="E833" s="166"/>
      <c r="F833" s="157"/>
      <c r="G833" s="157"/>
      <c r="H833" s="157"/>
      <c r="I833" s="157"/>
      <c r="J833" s="177"/>
      <c r="K833" s="157"/>
      <c r="L833" s="157"/>
      <c r="M833" s="157"/>
      <c r="N833" s="158"/>
      <c r="O833" s="159"/>
      <c r="P833" s="157"/>
      <c r="Q833" s="157"/>
      <c r="R833" s="157"/>
      <c r="S833" s="157"/>
      <c r="T833" s="157"/>
      <c r="U833" s="157"/>
      <c r="V833" s="157"/>
      <c r="W833" s="182" t="s">
        <v>14456</v>
      </c>
    </row>
  </sheetData>
  <mergeCells count="2">
    <mergeCell ref="F2:G2"/>
    <mergeCell ref="P2:Q2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54"/>
  <sheetViews>
    <sheetView topLeftCell="A34" workbookViewId="0">
      <selection activeCell="E46" sqref="E46"/>
    </sheetView>
  </sheetViews>
  <sheetFormatPr defaultRowHeight="14.25"/>
  <cols>
    <col min="3" max="3" width="9" style="119"/>
    <col min="4" max="4" width="18.375" bestFit="1" customWidth="1"/>
    <col min="5" max="5" width="17.25" bestFit="1" customWidth="1"/>
    <col min="7" max="7" width="9" style="119"/>
    <col min="9" max="9" width="19.375" bestFit="1" customWidth="1"/>
  </cols>
  <sheetData>
    <row r="2" spans="3:9">
      <c r="E2" s="61" t="s">
        <v>13486</v>
      </c>
      <c r="G2" s="192" t="s">
        <v>13596</v>
      </c>
      <c r="H2" s="193"/>
      <c r="I2" s="193"/>
    </row>
    <row r="3" spans="3:9">
      <c r="C3" s="192" t="s">
        <v>13529</v>
      </c>
      <c r="D3" s="61" t="s">
        <v>13006</v>
      </c>
      <c r="E3" s="61" t="s">
        <v>13509</v>
      </c>
      <c r="F3" s="61" t="s">
        <v>13590</v>
      </c>
      <c r="G3" s="193"/>
      <c r="H3" s="193"/>
      <c r="I3" s="193"/>
    </row>
    <row r="4" spans="3:9">
      <c r="C4" s="193"/>
      <c r="D4" s="61" t="s">
        <v>13006</v>
      </c>
      <c r="E4" s="61" t="s">
        <v>13483</v>
      </c>
      <c r="F4" s="115" t="s">
        <v>13835</v>
      </c>
      <c r="G4" s="192" t="s">
        <v>13506</v>
      </c>
      <c r="H4" s="61" t="s">
        <v>13535</v>
      </c>
      <c r="I4" s="61" t="s">
        <v>13509</v>
      </c>
    </row>
    <row r="5" spans="3:9">
      <c r="C5" s="193"/>
      <c r="D5" s="61" t="s">
        <v>13006</v>
      </c>
      <c r="E5" s="61" t="s">
        <v>13484</v>
      </c>
      <c r="F5" s="132" t="s">
        <v>13833</v>
      </c>
      <c r="G5" s="193"/>
      <c r="H5" s="61" t="s">
        <v>13536</v>
      </c>
      <c r="I5" s="61" t="s">
        <v>13483</v>
      </c>
    </row>
    <row r="6" spans="3:9">
      <c r="C6" s="193"/>
      <c r="D6" s="61" t="s">
        <v>13006</v>
      </c>
      <c r="E6" s="61" t="s">
        <v>13485</v>
      </c>
      <c r="F6" s="132" t="s">
        <v>13831</v>
      </c>
      <c r="G6" s="193"/>
      <c r="H6" s="61" t="s">
        <v>13537</v>
      </c>
      <c r="I6" s="61" t="s">
        <v>13484</v>
      </c>
    </row>
    <row r="7" spans="3:9">
      <c r="C7" s="193"/>
      <c r="D7" s="61" t="s">
        <v>13010</v>
      </c>
      <c r="E7" s="61" t="s">
        <v>13011</v>
      </c>
      <c r="F7" s="132" t="s">
        <v>13832</v>
      </c>
      <c r="G7" s="193"/>
      <c r="H7" s="61" t="s">
        <v>13538</v>
      </c>
      <c r="I7" s="61" t="s">
        <v>13485</v>
      </c>
    </row>
    <row r="8" spans="3:9">
      <c r="C8" s="193"/>
      <c r="D8" s="61" t="s">
        <v>13010</v>
      </c>
      <c r="E8" s="61" t="s">
        <v>13012</v>
      </c>
      <c r="F8" s="132" t="s">
        <v>13834</v>
      </c>
      <c r="G8" s="193"/>
      <c r="H8" s="61" t="s">
        <v>13539</v>
      </c>
      <c r="I8" s="61" t="s">
        <v>13491</v>
      </c>
    </row>
    <row r="9" spans="3:9">
      <c r="C9" s="193"/>
      <c r="D9" s="61" t="s">
        <v>13010</v>
      </c>
      <c r="E9" s="61" t="s">
        <v>13013</v>
      </c>
      <c r="F9" s="115" t="s">
        <v>13008</v>
      </c>
      <c r="G9" s="193"/>
      <c r="H9" s="61" t="s">
        <v>13540</v>
      </c>
      <c r="I9" s="61" t="s">
        <v>13492</v>
      </c>
    </row>
    <row r="10" spans="3:9">
      <c r="C10" s="193"/>
      <c r="D10" s="61" t="s">
        <v>13010</v>
      </c>
      <c r="E10" s="61" t="s">
        <v>13014</v>
      </c>
      <c r="F10" s="115" t="s">
        <v>13009</v>
      </c>
      <c r="G10" s="193"/>
      <c r="H10" s="61" t="s">
        <v>13541</v>
      </c>
      <c r="I10" s="61" t="s">
        <v>13493</v>
      </c>
    </row>
    <row r="11" spans="3:9">
      <c r="D11" s="61"/>
      <c r="G11" s="193"/>
      <c r="H11" s="61" t="s">
        <v>13542</v>
      </c>
      <c r="I11" s="61" t="s">
        <v>13494</v>
      </c>
    </row>
    <row r="12" spans="3:9">
      <c r="C12" s="192" t="s">
        <v>13530</v>
      </c>
      <c r="D12" s="61" t="s">
        <v>13006</v>
      </c>
      <c r="E12" s="61" t="s">
        <v>13491</v>
      </c>
      <c r="F12" s="115" t="s">
        <v>13487</v>
      </c>
      <c r="G12" s="193"/>
      <c r="H12" s="61" t="s">
        <v>13543</v>
      </c>
      <c r="I12" s="61" t="s">
        <v>13504</v>
      </c>
    </row>
    <row r="13" spans="3:9">
      <c r="C13" s="193"/>
      <c r="D13" s="61" t="s">
        <v>13006</v>
      </c>
      <c r="E13" s="61" t="s">
        <v>13492</v>
      </c>
      <c r="F13" s="115" t="s">
        <v>13488</v>
      </c>
      <c r="G13" s="193"/>
      <c r="H13" s="61" t="s">
        <v>13544</v>
      </c>
      <c r="I13" s="61" t="s">
        <v>13495</v>
      </c>
    </row>
    <row r="14" spans="3:9">
      <c r="C14" s="193"/>
      <c r="D14" s="61" t="s">
        <v>13006</v>
      </c>
      <c r="E14" s="61" t="s">
        <v>13493</v>
      </c>
      <c r="F14" s="115" t="s">
        <v>13489</v>
      </c>
      <c r="G14" s="193"/>
      <c r="H14" s="61" t="s">
        <v>13545</v>
      </c>
      <c r="I14" s="61" t="s">
        <v>13505</v>
      </c>
    </row>
    <row r="15" spans="3:9">
      <c r="C15" s="193"/>
      <c r="D15" s="61" t="s">
        <v>13006</v>
      </c>
      <c r="E15" s="61" t="s">
        <v>13494</v>
      </c>
      <c r="F15" s="115" t="s">
        <v>13490</v>
      </c>
      <c r="G15" s="193"/>
      <c r="H15" s="61" t="s">
        <v>13546</v>
      </c>
      <c r="I15" s="61" t="s">
        <v>13591</v>
      </c>
    </row>
    <row r="16" spans="3:9">
      <c r="C16" s="193"/>
      <c r="D16" s="61" t="s">
        <v>13006</v>
      </c>
      <c r="E16" s="61" t="s">
        <v>13504</v>
      </c>
      <c r="F16" s="115" t="s">
        <v>13496</v>
      </c>
      <c r="G16" s="193"/>
      <c r="H16" s="61" t="s">
        <v>13547</v>
      </c>
      <c r="I16" s="61" t="s">
        <v>13592</v>
      </c>
    </row>
    <row r="17" spans="3:9">
      <c r="C17" s="193"/>
      <c r="D17" s="61" t="s">
        <v>13006</v>
      </c>
      <c r="E17" s="61" t="s">
        <v>13495</v>
      </c>
      <c r="F17" s="115" t="s">
        <v>13497</v>
      </c>
      <c r="G17" s="193"/>
      <c r="H17" s="61" t="s">
        <v>13548</v>
      </c>
      <c r="I17" s="61" t="s">
        <v>13593</v>
      </c>
    </row>
    <row r="18" spans="3:9">
      <c r="C18" s="193"/>
      <c r="G18" s="193"/>
      <c r="H18" s="61" t="s">
        <v>13549</v>
      </c>
      <c r="I18" s="61" t="s">
        <v>13594</v>
      </c>
    </row>
    <row r="19" spans="3:9">
      <c r="C19" s="192" t="s">
        <v>13531</v>
      </c>
      <c r="D19" s="61" t="s">
        <v>13501</v>
      </c>
      <c r="E19" s="61" t="s">
        <v>13500</v>
      </c>
      <c r="F19" s="116" t="s">
        <v>13508</v>
      </c>
      <c r="G19" s="193"/>
      <c r="H19" s="61" t="s">
        <v>13550</v>
      </c>
      <c r="I19" s="61" t="s">
        <v>13595</v>
      </c>
    </row>
    <row r="20" spans="3:9">
      <c r="C20" s="193"/>
      <c r="E20" s="61"/>
      <c r="G20" s="193"/>
      <c r="H20" s="61" t="s">
        <v>13551</v>
      </c>
      <c r="I20" s="61" t="s">
        <v>14212</v>
      </c>
    </row>
    <row r="21" spans="3:9">
      <c r="C21" s="193"/>
      <c r="D21" s="61" t="s">
        <v>13501</v>
      </c>
      <c r="E21" s="61" t="s">
        <v>13515</v>
      </c>
      <c r="F21" s="116" t="s">
        <v>13510</v>
      </c>
      <c r="G21" s="193"/>
      <c r="H21" s="61" t="s">
        <v>13552</v>
      </c>
      <c r="I21" s="61" t="s">
        <v>13572</v>
      </c>
    </row>
    <row r="22" spans="3:9">
      <c r="C22" s="193"/>
      <c r="G22" s="193"/>
      <c r="H22" s="61" t="s">
        <v>13553</v>
      </c>
      <c r="I22" s="61" t="s">
        <v>13572</v>
      </c>
    </row>
    <row r="23" spans="3:9">
      <c r="C23" s="193"/>
      <c r="D23" s="61" t="s">
        <v>13501</v>
      </c>
      <c r="E23" s="61" t="s">
        <v>13498</v>
      </c>
      <c r="F23" s="61" t="s">
        <v>13511</v>
      </c>
      <c r="G23" s="193"/>
      <c r="H23" s="61" t="s">
        <v>13554</v>
      </c>
      <c r="I23" s="61" t="s">
        <v>13572</v>
      </c>
    </row>
    <row r="24" spans="3:9">
      <c r="C24" s="193"/>
      <c r="G24" s="192" t="s">
        <v>13588</v>
      </c>
      <c r="H24" s="61" t="s">
        <v>13555</v>
      </c>
      <c r="I24" s="61" t="s">
        <v>13500</v>
      </c>
    </row>
    <row r="25" spans="3:9">
      <c r="C25" s="193"/>
      <c r="D25" s="61" t="s">
        <v>13501</v>
      </c>
      <c r="E25" s="61" t="s">
        <v>13499</v>
      </c>
      <c r="F25" s="61" t="s">
        <v>13512</v>
      </c>
      <c r="G25" s="193"/>
      <c r="H25" s="61" t="s">
        <v>13556</v>
      </c>
      <c r="I25" s="61"/>
    </row>
    <row r="26" spans="3:9">
      <c r="G26" s="193"/>
      <c r="H26" s="61" t="s">
        <v>13557</v>
      </c>
      <c r="I26" s="61" t="s">
        <v>13515</v>
      </c>
    </row>
    <row r="27" spans="3:9">
      <c r="C27" s="192" t="s">
        <v>13532</v>
      </c>
      <c r="D27" s="61" t="s">
        <v>13501</v>
      </c>
      <c r="E27" s="61" t="s">
        <v>13516</v>
      </c>
      <c r="F27" s="61" t="s">
        <v>13521</v>
      </c>
      <c r="G27" s="193"/>
      <c r="H27" s="61" t="s">
        <v>13558</v>
      </c>
    </row>
    <row r="28" spans="3:9">
      <c r="C28" s="193"/>
      <c r="G28" s="193"/>
      <c r="H28" s="61" t="s">
        <v>13559</v>
      </c>
      <c r="I28" s="61" t="s">
        <v>13498</v>
      </c>
    </row>
    <row r="29" spans="3:9">
      <c r="C29" s="193"/>
      <c r="D29" s="61" t="s">
        <v>13501</v>
      </c>
      <c r="E29" s="61" t="s">
        <v>13518</v>
      </c>
      <c r="F29" s="61" t="s">
        <v>13522</v>
      </c>
      <c r="G29" s="193"/>
      <c r="H29" s="61" t="s">
        <v>13560</v>
      </c>
    </row>
    <row r="30" spans="3:9">
      <c r="C30" s="193"/>
      <c r="G30" s="193"/>
      <c r="H30" s="61" t="s">
        <v>13561</v>
      </c>
      <c r="I30" s="61" t="s">
        <v>13499</v>
      </c>
    </row>
    <row r="31" spans="3:9">
      <c r="C31" s="192" t="s">
        <v>13533</v>
      </c>
      <c r="D31" s="61" t="s">
        <v>13501</v>
      </c>
      <c r="E31" s="61" t="s">
        <v>13519</v>
      </c>
      <c r="F31" s="61" t="s">
        <v>13513</v>
      </c>
      <c r="G31" s="193"/>
      <c r="H31" s="61" t="s">
        <v>13562</v>
      </c>
    </row>
    <row r="32" spans="3:9">
      <c r="C32" s="193"/>
      <c r="G32" s="193"/>
      <c r="H32" s="61" t="s">
        <v>13563</v>
      </c>
      <c r="I32" s="61" t="s">
        <v>13587</v>
      </c>
    </row>
    <row r="33" spans="3:9">
      <c r="C33" s="193"/>
      <c r="D33" s="61" t="s">
        <v>13501</v>
      </c>
      <c r="E33" s="61" t="s">
        <v>13520</v>
      </c>
      <c r="F33" s="61" t="s">
        <v>13514</v>
      </c>
      <c r="G33" s="193"/>
      <c r="H33" s="61" t="s">
        <v>13564</v>
      </c>
    </row>
    <row r="34" spans="3:9">
      <c r="C34" s="193"/>
      <c r="G34" s="193"/>
      <c r="H34" s="61" t="s">
        <v>13565</v>
      </c>
      <c r="I34" s="61" t="s">
        <v>13518</v>
      </c>
    </row>
    <row r="35" spans="3:9">
      <c r="D35" s="131" t="s">
        <v>14213</v>
      </c>
      <c r="F35" s="61" t="s">
        <v>14214</v>
      </c>
      <c r="G35" s="193"/>
      <c r="H35" s="61" t="s">
        <v>13566</v>
      </c>
    </row>
    <row r="36" spans="3:9">
      <c r="C36" s="192" t="s">
        <v>13534</v>
      </c>
      <c r="D36" s="61" t="s">
        <v>14430</v>
      </c>
      <c r="F36" s="61" t="s">
        <v>13523</v>
      </c>
      <c r="G36" s="193"/>
      <c r="H36" s="61" t="s">
        <v>13567</v>
      </c>
      <c r="I36" s="61" t="s">
        <v>13517</v>
      </c>
    </row>
    <row r="37" spans="3:9">
      <c r="C37" s="192"/>
      <c r="D37" s="61" t="s">
        <v>14431</v>
      </c>
      <c r="F37" s="61" t="s">
        <v>13524</v>
      </c>
      <c r="G37" s="193"/>
      <c r="H37" s="61" t="s">
        <v>13568</v>
      </c>
    </row>
    <row r="38" spans="3:9">
      <c r="C38" s="192"/>
      <c r="D38" s="61" t="s">
        <v>14432</v>
      </c>
      <c r="F38" s="61" t="s">
        <v>13525</v>
      </c>
      <c r="G38" s="193"/>
      <c r="H38" s="61" t="s">
        <v>13569</v>
      </c>
      <c r="I38" s="61" t="s">
        <v>13520</v>
      </c>
    </row>
    <row r="39" spans="3:9">
      <c r="C39" s="192"/>
      <c r="D39" s="61" t="s">
        <v>14434</v>
      </c>
      <c r="F39" s="61" t="s">
        <v>13526</v>
      </c>
      <c r="G39" s="193"/>
      <c r="H39" s="61" t="s">
        <v>13570</v>
      </c>
    </row>
    <row r="40" spans="3:9">
      <c r="C40" s="192"/>
      <c r="D40" s="61" t="s">
        <v>14435</v>
      </c>
      <c r="F40" s="61" t="s">
        <v>13527</v>
      </c>
      <c r="G40" s="193"/>
      <c r="H40" s="61" t="s">
        <v>13571</v>
      </c>
      <c r="I40" s="61" t="s">
        <v>13572</v>
      </c>
    </row>
    <row r="41" spans="3:9">
      <c r="C41" s="192"/>
      <c r="D41" s="61" t="s">
        <v>14433</v>
      </c>
      <c r="F41" s="61" t="s">
        <v>13528</v>
      </c>
      <c r="G41" s="193"/>
      <c r="H41" s="61" t="s">
        <v>13573</v>
      </c>
    </row>
    <row r="42" spans="3:9">
      <c r="C42" s="192"/>
      <c r="D42" s="61"/>
      <c r="F42" s="61"/>
      <c r="G42" s="193"/>
      <c r="H42" s="61" t="s">
        <v>13574</v>
      </c>
      <c r="I42" s="61" t="s">
        <v>13572</v>
      </c>
    </row>
    <row r="43" spans="3:9">
      <c r="E43" s="61"/>
      <c r="F43" s="61"/>
      <c r="G43" s="193"/>
      <c r="H43" s="61" t="s">
        <v>13575</v>
      </c>
    </row>
    <row r="44" spans="3:9">
      <c r="G44" s="192" t="s">
        <v>13589</v>
      </c>
      <c r="H44" s="61" t="s">
        <v>13576</v>
      </c>
      <c r="I44" s="61" t="s">
        <v>13011</v>
      </c>
    </row>
    <row r="45" spans="3:9">
      <c r="E45" s="61"/>
      <c r="F45" s="61"/>
      <c r="G45" s="193"/>
      <c r="H45" s="61" t="s">
        <v>13577</v>
      </c>
    </row>
    <row r="46" spans="3:9">
      <c r="G46" s="193"/>
      <c r="H46" s="61" t="s">
        <v>13578</v>
      </c>
      <c r="I46" s="61" t="s">
        <v>13012</v>
      </c>
    </row>
    <row r="47" spans="3:9">
      <c r="G47" s="193"/>
      <c r="H47" s="61" t="s">
        <v>13579</v>
      </c>
    </row>
    <row r="48" spans="3:9">
      <c r="G48" s="193"/>
      <c r="H48" s="61" t="s">
        <v>13580</v>
      </c>
      <c r="I48" s="61" t="s">
        <v>13013</v>
      </c>
    </row>
    <row r="49" spans="4:9">
      <c r="D49" s="61"/>
      <c r="F49" s="61"/>
      <c r="G49" s="193"/>
      <c r="H49" s="61" t="s">
        <v>13581</v>
      </c>
    </row>
    <row r="50" spans="4:9">
      <c r="D50" s="61"/>
      <c r="F50" s="61"/>
      <c r="G50" s="193"/>
      <c r="H50" s="61" t="s">
        <v>13582</v>
      </c>
      <c r="I50" s="61" t="s">
        <v>13014</v>
      </c>
    </row>
    <row r="51" spans="4:9">
      <c r="G51" s="193"/>
      <c r="H51" s="61" t="s">
        <v>13583</v>
      </c>
    </row>
    <row r="52" spans="4:9">
      <c r="G52" s="193"/>
      <c r="H52" s="61" t="s">
        <v>13584</v>
      </c>
    </row>
    <row r="53" spans="4:9">
      <c r="G53" s="193"/>
      <c r="H53" s="61" t="s">
        <v>13585</v>
      </c>
    </row>
    <row r="54" spans="4:9">
      <c r="G54" s="193"/>
      <c r="H54" s="61" t="s">
        <v>13586</v>
      </c>
    </row>
  </sheetData>
  <mergeCells count="10">
    <mergeCell ref="G44:G54"/>
    <mergeCell ref="G2:I3"/>
    <mergeCell ref="C12:C18"/>
    <mergeCell ref="C19:C25"/>
    <mergeCell ref="C27:C30"/>
    <mergeCell ref="C3:C10"/>
    <mergeCell ref="C31:C34"/>
    <mergeCell ref="G4:G23"/>
    <mergeCell ref="G24:G43"/>
    <mergeCell ref="C36:C4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工站辅助地址</vt:lpstr>
      <vt:lpstr>系统参数地址</vt:lpstr>
      <vt:lpstr>伺服手动</vt:lpstr>
      <vt:lpstr>伺服数据</vt:lpstr>
      <vt:lpstr>压力地址</vt:lpstr>
      <vt:lpstr>温度数据</vt:lpstr>
      <vt:lpstr>IO气缸手动及报警</vt:lpstr>
      <vt:lpstr>工艺参数</vt:lpstr>
      <vt:lpstr>Sheet2</vt:lpstr>
      <vt:lpstr>绝缘仪</vt:lpstr>
      <vt:lpstr>自动地址</vt:lpstr>
      <vt:lpstr>热压流程</vt:lpstr>
      <vt:lpstr>电气需求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1996-12-17T01:32:42Z</dcterms:created>
  <dcterms:modified xsi:type="dcterms:W3CDTF">2019-01-12T07:53:10Z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