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7665" firstSheet="11" activeTab="19"/>
  </bookViews>
  <sheets>
    <sheet name="IO" sheetId="34" r:id="rId1"/>
    <sheet name="DI" sheetId="33" r:id="rId2"/>
    <sheet name="DO" sheetId="32" r:id="rId3"/>
    <sheet name="自检参数设定地址表" sheetId="4" r:id="rId4"/>
    <sheet name="测试参数设定地址表" sheetId="5" r:id="rId5"/>
    <sheet name="清氦参数设定地址表" sheetId="6" r:id="rId6"/>
    <sheet name="实时参数" sheetId="9" r:id="rId7"/>
    <sheet name="仪器补偿值" sheetId="11" r:id="rId8"/>
    <sheet name="清氦输出控制" sheetId="8" r:id="rId9"/>
    <sheet name="腔体功能块" sheetId="35" r:id="rId10"/>
    <sheet name="腔体自检" sheetId="12" r:id="rId11"/>
    <sheet name="腔体自动" sheetId="15" r:id="rId12"/>
    <sheet name="扫码传送" sheetId="16" r:id="rId13"/>
    <sheet name="腔体手动" sheetId="19" r:id="rId14"/>
    <sheet name="Sheet1" sheetId="20" r:id="rId15"/>
    <sheet name="流程记忆" sheetId="23" r:id="rId16"/>
    <sheet name="XYZ伺服参数" sheetId="31" r:id="rId17"/>
    <sheet name="入盘手动" sheetId="30" r:id="rId18"/>
    <sheet name="初始化" sheetId="25" r:id="rId19"/>
    <sheet name="测试流程" sheetId="26" r:id="rId20"/>
  </sheets>
  <externalReferences>
    <externalReference r:id="rId21"/>
  </externalReferences>
  <calcPr calcId="144525" concurrentCalc="0"/>
</workbook>
</file>

<file path=xl/calcChain.xml><?xml version="1.0" encoding="utf-8"?>
<calcChain xmlns="http://schemas.openxmlformats.org/spreadsheetml/2006/main">
  <c r="A6" i="34" l="1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95" i="34"/>
  <c r="A96" i="34"/>
  <c r="A97" i="34"/>
  <c r="A98" i="34"/>
  <c r="A99" i="34"/>
  <c r="A100" i="34"/>
  <c r="A101" i="34"/>
  <c r="A102" i="34"/>
  <c r="A103" i="34"/>
  <c r="A104" i="34"/>
  <c r="A105" i="34"/>
  <c r="A106" i="34"/>
  <c r="A107" i="34"/>
  <c r="A108" i="34"/>
  <c r="A109" i="34"/>
  <c r="A110" i="34"/>
  <c r="A111" i="34"/>
  <c r="A112" i="34"/>
  <c r="A113" i="34"/>
  <c r="A114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A141" i="34"/>
  <c r="A142" i="34"/>
  <c r="A143" i="34"/>
  <c r="A144" i="34"/>
  <c r="A145" i="34"/>
  <c r="A146" i="34"/>
  <c r="A147" i="34"/>
  <c r="A148" i="34"/>
  <c r="A149" i="34"/>
  <c r="A150" i="34"/>
  <c r="A151" i="34"/>
  <c r="A152" i="34"/>
  <c r="A153" i="34"/>
  <c r="A154" i="34"/>
  <c r="A155" i="34"/>
  <c r="A156" i="34"/>
  <c r="A157" i="34"/>
  <c r="A158" i="34"/>
  <c r="A159" i="34"/>
  <c r="A160" i="34"/>
  <c r="A161" i="34"/>
  <c r="A162" i="34"/>
  <c r="A163" i="34"/>
  <c r="A164" i="34"/>
  <c r="A165" i="34"/>
  <c r="A166" i="34"/>
  <c r="A167" i="34"/>
  <c r="A168" i="34"/>
  <c r="A169" i="34"/>
  <c r="A170" i="34"/>
  <c r="A171" i="34"/>
  <c r="A172" i="34"/>
  <c r="A173" i="34"/>
  <c r="A174" i="34"/>
  <c r="A175" i="34"/>
  <c r="A176" i="34"/>
  <c r="A177" i="34"/>
  <c r="A178" i="34"/>
  <c r="A179" i="34"/>
  <c r="A180" i="34"/>
  <c r="A181" i="34"/>
  <c r="A182" i="34"/>
  <c r="A183" i="34"/>
  <c r="A184" i="34"/>
  <c r="A185" i="34"/>
  <c r="A186" i="34"/>
  <c r="A187" i="34"/>
  <c r="A188" i="34"/>
  <c r="A189" i="34"/>
  <c r="A190" i="34"/>
  <c r="A191" i="34"/>
  <c r="A192" i="34"/>
  <c r="A193" i="34"/>
  <c r="A194" i="34"/>
  <c r="A195" i="34"/>
  <c r="A196" i="34"/>
  <c r="A197" i="34"/>
  <c r="A198" i="34"/>
  <c r="A199" i="34"/>
  <c r="A200" i="34"/>
  <c r="A201" i="34"/>
  <c r="A202" i="34"/>
  <c r="A203" i="34"/>
  <c r="A204" i="34"/>
  <c r="A205" i="34"/>
  <c r="A206" i="34"/>
  <c r="A207" i="34"/>
  <c r="A208" i="34"/>
  <c r="A209" i="34"/>
  <c r="A210" i="34"/>
  <c r="A211" i="34"/>
  <c r="A212" i="34"/>
  <c r="A213" i="34"/>
  <c r="A214" i="34"/>
  <c r="A215" i="34"/>
  <c r="A216" i="34"/>
  <c r="A217" i="34"/>
  <c r="A218" i="34"/>
  <c r="A219" i="34"/>
  <c r="A220" i="34"/>
  <c r="A221" i="34"/>
  <c r="A222" i="34"/>
  <c r="A223" i="34"/>
  <c r="A224" i="34"/>
  <c r="A225" i="34"/>
  <c r="A226" i="34"/>
  <c r="A227" i="34"/>
  <c r="A228" i="34"/>
  <c r="A229" i="34"/>
  <c r="A230" i="34"/>
  <c r="A231" i="34"/>
  <c r="A232" i="34"/>
  <c r="A233" i="34"/>
  <c r="A234" i="34"/>
  <c r="A235" i="34"/>
  <c r="A236" i="34"/>
  <c r="A237" i="34"/>
  <c r="A238" i="34"/>
  <c r="A239" i="34"/>
  <c r="A240" i="34"/>
  <c r="A241" i="34"/>
  <c r="A242" i="34"/>
  <c r="A243" i="34"/>
  <c r="A244" i="34"/>
  <c r="A245" i="34"/>
  <c r="A246" i="34"/>
  <c r="A247" i="34"/>
  <c r="A248" i="34"/>
  <c r="A249" i="34"/>
  <c r="A250" i="34"/>
  <c r="A251" i="34"/>
  <c r="A252" i="34"/>
  <c r="A253" i="34"/>
  <c r="A254" i="34"/>
  <c r="A255" i="34"/>
  <c r="A256" i="34"/>
  <c r="A257" i="34"/>
  <c r="A258" i="34"/>
  <c r="A259" i="34"/>
  <c r="A260" i="34"/>
  <c r="A261" i="34"/>
  <c r="A262" i="34"/>
  <c r="A263" i="34"/>
  <c r="A264" i="34"/>
  <c r="A265" i="34"/>
  <c r="A266" i="34"/>
  <c r="A267" i="34"/>
  <c r="A268" i="34"/>
  <c r="A269" i="34"/>
  <c r="A270" i="34"/>
  <c r="A271" i="34"/>
  <c r="A272" i="34"/>
  <c r="A273" i="34"/>
  <c r="A274" i="34"/>
  <c r="A275" i="34"/>
  <c r="A276" i="34"/>
  <c r="A277" i="34"/>
  <c r="A278" i="34"/>
  <c r="A279" i="34"/>
  <c r="A280" i="34"/>
  <c r="A281" i="34"/>
  <c r="A282" i="34"/>
  <c r="A283" i="34"/>
  <c r="A284" i="34"/>
  <c r="A285" i="34"/>
  <c r="A286" i="34"/>
  <c r="A287" i="34"/>
  <c r="A288" i="34"/>
  <c r="A289" i="34"/>
  <c r="A290" i="34"/>
  <c r="A291" i="34"/>
  <c r="A292" i="34"/>
  <c r="A293" i="34"/>
  <c r="A294" i="34"/>
  <c r="A295" i="34"/>
  <c r="A296" i="34"/>
  <c r="A297" i="34"/>
  <c r="A298" i="34"/>
  <c r="A299" i="34"/>
  <c r="A300" i="34"/>
  <c r="A301" i="34"/>
  <c r="A302" i="34"/>
  <c r="A303" i="34"/>
  <c r="A304" i="34"/>
  <c r="A305" i="34"/>
  <c r="A306" i="34"/>
  <c r="A307" i="34"/>
  <c r="A308" i="34"/>
  <c r="A309" i="34"/>
  <c r="A310" i="34"/>
  <c r="A311" i="34"/>
  <c r="A312" i="34"/>
  <c r="A313" i="34"/>
  <c r="A314" i="34"/>
  <c r="A315" i="34"/>
  <c r="A316" i="34"/>
  <c r="A317" i="34"/>
  <c r="A318" i="34"/>
  <c r="A319" i="34"/>
  <c r="A320" i="34"/>
  <c r="A321" i="34"/>
  <c r="A322" i="34"/>
  <c r="A323" i="34"/>
  <c r="A324" i="34"/>
  <c r="A325" i="34"/>
  <c r="A326" i="34"/>
  <c r="A327" i="34"/>
  <c r="A328" i="34"/>
  <c r="A329" i="34"/>
  <c r="A330" i="34"/>
  <c r="A331" i="34"/>
  <c r="A332" i="34"/>
  <c r="A333" i="34"/>
  <c r="A334" i="34"/>
  <c r="A335" i="34"/>
  <c r="A336" i="34"/>
  <c r="A337" i="34"/>
  <c r="A338" i="34"/>
  <c r="A339" i="34"/>
  <c r="A340" i="34"/>
  <c r="A341" i="34"/>
  <c r="A342" i="34"/>
  <c r="A343" i="34"/>
  <c r="A344" i="34"/>
  <c r="A345" i="34"/>
  <c r="A346" i="34"/>
  <c r="A347" i="34"/>
  <c r="A348" i="34"/>
  <c r="A349" i="34"/>
  <c r="A350" i="34"/>
  <c r="A351" i="34"/>
  <c r="A352" i="34"/>
  <c r="A353" i="34"/>
  <c r="A354" i="34"/>
  <c r="A355" i="34"/>
  <c r="A356" i="34"/>
  <c r="A357" i="34"/>
  <c r="A358" i="34"/>
  <c r="A359" i="34"/>
  <c r="A360" i="34"/>
  <c r="A361" i="34"/>
  <c r="A362" i="34"/>
  <c r="A363" i="34"/>
  <c r="A364" i="34"/>
  <c r="A365" i="34"/>
  <c r="A366" i="34"/>
  <c r="A367" i="34"/>
  <c r="A368" i="34"/>
  <c r="A369" i="34"/>
  <c r="A370" i="34"/>
  <c r="A371" i="34"/>
  <c r="A372" i="34"/>
  <c r="A373" i="34"/>
  <c r="A374" i="34"/>
  <c r="A375" i="34"/>
  <c r="A376" i="34"/>
  <c r="A377" i="34"/>
  <c r="A378" i="34"/>
  <c r="A379" i="34"/>
  <c r="A380" i="34"/>
  <c r="A381" i="34"/>
  <c r="A382" i="34"/>
  <c r="A383" i="34"/>
  <c r="A384" i="34"/>
  <c r="A385" i="34"/>
  <c r="A386" i="34"/>
  <c r="A387" i="34"/>
  <c r="A388" i="34"/>
  <c r="A389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I101" i="34"/>
  <c r="E101" i="34"/>
  <c r="I100" i="34"/>
  <c r="E100" i="34"/>
  <c r="I99" i="34"/>
  <c r="E99" i="34"/>
  <c r="I98" i="34"/>
  <c r="E98" i="34"/>
  <c r="I97" i="34"/>
  <c r="E97" i="34"/>
  <c r="I96" i="34"/>
  <c r="E96" i="34"/>
  <c r="I95" i="34"/>
  <c r="E95" i="34"/>
  <c r="I94" i="34"/>
  <c r="E94" i="34"/>
  <c r="I93" i="34"/>
  <c r="E93" i="34"/>
  <c r="I92" i="34"/>
  <c r="E92" i="34"/>
  <c r="I91" i="34"/>
  <c r="E91" i="34"/>
  <c r="I90" i="34"/>
  <c r="E90" i="34"/>
  <c r="I89" i="34"/>
  <c r="E89" i="34"/>
  <c r="I88" i="34"/>
  <c r="E88" i="34"/>
  <c r="I87" i="34"/>
  <c r="E87" i="34"/>
  <c r="I86" i="34"/>
  <c r="E86" i="34"/>
  <c r="I85" i="34"/>
  <c r="E85" i="34"/>
  <c r="I84" i="34"/>
  <c r="E84" i="34"/>
  <c r="I83" i="34"/>
  <c r="E83" i="34"/>
  <c r="I82" i="34"/>
  <c r="E82" i="34"/>
  <c r="I81" i="34"/>
  <c r="E81" i="34"/>
  <c r="I80" i="34"/>
  <c r="E80" i="34"/>
  <c r="I79" i="34"/>
  <c r="E79" i="34"/>
  <c r="I78" i="34"/>
  <c r="E78" i="34"/>
  <c r="I77" i="34"/>
  <c r="E77" i="34"/>
  <c r="I76" i="34"/>
  <c r="E76" i="34"/>
  <c r="I75" i="34"/>
  <c r="E75" i="34"/>
  <c r="I74" i="34"/>
  <c r="E74" i="34"/>
  <c r="I73" i="34"/>
  <c r="E73" i="34"/>
  <c r="I72" i="34"/>
  <c r="E72" i="34"/>
  <c r="I71" i="34"/>
  <c r="E71" i="34"/>
  <c r="I70" i="34"/>
  <c r="E70" i="34"/>
  <c r="I69" i="34"/>
  <c r="E69" i="34"/>
  <c r="I68" i="34"/>
  <c r="E68" i="34"/>
  <c r="I67" i="34"/>
  <c r="E67" i="34"/>
  <c r="I66" i="34"/>
  <c r="E66" i="34"/>
  <c r="I65" i="34"/>
  <c r="E65" i="34"/>
  <c r="I64" i="34"/>
  <c r="E64" i="34"/>
  <c r="I63" i="34"/>
  <c r="E63" i="34"/>
  <c r="I62" i="34"/>
  <c r="E62" i="34"/>
  <c r="I61" i="34"/>
  <c r="E61" i="34"/>
  <c r="I60" i="34"/>
  <c r="E60" i="34"/>
  <c r="I59" i="34"/>
  <c r="E59" i="34"/>
  <c r="I58" i="34"/>
  <c r="E58" i="34"/>
  <c r="I57" i="34"/>
  <c r="E57" i="34"/>
  <c r="I56" i="34"/>
  <c r="E56" i="34"/>
  <c r="I55" i="34"/>
  <c r="E55" i="34"/>
  <c r="I54" i="34"/>
  <c r="E54" i="34"/>
  <c r="I53" i="34"/>
  <c r="E53" i="34"/>
  <c r="I52" i="34"/>
  <c r="E52" i="34"/>
  <c r="I51" i="34"/>
  <c r="E51" i="34"/>
  <c r="I50" i="34"/>
  <c r="E50" i="34"/>
  <c r="I49" i="34"/>
  <c r="E49" i="34"/>
  <c r="I48" i="34"/>
  <c r="E48" i="34"/>
  <c r="I47" i="34"/>
  <c r="E47" i="34"/>
  <c r="I46" i="34"/>
  <c r="E46" i="34"/>
  <c r="I45" i="34"/>
  <c r="E45" i="34"/>
  <c r="I44" i="34"/>
  <c r="E44" i="34"/>
  <c r="I43" i="34"/>
  <c r="E43" i="34"/>
  <c r="I42" i="34"/>
  <c r="E42" i="34"/>
  <c r="I41" i="34"/>
  <c r="E41" i="34"/>
  <c r="I40" i="34"/>
  <c r="E40" i="34"/>
  <c r="I39" i="34"/>
  <c r="E39" i="34"/>
  <c r="I38" i="34"/>
  <c r="E38" i="34"/>
  <c r="I37" i="34"/>
  <c r="E37" i="34"/>
  <c r="I36" i="34"/>
  <c r="E36" i="34"/>
  <c r="I35" i="34"/>
  <c r="E35" i="34"/>
  <c r="I34" i="34"/>
  <c r="E34" i="34"/>
  <c r="I33" i="34"/>
  <c r="E33" i="34"/>
  <c r="I32" i="34"/>
  <c r="E32" i="34"/>
  <c r="I31" i="34"/>
  <c r="E31" i="34"/>
  <c r="I30" i="34"/>
  <c r="E30" i="34"/>
  <c r="I29" i="34"/>
  <c r="E29" i="34"/>
  <c r="I28" i="34"/>
  <c r="E28" i="34"/>
  <c r="I27" i="34"/>
  <c r="E27" i="34"/>
  <c r="I26" i="34"/>
  <c r="E26" i="34"/>
  <c r="I25" i="34"/>
  <c r="E25" i="34"/>
  <c r="I24" i="34"/>
  <c r="E24" i="34"/>
  <c r="I23" i="34"/>
  <c r="E23" i="34"/>
  <c r="I22" i="34"/>
  <c r="E22" i="34"/>
  <c r="I21" i="34"/>
  <c r="E21" i="34"/>
  <c r="I20" i="34"/>
  <c r="E20" i="34"/>
  <c r="I19" i="34"/>
  <c r="E19" i="34"/>
  <c r="I18" i="34"/>
  <c r="E18" i="34"/>
  <c r="I17" i="34"/>
  <c r="E17" i="34"/>
  <c r="I16" i="34"/>
  <c r="E16" i="34"/>
  <c r="I15" i="34"/>
  <c r="E15" i="34"/>
  <c r="I14" i="34"/>
  <c r="E14" i="34"/>
  <c r="I13" i="34"/>
  <c r="E13" i="34"/>
  <c r="I12" i="34"/>
  <c r="E12" i="34"/>
  <c r="I11" i="34"/>
  <c r="E11" i="34"/>
  <c r="I10" i="34"/>
  <c r="E10" i="34"/>
  <c r="I9" i="34"/>
  <c r="E9" i="34"/>
  <c r="I8" i="34"/>
  <c r="E8" i="34"/>
  <c r="I7" i="34"/>
  <c r="E7" i="34"/>
  <c r="I6" i="34"/>
  <c r="E6" i="34"/>
  <c r="C100" i="33"/>
  <c r="AJ100" i="33"/>
  <c r="AG100" i="33"/>
  <c r="AH100" i="33"/>
  <c r="B100" i="33"/>
  <c r="AI100" i="33"/>
  <c r="AE100" i="33"/>
  <c r="AC100" i="33"/>
  <c r="AD100" i="33"/>
  <c r="AA100" i="33"/>
  <c r="Z100" i="33"/>
  <c r="W100" i="33"/>
  <c r="V100" i="33"/>
  <c r="S100" i="33"/>
  <c r="R100" i="33"/>
  <c r="O100" i="33"/>
  <c r="N100" i="33"/>
  <c r="J100" i="33"/>
  <c r="I100" i="33"/>
  <c r="F100" i="33"/>
  <c r="E100" i="33"/>
  <c r="C99" i="33"/>
  <c r="AJ99" i="33"/>
  <c r="AG99" i="33"/>
  <c r="AH99" i="33"/>
  <c r="B99" i="33"/>
  <c r="AI99" i="33"/>
  <c r="AE99" i="33"/>
  <c r="AC99" i="33"/>
  <c r="AD99" i="33"/>
  <c r="AA99" i="33"/>
  <c r="Z99" i="33"/>
  <c r="W99" i="33"/>
  <c r="V99" i="33"/>
  <c r="S99" i="33"/>
  <c r="R99" i="33"/>
  <c r="O99" i="33"/>
  <c r="N99" i="33"/>
  <c r="J99" i="33"/>
  <c r="I99" i="33"/>
  <c r="F99" i="33"/>
  <c r="E99" i="33"/>
  <c r="C98" i="33"/>
  <c r="AJ98" i="33"/>
  <c r="AG98" i="33"/>
  <c r="AH98" i="33"/>
  <c r="B98" i="33"/>
  <c r="AI98" i="33"/>
  <c r="AE98" i="33"/>
  <c r="AC98" i="33"/>
  <c r="AD98" i="33"/>
  <c r="AA98" i="33"/>
  <c r="Z98" i="33"/>
  <c r="W98" i="33"/>
  <c r="V98" i="33"/>
  <c r="S98" i="33"/>
  <c r="R98" i="33"/>
  <c r="O98" i="33"/>
  <c r="N98" i="33"/>
  <c r="J98" i="33"/>
  <c r="I98" i="33"/>
  <c r="F98" i="33"/>
  <c r="E98" i="33"/>
  <c r="C97" i="33"/>
  <c r="AJ97" i="33"/>
  <c r="AG97" i="33"/>
  <c r="AH97" i="33"/>
  <c r="B97" i="33"/>
  <c r="AI97" i="33"/>
  <c r="AE97" i="33"/>
  <c r="AC97" i="33"/>
  <c r="AD97" i="33"/>
  <c r="AA97" i="33"/>
  <c r="Z97" i="33"/>
  <c r="W97" i="33"/>
  <c r="V97" i="33"/>
  <c r="S97" i="33"/>
  <c r="R97" i="33"/>
  <c r="O97" i="33"/>
  <c r="N97" i="33"/>
  <c r="J97" i="33"/>
  <c r="I97" i="33"/>
  <c r="F97" i="33"/>
  <c r="E97" i="33"/>
  <c r="C96" i="33"/>
  <c r="AJ96" i="33"/>
  <c r="AG96" i="33"/>
  <c r="AH96" i="33"/>
  <c r="B96" i="33"/>
  <c r="AI96" i="33"/>
  <c r="AE96" i="33"/>
  <c r="AC96" i="33"/>
  <c r="AD96" i="33"/>
  <c r="AA96" i="33"/>
  <c r="Z96" i="33"/>
  <c r="W96" i="33"/>
  <c r="V96" i="33"/>
  <c r="S96" i="33"/>
  <c r="R96" i="33"/>
  <c r="O96" i="33"/>
  <c r="N96" i="33"/>
  <c r="J96" i="33"/>
  <c r="I96" i="33"/>
  <c r="F96" i="33"/>
  <c r="E96" i="33"/>
  <c r="C95" i="33"/>
  <c r="AJ95" i="33"/>
  <c r="AG95" i="33"/>
  <c r="AH95" i="33"/>
  <c r="B95" i="33"/>
  <c r="AI95" i="33"/>
  <c r="AE95" i="33"/>
  <c r="AC95" i="33"/>
  <c r="AD95" i="33"/>
  <c r="AA95" i="33"/>
  <c r="Z95" i="33"/>
  <c r="W95" i="33"/>
  <c r="V95" i="33"/>
  <c r="S95" i="33"/>
  <c r="R95" i="33"/>
  <c r="O95" i="33"/>
  <c r="N95" i="33"/>
  <c r="J95" i="33"/>
  <c r="I95" i="33"/>
  <c r="F95" i="33"/>
  <c r="E95" i="33"/>
  <c r="C94" i="33"/>
  <c r="AJ94" i="33"/>
  <c r="AG94" i="33"/>
  <c r="AH94" i="33"/>
  <c r="B94" i="33"/>
  <c r="AI94" i="33"/>
  <c r="AE94" i="33"/>
  <c r="AC94" i="33"/>
  <c r="AD94" i="33"/>
  <c r="AA94" i="33"/>
  <c r="Z94" i="33"/>
  <c r="W94" i="33"/>
  <c r="V94" i="33"/>
  <c r="S94" i="33"/>
  <c r="R94" i="33"/>
  <c r="O94" i="33"/>
  <c r="N94" i="33"/>
  <c r="J94" i="33"/>
  <c r="I94" i="33"/>
  <c r="F94" i="33"/>
  <c r="E94" i="33"/>
  <c r="C93" i="33"/>
  <c r="AJ93" i="33"/>
  <c r="AG93" i="33"/>
  <c r="AH93" i="33"/>
  <c r="B93" i="33"/>
  <c r="AI93" i="33"/>
  <c r="AE93" i="33"/>
  <c r="AC93" i="33"/>
  <c r="AD93" i="33"/>
  <c r="AA93" i="33"/>
  <c r="Z93" i="33"/>
  <c r="W93" i="33"/>
  <c r="V93" i="33"/>
  <c r="S93" i="33"/>
  <c r="R93" i="33"/>
  <c r="O93" i="33"/>
  <c r="N93" i="33"/>
  <c r="J93" i="33"/>
  <c r="I93" i="33"/>
  <c r="F93" i="33"/>
  <c r="E93" i="33"/>
  <c r="C92" i="33"/>
  <c r="AJ92" i="33"/>
  <c r="AG92" i="33"/>
  <c r="AH92" i="33"/>
  <c r="B92" i="33"/>
  <c r="AI92" i="33"/>
  <c r="AE92" i="33"/>
  <c r="AC92" i="33"/>
  <c r="AD92" i="33"/>
  <c r="AA92" i="33"/>
  <c r="Z92" i="33"/>
  <c r="W92" i="33"/>
  <c r="V92" i="33"/>
  <c r="S92" i="33"/>
  <c r="R92" i="33"/>
  <c r="O92" i="33"/>
  <c r="N92" i="33"/>
  <c r="J92" i="33"/>
  <c r="I92" i="33"/>
  <c r="F92" i="33"/>
  <c r="E92" i="33"/>
  <c r="C91" i="33"/>
  <c r="AJ91" i="33"/>
  <c r="AG91" i="33"/>
  <c r="AH91" i="33"/>
  <c r="B91" i="33"/>
  <c r="AI91" i="33"/>
  <c r="AE91" i="33"/>
  <c r="AC91" i="33"/>
  <c r="AD91" i="33"/>
  <c r="AA91" i="33"/>
  <c r="Z91" i="33"/>
  <c r="W91" i="33"/>
  <c r="V91" i="33"/>
  <c r="S91" i="33"/>
  <c r="R91" i="33"/>
  <c r="O91" i="33"/>
  <c r="N91" i="33"/>
  <c r="J91" i="33"/>
  <c r="I91" i="33"/>
  <c r="F91" i="33"/>
  <c r="E91" i="33"/>
  <c r="C90" i="33"/>
  <c r="AJ90" i="33"/>
  <c r="AG90" i="33"/>
  <c r="AH90" i="33"/>
  <c r="B90" i="33"/>
  <c r="AI90" i="33"/>
  <c r="AE90" i="33"/>
  <c r="AC90" i="33"/>
  <c r="AD90" i="33"/>
  <c r="AA90" i="33"/>
  <c r="Z90" i="33"/>
  <c r="W90" i="33"/>
  <c r="V90" i="33"/>
  <c r="S90" i="33"/>
  <c r="R90" i="33"/>
  <c r="O90" i="33"/>
  <c r="N90" i="33"/>
  <c r="J90" i="33"/>
  <c r="I90" i="33"/>
  <c r="F90" i="33"/>
  <c r="E90" i="33"/>
  <c r="C89" i="33"/>
  <c r="AJ89" i="33"/>
  <c r="AG89" i="33"/>
  <c r="AH89" i="33"/>
  <c r="B89" i="33"/>
  <c r="AI89" i="33"/>
  <c r="AE89" i="33"/>
  <c r="AC89" i="33"/>
  <c r="AD89" i="33"/>
  <c r="AA89" i="33"/>
  <c r="Z89" i="33"/>
  <c r="W89" i="33"/>
  <c r="V89" i="33"/>
  <c r="S89" i="33"/>
  <c r="R89" i="33"/>
  <c r="O89" i="33"/>
  <c r="N89" i="33"/>
  <c r="J89" i="33"/>
  <c r="I89" i="33"/>
  <c r="F89" i="33"/>
  <c r="E89" i="33"/>
  <c r="C88" i="33"/>
  <c r="AJ88" i="33"/>
  <c r="AG88" i="33"/>
  <c r="AH88" i="33"/>
  <c r="B88" i="33"/>
  <c r="AI88" i="33"/>
  <c r="AE88" i="33"/>
  <c r="AC88" i="33"/>
  <c r="AD88" i="33"/>
  <c r="AA88" i="33"/>
  <c r="Z88" i="33"/>
  <c r="W88" i="33"/>
  <c r="V88" i="33"/>
  <c r="S88" i="33"/>
  <c r="R88" i="33"/>
  <c r="O88" i="33"/>
  <c r="N88" i="33"/>
  <c r="J88" i="33"/>
  <c r="I88" i="33"/>
  <c r="F88" i="33"/>
  <c r="E88" i="33"/>
  <c r="C87" i="33"/>
  <c r="AJ87" i="33"/>
  <c r="AG87" i="33"/>
  <c r="AH87" i="33"/>
  <c r="B87" i="33"/>
  <c r="AI87" i="33"/>
  <c r="AE87" i="33"/>
  <c r="AC87" i="33"/>
  <c r="AD87" i="33"/>
  <c r="AA87" i="33"/>
  <c r="Z87" i="33"/>
  <c r="W87" i="33"/>
  <c r="V87" i="33"/>
  <c r="S87" i="33"/>
  <c r="R87" i="33"/>
  <c r="O87" i="33"/>
  <c r="N87" i="33"/>
  <c r="J87" i="33"/>
  <c r="I87" i="33"/>
  <c r="F87" i="33"/>
  <c r="E87" i="33"/>
  <c r="C86" i="33"/>
  <c r="AJ86" i="33"/>
  <c r="AG86" i="33"/>
  <c r="AH86" i="33"/>
  <c r="B86" i="33"/>
  <c r="AI86" i="33"/>
  <c r="AE86" i="33"/>
  <c r="AC86" i="33"/>
  <c r="AD86" i="33"/>
  <c r="AA86" i="33"/>
  <c r="Z86" i="33"/>
  <c r="W86" i="33"/>
  <c r="V86" i="33"/>
  <c r="S86" i="33"/>
  <c r="R86" i="33"/>
  <c r="O86" i="33"/>
  <c r="N86" i="33"/>
  <c r="J86" i="33"/>
  <c r="I86" i="33"/>
  <c r="F86" i="33"/>
  <c r="E86" i="33"/>
  <c r="C85" i="33"/>
  <c r="AJ85" i="33"/>
  <c r="AG85" i="33"/>
  <c r="AH85" i="33"/>
  <c r="B85" i="33"/>
  <c r="AI85" i="33"/>
  <c r="AE85" i="33"/>
  <c r="AC85" i="33"/>
  <c r="AD85" i="33"/>
  <c r="AA85" i="33"/>
  <c r="Z85" i="33"/>
  <c r="W85" i="33"/>
  <c r="V85" i="33"/>
  <c r="S85" i="33"/>
  <c r="R85" i="33"/>
  <c r="O85" i="33"/>
  <c r="N85" i="33"/>
  <c r="J85" i="33"/>
  <c r="I85" i="33"/>
  <c r="F85" i="33"/>
  <c r="E85" i="33"/>
  <c r="C84" i="33"/>
  <c r="AJ84" i="33"/>
  <c r="AG84" i="33"/>
  <c r="AH84" i="33"/>
  <c r="B84" i="33"/>
  <c r="AI84" i="33"/>
  <c r="AE84" i="33"/>
  <c r="AC84" i="33"/>
  <c r="AD84" i="33"/>
  <c r="AA84" i="33"/>
  <c r="Z84" i="33"/>
  <c r="W84" i="33"/>
  <c r="V84" i="33"/>
  <c r="S84" i="33"/>
  <c r="R84" i="33"/>
  <c r="O84" i="33"/>
  <c r="N84" i="33"/>
  <c r="J84" i="33"/>
  <c r="I84" i="33"/>
  <c r="F84" i="33"/>
  <c r="E84" i="33"/>
  <c r="C83" i="33"/>
  <c r="AJ83" i="33"/>
  <c r="AG83" i="33"/>
  <c r="AH83" i="33"/>
  <c r="B83" i="33"/>
  <c r="AI83" i="33"/>
  <c r="AE83" i="33"/>
  <c r="AC83" i="33"/>
  <c r="AD83" i="33"/>
  <c r="AA83" i="33"/>
  <c r="Z83" i="33"/>
  <c r="W83" i="33"/>
  <c r="V83" i="33"/>
  <c r="S83" i="33"/>
  <c r="R83" i="33"/>
  <c r="O83" i="33"/>
  <c r="N83" i="33"/>
  <c r="J83" i="33"/>
  <c r="I83" i="33"/>
  <c r="F83" i="33"/>
  <c r="E83" i="33"/>
  <c r="C82" i="33"/>
  <c r="AJ82" i="33"/>
  <c r="AG82" i="33"/>
  <c r="AH82" i="33"/>
  <c r="B82" i="33"/>
  <c r="AI82" i="33"/>
  <c r="AE82" i="33"/>
  <c r="AC82" i="33"/>
  <c r="AD82" i="33"/>
  <c r="AA82" i="33"/>
  <c r="Z82" i="33"/>
  <c r="W82" i="33"/>
  <c r="V82" i="33"/>
  <c r="S82" i="33"/>
  <c r="R82" i="33"/>
  <c r="O82" i="33"/>
  <c r="N82" i="33"/>
  <c r="J82" i="33"/>
  <c r="I82" i="33"/>
  <c r="F82" i="33"/>
  <c r="E82" i="33"/>
  <c r="C81" i="33"/>
  <c r="AJ81" i="33"/>
  <c r="AG81" i="33"/>
  <c r="AH81" i="33"/>
  <c r="B81" i="33"/>
  <c r="AI81" i="33"/>
  <c r="AE81" i="33"/>
  <c r="AC81" i="33"/>
  <c r="AD81" i="33"/>
  <c r="AA81" i="33"/>
  <c r="Z81" i="33"/>
  <c r="W81" i="33"/>
  <c r="V81" i="33"/>
  <c r="S81" i="33"/>
  <c r="R81" i="33"/>
  <c r="O81" i="33"/>
  <c r="N81" i="33"/>
  <c r="J81" i="33"/>
  <c r="I81" i="33"/>
  <c r="F81" i="33"/>
  <c r="E81" i="33"/>
  <c r="C80" i="33"/>
  <c r="AJ80" i="33"/>
  <c r="AG80" i="33"/>
  <c r="AH80" i="33"/>
  <c r="B80" i="33"/>
  <c r="AI80" i="33"/>
  <c r="AE80" i="33"/>
  <c r="AC80" i="33"/>
  <c r="AD80" i="33"/>
  <c r="AA80" i="33"/>
  <c r="Z80" i="33"/>
  <c r="W80" i="33"/>
  <c r="V80" i="33"/>
  <c r="S80" i="33"/>
  <c r="R80" i="33"/>
  <c r="O80" i="33"/>
  <c r="N80" i="33"/>
  <c r="J80" i="33"/>
  <c r="I80" i="33"/>
  <c r="F80" i="33"/>
  <c r="E80" i="33"/>
  <c r="C79" i="33"/>
  <c r="AJ79" i="33"/>
  <c r="AG79" i="33"/>
  <c r="AH79" i="33"/>
  <c r="B79" i="33"/>
  <c r="AI79" i="33"/>
  <c r="AE79" i="33"/>
  <c r="AC79" i="33"/>
  <c r="AD79" i="33"/>
  <c r="AA79" i="33"/>
  <c r="Z79" i="33"/>
  <c r="W79" i="33"/>
  <c r="V79" i="33"/>
  <c r="S79" i="33"/>
  <c r="R79" i="33"/>
  <c r="O79" i="33"/>
  <c r="N79" i="33"/>
  <c r="J79" i="33"/>
  <c r="I79" i="33"/>
  <c r="F79" i="33"/>
  <c r="E79" i="33"/>
  <c r="C78" i="33"/>
  <c r="AJ78" i="33"/>
  <c r="AG78" i="33"/>
  <c r="AH78" i="33"/>
  <c r="B78" i="33"/>
  <c r="AI78" i="33"/>
  <c r="AE78" i="33"/>
  <c r="AC78" i="33"/>
  <c r="AD78" i="33"/>
  <c r="AA78" i="33"/>
  <c r="Z78" i="33"/>
  <c r="W78" i="33"/>
  <c r="V78" i="33"/>
  <c r="S78" i="33"/>
  <c r="R78" i="33"/>
  <c r="O78" i="33"/>
  <c r="N78" i="33"/>
  <c r="J78" i="33"/>
  <c r="I78" i="33"/>
  <c r="F78" i="33"/>
  <c r="E78" i="33"/>
  <c r="C77" i="33"/>
  <c r="AJ77" i="33"/>
  <c r="AG77" i="33"/>
  <c r="AH77" i="33"/>
  <c r="B77" i="33"/>
  <c r="AI77" i="33"/>
  <c r="AE77" i="33"/>
  <c r="AC77" i="33"/>
  <c r="AD77" i="33"/>
  <c r="AA77" i="33"/>
  <c r="Z77" i="33"/>
  <c r="W77" i="33"/>
  <c r="V77" i="33"/>
  <c r="S77" i="33"/>
  <c r="R77" i="33"/>
  <c r="O77" i="33"/>
  <c r="N77" i="33"/>
  <c r="J77" i="33"/>
  <c r="I77" i="33"/>
  <c r="F77" i="33"/>
  <c r="E77" i="33"/>
  <c r="C76" i="33"/>
  <c r="AJ76" i="33"/>
  <c r="AG76" i="33"/>
  <c r="AH76" i="33"/>
  <c r="B76" i="33"/>
  <c r="AI76" i="33"/>
  <c r="AE76" i="33"/>
  <c r="AC76" i="33"/>
  <c r="AD76" i="33"/>
  <c r="AA76" i="33"/>
  <c r="Z76" i="33"/>
  <c r="W76" i="33"/>
  <c r="V76" i="33"/>
  <c r="S76" i="33"/>
  <c r="R76" i="33"/>
  <c r="O76" i="33"/>
  <c r="N76" i="33"/>
  <c r="J76" i="33"/>
  <c r="I76" i="33"/>
  <c r="F76" i="33"/>
  <c r="E76" i="33"/>
  <c r="C75" i="33"/>
  <c r="AJ75" i="33"/>
  <c r="AG75" i="33"/>
  <c r="AH75" i="33"/>
  <c r="B75" i="33"/>
  <c r="AI75" i="33"/>
  <c r="AE75" i="33"/>
  <c r="AC75" i="33"/>
  <c r="AD75" i="33"/>
  <c r="AA75" i="33"/>
  <c r="Z75" i="33"/>
  <c r="W75" i="33"/>
  <c r="V75" i="33"/>
  <c r="S75" i="33"/>
  <c r="R75" i="33"/>
  <c r="O75" i="33"/>
  <c r="N75" i="33"/>
  <c r="J75" i="33"/>
  <c r="I75" i="33"/>
  <c r="F75" i="33"/>
  <c r="E75" i="33"/>
  <c r="C74" i="33"/>
  <c r="AJ74" i="33"/>
  <c r="AG74" i="33"/>
  <c r="AH74" i="33"/>
  <c r="B74" i="33"/>
  <c r="AI74" i="33"/>
  <c r="AE74" i="33"/>
  <c r="AC74" i="33"/>
  <c r="AD74" i="33"/>
  <c r="AA74" i="33"/>
  <c r="Z74" i="33"/>
  <c r="W74" i="33"/>
  <c r="V74" i="33"/>
  <c r="S74" i="33"/>
  <c r="R74" i="33"/>
  <c r="O74" i="33"/>
  <c r="N74" i="33"/>
  <c r="J74" i="33"/>
  <c r="I74" i="33"/>
  <c r="F74" i="33"/>
  <c r="E74" i="33"/>
  <c r="C73" i="33"/>
  <c r="AJ73" i="33"/>
  <c r="AG73" i="33"/>
  <c r="AH73" i="33"/>
  <c r="B73" i="33"/>
  <c r="AI73" i="33"/>
  <c r="AE73" i="33"/>
  <c r="AC73" i="33"/>
  <c r="AD73" i="33"/>
  <c r="AA73" i="33"/>
  <c r="Z73" i="33"/>
  <c r="W73" i="33"/>
  <c r="V73" i="33"/>
  <c r="S73" i="33"/>
  <c r="R73" i="33"/>
  <c r="O73" i="33"/>
  <c r="N73" i="33"/>
  <c r="J73" i="33"/>
  <c r="I73" i="33"/>
  <c r="F73" i="33"/>
  <c r="E73" i="33"/>
  <c r="C72" i="33"/>
  <c r="AJ72" i="33"/>
  <c r="AG72" i="33"/>
  <c r="AH72" i="33"/>
  <c r="B72" i="33"/>
  <c r="AI72" i="33"/>
  <c r="AE72" i="33"/>
  <c r="AC72" i="33"/>
  <c r="AD72" i="33"/>
  <c r="AA72" i="33"/>
  <c r="Z72" i="33"/>
  <c r="W72" i="33"/>
  <c r="V72" i="33"/>
  <c r="S72" i="33"/>
  <c r="R72" i="33"/>
  <c r="O72" i="33"/>
  <c r="N72" i="33"/>
  <c r="J72" i="33"/>
  <c r="I72" i="33"/>
  <c r="F72" i="33"/>
  <c r="E72" i="33"/>
  <c r="C71" i="33"/>
  <c r="AJ71" i="33"/>
  <c r="AG71" i="33"/>
  <c r="AH71" i="33"/>
  <c r="B71" i="33"/>
  <c r="AI71" i="33"/>
  <c r="AE71" i="33"/>
  <c r="AC71" i="33"/>
  <c r="AD71" i="33"/>
  <c r="AA71" i="33"/>
  <c r="Z71" i="33"/>
  <c r="W71" i="33"/>
  <c r="V71" i="33"/>
  <c r="S71" i="33"/>
  <c r="R71" i="33"/>
  <c r="O71" i="33"/>
  <c r="N71" i="33"/>
  <c r="J71" i="33"/>
  <c r="I71" i="33"/>
  <c r="F71" i="33"/>
  <c r="E71" i="33"/>
  <c r="C70" i="33"/>
  <c r="AJ70" i="33"/>
  <c r="AG70" i="33"/>
  <c r="AH70" i="33"/>
  <c r="B70" i="33"/>
  <c r="AI70" i="33"/>
  <c r="AE70" i="33"/>
  <c r="AC70" i="33"/>
  <c r="AD70" i="33"/>
  <c r="AA70" i="33"/>
  <c r="Z70" i="33"/>
  <c r="W70" i="33"/>
  <c r="V70" i="33"/>
  <c r="S70" i="33"/>
  <c r="R70" i="33"/>
  <c r="O70" i="33"/>
  <c r="N70" i="33"/>
  <c r="J70" i="33"/>
  <c r="I70" i="33"/>
  <c r="F70" i="33"/>
  <c r="E70" i="33"/>
  <c r="C69" i="33"/>
  <c r="AJ69" i="33"/>
  <c r="AG69" i="33"/>
  <c r="AH69" i="33"/>
  <c r="B69" i="33"/>
  <c r="AI69" i="33"/>
  <c r="AE69" i="33"/>
  <c r="AC69" i="33"/>
  <c r="AD69" i="33"/>
  <c r="AA69" i="33"/>
  <c r="Z69" i="33"/>
  <c r="W69" i="33"/>
  <c r="V69" i="33"/>
  <c r="S69" i="33"/>
  <c r="R69" i="33"/>
  <c r="O69" i="33"/>
  <c r="N69" i="33"/>
  <c r="J69" i="33"/>
  <c r="I69" i="33"/>
  <c r="F69" i="33"/>
  <c r="E69" i="33"/>
  <c r="C68" i="33"/>
  <c r="AJ68" i="33"/>
  <c r="AG68" i="33"/>
  <c r="AH68" i="33"/>
  <c r="B68" i="33"/>
  <c r="AI68" i="33"/>
  <c r="AE68" i="33"/>
  <c r="AC68" i="33"/>
  <c r="AD68" i="33"/>
  <c r="AA68" i="33"/>
  <c r="Z68" i="33"/>
  <c r="W68" i="33"/>
  <c r="V68" i="33"/>
  <c r="S68" i="33"/>
  <c r="R68" i="33"/>
  <c r="O68" i="33"/>
  <c r="N68" i="33"/>
  <c r="J68" i="33"/>
  <c r="I68" i="33"/>
  <c r="F68" i="33"/>
  <c r="E68" i="33"/>
  <c r="C67" i="33"/>
  <c r="AJ67" i="33"/>
  <c r="AG67" i="33"/>
  <c r="AH67" i="33"/>
  <c r="B67" i="33"/>
  <c r="AI67" i="33"/>
  <c r="AE67" i="33"/>
  <c r="AC67" i="33"/>
  <c r="AD67" i="33"/>
  <c r="AA67" i="33"/>
  <c r="Z67" i="33"/>
  <c r="W67" i="33"/>
  <c r="V67" i="33"/>
  <c r="S67" i="33"/>
  <c r="R67" i="33"/>
  <c r="O67" i="33"/>
  <c r="N67" i="33"/>
  <c r="J67" i="33"/>
  <c r="I67" i="33"/>
  <c r="F67" i="33"/>
  <c r="E67" i="33"/>
  <c r="C66" i="33"/>
  <c r="AJ66" i="33"/>
  <c r="AG66" i="33"/>
  <c r="AH66" i="33"/>
  <c r="B66" i="33"/>
  <c r="AI66" i="33"/>
  <c r="AE66" i="33"/>
  <c r="AC66" i="33"/>
  <c r="AD66" i="33"/>
  <c r="AA66" i="33"/>
  <c r="Z66" i="33"/>
  <c r="W66" i="33"/>
  <c r="V66" i="33"/>
  <c r="S66" i="33"/>
  <c r="R66" i="33"/>
  <c r="O66" i="33"/>
  <c r="N66" i="33"/>
  <c r="J66" i="33"/>
  <c r="I66" i="33"/>
  <c r="F66" i="33"/>
  <c r="E66" i="33"/>
  <c r="C65" i="33"/>
  <c r="AJ65" i="33"/>
  <c r="AG65" i="33"/>
  <c r="AH65" i="33"/>
  <c r="B65" i="33"/>
  <c r="AI65" i="33"/>
  <c r="AE65" i="33"/>
  <c r="AC65" i="33"/>
  <c r="AD65" i="33"/>
  <c r="AA65" i="33"/>
  <c r="Z65" i="33"/>
  <c r="W65" i="33"/>
  <c r="V65" i="33"/>
  <c r="S65" i="33"/>
  <c r="R65" i="33"/>
  <c r="O65" i="33"/>
  <c r="N65" i="33"/>
  <c r="J65" i="33"/>
  <c r="I65" i="33"/>
  <c r="F65" i="33"/>
  <c r="E65" i="33"/>
  <c r="C64" i="33"/>
  <c r="AJ64" i="33"/>
  <c r="AG64" i="33"/>
  <c r="AH64" i="33"/>
  <c r="B64" i="33"/>
  <c r="AI64" i="33"/>
  <c r="AE64" i="33"/>
  <c r="AC64" i="33"/>
  <c r="AD64" i="33"/>
  <c r="AA64" i="33"/>
  <c r="Z64" i="33"/>
  <c r="W64" i="33"/>
  <c r="V64" i="33"/>
  <c r="S64" i="33"/>
  <c r="R64" i="33"/>
  <c r="O64" i="33"/>
  <c r="N64" i="33"/>
  <c r="J64" i="33"/>
  <c r="I64" i="33"/>
  <c r="F64" i="33"/>
  <c r="E64" i="33"/>
  <c r="C63" i="33"/>
  <c r="AJ63" i="33"/>
  <c r="AG63" i="33"/>
  <c r="AH63" i="33"/>
  <c r="B63" i="33"/>
  <c r="AI63" i="33"/>
  <c r="AE63" i="33"/>
  <c r="AC63" i="33"/>
  <c r="AD63" i="33"/>
  <c r="AA63" i="33"/>
  <c r="Z63" i="33"/>
  <c r="W63" i="33"/>
  <c r="V63" i="33"/>
  <c r="S63" i="33"/>
  <c r="R63" i="33"/>
  <c r="O63" i="33"/>
  <c r="N63" i="33"/>
  <c r="J63" i="33"/>
  <c r="I63" i="33"/>
  <c r="F63" i="33"/>
  <c r="E63" i="33"/>
  <c r="C62" i="33"/>
  <c r="AJ62" i="33"/>
  <c r="AG62" i="33"/>
  <c r="AH62" i="33"/>
  <c r="B62" i="33"/>
  <c r="AI62" i="33"/>
  <c r="AE62" i="33"/>
  <c r="AC62" i="33"/>
  <c r="AD62" i="33"/>
  <c r="AA62" i="33"/>
  <c r="Z62" i="33"/>
  <c r="W62" i="33"/>
  <c r="V62" i="33"/>
  <c r="S62" i="33"/>
  <c r="R62" i="33"/>
  <c r="O62" i="33"/>
  <c r="N62" i="33"/>
  <c r="J62" i="33"/>
  <c r="I62" i="33"/>
  <c r="F62" i="33"/>
  <c r="E62" i="33"/>
  <c r="C61" i="33"/>
  <c r="AJ61" i="33"/>
  <c r="AG61" i="33"/>
  <c r="AH61" i="33"/>
  <c r="B61" i="33"/>
  <c r="AI61" i="33"/>
  <c r="AE61" i="33"/>
  <c r="AC61" i="33"/>
  <c r="AD61" i="33"/>
  <c r="AA61" i="33"/>
  <c r="Z61" i="33"/>
  <c r="W61" i="33"/>
  <c r="V61" i="33"/>
  <c r="S61" i="33"/>
  <c r="R61" i="33"/>
  <c r="O61" i="33"/>
  <c r="N61" i="33"/>
  <c r="J61" i="33"/>
  <c r="I61" i="33"/>
  <c r="F61" i="33"/>
  <c r="E61" i="33"/>
  <c r="C60" i="33"/>
  <c r="AJ60" i="33"/>
  <c r="AG60" i="33"/>
  <c r="AH60" i="33"/>
  <c r="B60" i="33"/>
  <c r="AI60" i="33"/>
  <c r="AE60" i="33"/>
  <c r="AC60" i="33"/>
  <c r="AD60" i="33"/>
  <c r="AA60" i="33"/>
  <c r="Z60" i="33"/>
  <c r="W60" i="33"/>
  <c r="V60" i="33"/>
  <c r="S60" i="33"/>
  <c r="R60" i="33"/>
  <c r="O60" i="33"/>
  <c r="N60" i="33"/>
  <c r="J60" i="33"/>
  <c r="I60" i="33"/>
  <c r="F60" i="33"/>
  <c r="E60" i="33"/>
  <c r="C59" i="33"/>
  <c r="AJ59" i="33"/>
  <c r="AG59" i="33"/>
  <c r="AH59" i="33"/>
  <c r="B59" i="33"/>
  <c r="AI59" i="33"/>
  <c r="AE59" i="33"/>
  <c r="AC59" i="33"/>
  <c r="AD59" i="33"/>
  <c r="AA59" i="33"/>
  <c r="Z59" i="33"/>
  <c r="W59" i="33"/>
  <c r="V59" i="33"/>
  <c r="S59" i="33"/>
  <c r="R59" i="33"/>
  <c r="O59" i="33"/>
  <c r="N59" i="33"/>
  <c r="J59" i="33"/>
  <c r="I59" i="33"/>
  <c r="F59" i="33"/>
  <c r="E59" i="33"/>
  <c r="C58" i="33"/>
  <c r="AJ58" i="33"/>
  <c r="AG58" i="33"/>
  <c r="AH58" i="33"/>
  <c r="B58" i="33"/>
  <c r="AI58" i="33"/>
  <c r="AE58" i="33"/>
  <c r="AC58" i="33"/>
  <c r="AD58" i="33"/>
  <c r="AA58" i="33"/>
  <c r="Z58" i="33"/>
  <c r="W58" i="33"/>
  <c r="V58" i="33"/>
  <c r="S58" i="33"/>
  <c r="R58" i="33"/>
  <c r="O58" i="33"/>
  <c r="N58" i="33"/>
  <c r="J58" i="33"/>
  <c r="I58" i="33"/>
  <c r="F58" i="33"/>
  <c r="E58" i="33"/>
  <c r="C57" i="33"/>
  <c r="AJ57" i="33"/>
  <c r="AG57" i="33"/>
  <c r="AH57" i="33"/>
  <c r="B57" i="33"/>
  <c r="AI57" i="33"/>
  <c r="AE57" i="33"/>
  <c r="AC57" i="33"/>
  <c r="AD57" i="33"/>
  <c r="AA57" i="33"/>
  <c r="Z57" i="33"/>
  <c r="W57" i="33"/>
  <c r="V57" i="33"/>
  <c r="S57" i="33"/>
  <c r="R57" i="33"/>
  <c r="O57" i="33"/>
  <c r="N57" i="33"/>
  <c r="J57" i="33"/>
  <c r="I57" i="33"/>
  <c r="F57" i="33"/>
  <c r="E57" i="33"/>
  <c r="C56" i="33"/>
  <c r="AJ56" i="33"/>
  <c r="AG56" i="33"/>
  <c r="AH56" i="33"/>
  <c r="B56" i="33"/>
  <c r="AI56" i="33"/>
  <c r="AE56" i="33"/>
  <c r="AC56" i="33"/>
  <c r="AD56" i="33"/>
  <c r="AA56" i="33"/>
  <c r="Z56" i="33"/>
  <c r="W56" i="33"/>
  <c r="V56" i="33"/>
  <c r="S56" i="33"/>
  <c r="R56" i="33"/>
  <c r="O56" i="33"/>
  <c r="N56" i="33"/>
  <c r="J56" i="33"/>
  <c r="I56" i="33"/>
  <c r="F56" i="33"/>
  <c r="E56" i="33"/>
  <c r="C55" i="33"/>
  <c r="AJ55" i="33"/>
  <c r="AG55" i="33"/>
  <c r="AH55" i="33"/>
  <c r="B55" i="33"/>
  <c r="AI55" i="33"/>
  <c r="AE55" i="33"/>
  <c r="AC55" i="33"/>
  <c r="AD55" i="33"/>
  <c r="AA55" i="33"/>
  <c r="Z55" i="33"/>
  <c r="W55" i="33"/>
  <c r="V55" i="33"/>
  <c r="S55" i="33"/>
  <c r="R55" i="33"/>
  <c r="O55" i="33"/>
  <c r="N55" i="33"/>
  <c r="J55" i="33"/>
  <c r="I55" i="33"/>
  <c r="F55" i="33"/>
  <c r="E55" i="33"/>
  <c r="C54" i="33"/>
  <c r="AJ54" i="33"/>
  <c r="AG54" i="33"/>
  <c r="AH54" i="33"/>
  <c r="B54" i="33"/>
  <c r="AI54" i="33"/>
  <c r="AE54" i="33"/>
  <c r="AC54" i="33"/>
  <c r="AD54" i="33"/>
  <c r="AA54" i="33"/>
  <c r="Z54" i="33"/>
  <c r="W54" i="33"/>
  <c r="V54" i="33"/>
  <c r="S54" i="33"/>
  <c r="R54" i="33"/>
  <c r="O54" i="33"/>
  <c r="N54" i="33"/>
  <c r="J54" i="33"/>
  <c r="I54" i="33"/>
  <c r="F54" i="33"/>
  <c r="E54" i="33"/>
  <c r="C53" i="33"/>
  <c r="AJ53" i="33"/>
  <c r="AG53" i="33"/>
  <c r="AH53" i="33"/>
  <c r="B53" i="33"/>
  <c r="AI53" i="33"/>
  <c r="AE53" i="33"/>
  <c r="AC53" i="33"/>
  <c r="AD53" i="33"/>
  <c r="AA53" i="33"/>
  <c r="Z53" i="33"/>
  <c r="W53" i="33"/>
  <c r="V53" i="33"/>
  <c r="S53" i="33"/>
  <c r="R53" i="33"/>
  <c r="O53" i="33"/>
  <c r="N53" i="33"/>
  <c r="J53" i="33"/>
  <c r="I53" i="33"/>
  <c r="F53" i="33"/>
  <c r="E53" i="33"/>
  <c r="C52" i="33"/>
  <c r="AJ52" i="33"/>
  <c r="AG52" i="33"/>
  <c r="AH52" i="33"/>
  <c r="B52" i="33"/>
  <c r="AI52" i="33"/>
  <c r="AE52" i="33"/>
  <c r="AC52" i="33"/>
  <c r="AD52" i="33"/>
  <c r="AA52" i="33"/>
  <c r="Z52" i="33"/>
  <c r="W52" i="33"/>
  <c r="V52" i="33"/>
  <c r="S52" i="33"/>
  <c r="R52" i="33"/>
  <c r="O52" i="33"/>
  <c r="N52" i="33"/>
  <c r="J52" i="33"/>
  <c r="I52" i="33"/>
  <c r="F52" i="33"/>
  <c r="E52" i="33"/>
  <c r="C51" i="33"/>
  <c r="AJ51" i="33"/>
  <c r="AG51" i="33"/>
  <c r="AH51" i="33"/>
  <c r="B51" i="33"/>
  <c r="AI51" i="33"/>
  <c r="AE51" i="33"/>
  <c r="AC51" i="33"/>
  <c r="AD51" i="33"/>
  <c r="AA51" i="33"/>
  <c r="Z51" i="33"/>
  <c r="W51" i="33"/>
  <c r="V51" i="33"/>
  <c r="S51" i="33"/>
  <c r="R51" i="33"/>
  <c r="O51" i="33"/>
  <c r="N51" i="33"/>
  <c r="J51" i="33"/>
  <c r="I51" i="33"/>
  <c r="F51" i="33"/>
  <c r="E51" i="33"/>
  <c r="C50" i="33"/>
  <c r="AJ50" i="33"/>
  <c r="AG50" i="33"/>
  <c r="AH50" i="33"/>
  <c r="B50" i="33"/>
  <c r="AI50" i="33"/>
  <c r="AE50" i="33"/>
  <c r="AC50" i="33"/>
  <c r="AD50" i="33"/>
  <c r="AA50" i="33"/>
  <c r="Z50" i="33"/>
  <c r="W50" i="33"/>
  <c r="V50" i="33"/>
  <c r="S50" i="33"/>
  <c r="R50" i="33"/>
  <c r="O50" i="33"/>
  <c r="N50" i="33"/>
  <c r="J50" i="33"/>
  <c r="I50" i="33"/>
  <c r="F50" i="33"/>
  <c r="E50" i="33"/>
  <c r="C49" i="33"/>
  <c r="AJ49" i="33"/>
  <c r="AG49" i="33"/>
  <c r="AH49" i="33"/>
  <c r="B49" i="33"/>
  <c r="AI49" i="33"/>
  <c r="AE49" i="33"/>
  <c r="AC49" i="33"/>
  <c r="AD49" i="33"/>
  <c r="AA49" i="33"/>
  <c r="Z49" i="33"/>
  <c r="W49" i="33"/>
  <c r="V49" i="33"/>
  <c r="S49" i="33"/>
  <c r="R49" i="33"/>
  <c r="O49" i="33"/>
  <c r="N49" i="33"/>
  <c r="J49" i="33"/>
  <c r="I49" i="33"/>
  <c r="F49" i="33"/>
  <c r="E49" i="33"/>
  <c r="C48" i="33"/>
  <c r="AJ48" i="33"/>
  <c r="AG48" i="33"/>
  <c r="AH48" i="33"/>
  <c r="B48" i="33"/>
  <c r="AI48" i="33"/>
  <c r="AE48" i="33"/>
  <c r="AC48" i="33"/>
  <c r="AD48" i="33"/>
  <c r="AA48" i="33"/>
  <c r="Z48" i="33"/>
  <c r="W48" i="33"/>
  <c r="V48" i="33"/>
  <c r="S48" i="33"/>
  <c r="R48" i="33"/>
  <c r="O48" i="33"/>
  <c r="N48" i="33"/>
  <c r="J48" i="33"/>
  <c r="I48" i="33"/>
  <c r="F48" i="33"/>
  <c r="E48" i="33"/>
  <c r="C47" i="33"/>
  <c r="AJ47" i="33"/>
  <c r="AG47" i="33"/>
  <c r="AH47" i="33"/>
  <c r="B47" i="33"/>
  <c r="AI47" i="33"/>
  <c r="AE47" i="33"/>
  <c r="AC47" i="33"/>
  <c r="AD47" i="33"/>
  <c r="AA47" i="33"/>
  <c r="Z47" i="33"/>
  <c r="W47" i="33"/>
  <c r="V47" i="33"/>
  <c r="S47" i="33"/>
  <c r="R47" i="33"/>
  <c r="O47" i="33"/>
  <c r="N47" i="33"/>
  <c r="J47" i="33"/>
  <c r="I47" i="33"/>
  <c r="F47" i="33"/>
  <c r="E47" i="33"/>
  <c r="C46" i="33"/>
  <c r="AJ46" i="33"/>
  <c r="AG46" i="33"/>
  <c r="AH46" i="33"/>
  <c r="B46" i="33"/>
  <c r="AI46" i="33"/>
  <c r="AE46" i="33"/>
  <c r="AC46" i="33"/>
  <c r="AD46" i="33"/>
  <c r="AA46" i="33"/>
  <c r="Z46" i="33"/>
  <c r="W46" i="33"/>
  <c r="V46" i="33"/>
  <c r="S46" i="33"/>
  <c r="R46" i="33"/>
  <c r="O46" i="33"/>
  <c r="N46" i="33"/>
  <c r="J46" i="33"/>
  <c r="I46" i="33"/>
  <c r="F46" i="33"/>
  <c r="E46" i="33"/>
  <c r="C45" i="33"/>
  <c r="AJ45" i="33"/>
  <c r="AG45" i="33"/>
  <c r="AH45" i="33"/>
  <c r="B45" i="33"/>
  <c r="AI45" i="33"/>
  <c r="AE45" i="33"/>
  <c r="AC45" i="33"/>
  <c r="AD45" i="33"/>
  <c r="AA45" i="33"/>
  <c r="Z45" i="33"/>
  <c r="W45" i="33"/>
  <c r="V45" i="33"/>
  <c r="S45" i="33"/>
  <c r="R45" i="33"/>
  <c r="O45" i="33"/>
  <c r="N45" i="33"/>
  <c r="J45" i="33"/>
  <c r="I45" i="33"/>
  <c r="F45" i="33"/>
  <c r="E45" i="33"/>
  <c r="C44" i="33"/>
  <c r="AJ44" i="33"/>
  <c r="AG44" i="33"/>
  <c r="AH44" i="33"/>
  <c r="B44" i="33"/>
  <c r="AI44" i="33"/>
  <c r="AE44" i="33"/>
  <c r="AC44" i="33"/>
  <c r="AD44" i="33"/>
  <c r="AA44" i="33"/>
  <c r="Z44" i="33"/>
  <c r="W44" i="33"/>
  <c r="V44" i="33"/>
  <c r="S44" i="33"/>
  <c r="R44" i="33"/>
  <c r="O44" i="33"/>
  <c r="N44" i="33"/>
  <c r="J44" i="33"/>
  <c r="I44" i="33"/>
  <c r="F44" i="33"/>
  <c r="E44" i="33"/>
  <c r="C43" i="33"/>
  <c r="AJ43" i="33"/>
  <c r="AG43" i="33"/>
  <c r="AH43" i="33"/>
  <c r="B43" i="33"/>
  <c r="AI43" i="33"/>
  <c r="AE43" i="33"/>
  <c r="AC43" i="33"/>
  <c r="AD43" i="33"/>
  <c r="AA43" i="33"/>
  <c r="Z43" i="33"/>
  <c r="W43" i="33"/>
  <c r="V43" i="33"/>
  <c r="S43" i="33"/>
  <c r="R43" i="33"/>
  <c r="O43" i="33"/>
  <c r="N43" i="33"/>
  <c r="J43" i="33"/>
  <c r="I43" i="33"/>
  <c r="F43" i="33"/>
  <c r="E43" i="33"/>
  <c r="C42" i="33"/>
  <c r="AJ42" i="33"/>
  <c r="AG42" i="33"/>
  <c r="AH42" i="33"/>
  <c r="B42" i="33"/>
  <c r="AI42" i="33"/>
  <c r="AE42" i="33"/>
  <c r="AC42" i="33"/>
  <c r="AD42" i="33"/>
  <c r="AA42" i="33"/>
  <c r="Z42" i="33"/>
  <c r="W42" i="33"/>
  <c r="V42" i="33"/>
  <c r="S42" i="33"/>
  <c r="R42" i="33"/>
  <c r="O42" i="33"/>
  <c r="N42" i="33"/>
  <c r="J42" i="33"/>
  <c r="I42" i="33"/>
  <c r="F42" i="33"/>
  <c r="E42" i="33"/>
  <c r="C41" i="33"/>
  <c r="AJ41" i="33"/>
  <c r="AG41" i="33"/>
  <c r="AH41" i="33"/>
  <c r="B41" i="33"/>
  <c r="AI41" i="33"/>
  <c r="AE41" i="33"/>
  <c r="AC41" i="33"/>
  <c r="AD41" i="33"/>
  <c r="AA41" i="33"/>
  <c r="Z41" i="33"/>
  <c r="W41" i="33"/>
  <c r="V41" i="33"/>
  <c r="S41" i="33"/>
  <c r="R41" i="33"/>
  <c r="O41" i="33"/>
  <c r="N41" i="33"/>
  <c r="J41" i="33"/>
  <c r="I41" i="33"/>
  <c r="F41" i="33"/>
  <c r="E41" i="33"/>
  <c r="C40" i="33"/>
  <c r="AJ40" i="33"/>
  <c r="AG40" i="33"/>
  <c r="AH40" i="33"/>
  <c r="B40" i="33"/>
  <c r="AI40" i="33"/>
  <c r="AE40" i="33"/>
  <c r="AC40" i="33"/>
  <c r="AD40" i="33"/>
  <c r="AA40" i="33"/>
  <c r="Z40" i="33"/>
  <c r="W40" i="33"/>
  <c r="V40" i="33"/>
  <c r="S40" i="33"/>
  <c r="R40" i="33"/>
  <c r="O40" i="33"/>
  <c r="N40" i="33"/>
  <c r="J40" i="33"/>
  <c r="I40" i="33"/>
  <c r="F40" i="33"/>
  <c r="E40" i="33"/>
  <c r="C39" i="33"/>
  <c r="AJ39" i="33"/>
  <c r="AG39" i="33"/>
  <c r="AH39" i="33"/>
  <c r="B39" i="33"/>
  <c r="AI39" i="33"/>
  <c r="AE39" i="33"/>
  <c r="AC39" i="33"/>
  <c r="AD39" i="33"/>
  <c r="AA39" i="33"/>
  <c r="Z39" i="33"/>
  <c r="W39" i="33"/>
  <c r="V39" i="33"/>
  <c r="S39" i="33"/>
  <c r="R39" i="33"/>
  <c r="O39" i="33"/>
  <c r="N39" i="33"/>
  <c r="J39" i="33"/>
  <c r="I39" i="33"/>
  <c r="F39" i="33"/>
  <c r="E39" i="33"/>
  <c r="C38" i="33"/>
  <c r="AJ38" i="33"/>
  <c r="AG38" i="33"/>
  <c r="AH38" i="33"/>
  <c r="B38" i="33"/>
  <c r="AI38" i="33"/>
  <c r="AE38" i="33"/>
  <c r="AC38" i="33"/>
  <c r="AD38" i="33"/>
  <c r="AA38" i="33"/>
  <c r="Z38" i="33"/>
  <c r="W38" i="33"/>
  <c r="V38" i="33"/>
  <c r="S38" i="33"/>
  <c r="R38" i="33"/>
  <c r="O38" i="33"/>
  <c r="N38" i="33"/>
  <c r="J38" i="33"/>
  <c r="I38" i="33"/>
  <c r="F38" i="33"/>
  <c r="E38" i="33"/>
  <c r="C37" i="33"/>
  <c r="AJ37" i="33"/>
  <c r="AG37" i="33"/>
  <c r="AH37" i="33"/>
  <c r="B37" i="33"/>
  <c r="AI37" i="33"/>
  <c r="AE37" i="33"/>
  <c r="AC37" i="33"/>
  <c r="AD37" i="33"/>
  <c r="AA37" i="33"/>
  <c r="Z37" i="33"/>
  <c r="W37" i="33"/>
  <c r="V37" i="33"/>
  <c r="S37" i="33"/>
  <c r="R37" i="33"/>
  <c r="O37" i="33"/>
  <c r="N37" i="33"/>
  <c r="J37" i="33"/>
  <c r="I37" i="33"/>
  <c r="F37" i="33"/>
  <c r="E37" i="33"/>
  <c r="C36" i="33"/>
  <c r="AJ36" i="33"/>
  <c r="AG36" i="33"/>
  <c r="AH36" i="33"/>
  <c r="B36" i="33"/>
  <c r="AI36" i="33"/>
  <c r="AE36" i="33"/>
  <c r="AC36" i="33"/>
  <c r="AD36" i="33"/>
  <c r="AA36" i="33"/>
  <c r="Z36" i="33"/>
  <c r="W36" i="33"/>
  <c r="V36" i="33"/>
  <c r="S36" i="33"/>
  <c r="R36" i="33"/>
  <c r="O36" i="33"/>
  <c r="N36" i="33"/>
  <c r="J36" i="33"/>
  <c r="I36" i="33"/>
  <c r="F36" i="33"/>
  <c r="E36" i="33"/>
  <c r="C35" i="33"/>
  <c r="AJ35" i="33"/>
  <c r="AG35" i="33"/>
  <c r="AH35" i="33"/>
  <c r="B35" i="33"/>
  <c r="AI35" i="33"/>
  <c r="AE35" i="33"/>
  <c r="AC35" i="33"/>
  <c r="AD35" i="33"/>
  <c r="AA35" i="33"/>
  <c r="Z35" i="33"/>
  <c r="W35" i="33"/>
  <c r="V35" i="33"/>
  <c r="S35" i="33"/>
  <c r="R35" i="33"/>
  <c r="O35" i="33"/>
  <c r="N35" i="33"/>
  <c r="J35" i="33"/>
  <c r="I35" i="33"/>
  <c r="F35" i="33"/>
  <c r="E35" i="33"/>
  <c r="C34" i="33"/>
  <c r="AJ34" i="33"/>
  <c r="AG34" i="33"/>
  <c r="AH34" i="33"/>
  <c r="B34" i="33"/>
  <c r="AI34" i="33"/>
  <c r="AE34" i="33"/>
  <c r="AC34" i="33"/>
  <c r="AD34" i="33"/>
  <c r="AA34" i="33"/>
  <c r="Z34" i="33"/>
  <c r="W34" i="33"/>
  <c r="V34" i="33"/>
  <c r="S34" i="33"/>
  <c r="R34" i="33"/>
  <c r="O34" i="33"/>
  <c r="N34" i="33"/>
  <c r="J34" i="33"/>
  <c r="I34" i="33"/>
  <c r="F34" i="33"/>
  <c r="E34" i="33"/>
  <c r="C33" i="33"/>
  <c r="AJ33" i="33"/>
  <c r="AG33" i="33"/>
  <c r="AH33" i="33"/>
  <c r="B33" i="33"/>
  <c r="AI33" i="33"/>
  <c r="AE33" i="33"/>
  <c r="AC33" i="33"/>
  <c r="AD33" i="33"/>
  <c r="AA33" i="33"/>
  <c r="Z33" i="33"/>
  <c r="W33" i="33"/>
  <c r="V33" i="33"/>
  <c r="S33" i="33"/>
  <c r="R33" i="33"/>
  <c r="O33" i="33"/>
  <c r="N33" i="33"/>
  <c r="J33" i="33"/>
  <c r="I33" i="33"/>
  <c r="F33" i="33"/>
  <c r="E33" i="33"/>
  <c r="C32" i="33"/>
  <c r="AJ32" i="33"/>
  <c r="AG32" i="33"/>
  <c r="AH32" i="33"/>
  <c r="B32" i="33"/>
  <c r="AI32" i="33"/>
  <c r="AE32" i="33"/>
  <c r="AC32" i="33"/>
  <c r="AD32" i="33"/>
  <c r="AA32" i="33"/>
  <c r="Z32" i="33"/>
  <c r="W32" i="33"/>
  <c r="V32" i="33"/>
  <c r="S32" i="33"/>
  <c r="R32" i="33"/>
  <c r="O32" i="33"/>
  <c r="N32" i="33"/>
  <c r="J32" i="33"/>
  <c r="I32" i="33"/>
  <c r="F32" i="33"/>
  <c r="E32" i="33"/>
  <c r="C31" i="33"/>
  <c r="AJ31" i="33"/>
  <c r="AG31" i="33"/>
  <c r="AH31" i="33"/>
  <c r="B31" i="33"/>
  <c r="AI31" i="33"/>
  <c r="AE31" i="33"/>
  <c r="AC31" i="33"/>
  <c r="AD31" i="33"/>
  <c r="AA31" i="33"/>
  <c r="Z31" i="33"/>
  <c r="W31" i="33"/>
  <c r="V31" i="33"/>
  <c r="S31" i="33"/>
  <c r="R31" i="33"/>
  <c r="O31" i="33"/>
  <c r="N31" i="33"/>
  <c r="J31" i="33"/>
  <c r="I31" i="33"/>
  <c r="F31" i="33"/>
  <c r="E31" i="33"/>
  <c r="C30" i="33"/>
  <c r="AJ30" i="33"/>
  <c r="AG30" i="33"/>
  <c r="AH30" i="33"/>
  <c r="B30" i="33"/>
  <c r="AI30" i="33"/>
  <c r="AE30" i="33"/>
  <c r="AC30" i="33"/>
  <c r="AD30" i="33"/>
  <c r="AA30" i="33"/>
  <c r="Z30" i="33"/>
  <c r="W30" i="33"/>
  <c r="V30" i="33"/>
  <c r="S30" i="33"/>
  <c r="R30" i="33"/>
  <c r="O30" i="33"/>
  <c r="N30" i="33"/>
  <c r="J30" i="33"/>
  <c r="I30" i="33"/>
  <c r="F30" i="33"/>
  <c r="E30" i="33"/>
  <c r="C29" i="33"/>
  <c r="AJ29" i="33"/>
  <c r="AG29" i="33"/>
  <c r="AH29" i="33"/>
  <c r="B29" i="33"/>
  <c r="AI29" i="33"/>
  <c r="AE29" i="33"/>
  <c r="AC29" i="33"/>
  <c r="AD29" i="33"/>
  <c r="AA29" i="33"/>
  <c r="Z29" i="33"/>
  <c r="W29" i="33"/>
  <c r="V29" i="33"/>
  <c r="S29" i="33"/>
  <c r="R29" i="33"/>
  <c r="O29" i="33"/>
  <c r="N29" i="33"/>
  <c r="J29" i="33"/>
  <c r="I29" i="33"/>
  <c r="F29" i="33"/>
  <c r="E29" i="33"/>
  <c r="C28" i="33"/>
  <c r="AJ28" i="33"/>
  <c r="AG28" i="33"/>
  <c r="AH28" i="33"/>
  <c r="B28" i="33"/>
  <c r="AI28" i="33"/>
  <c r="AE28" i="33"/>
  <c r="AC28" i="33"/>
  <c r="AD28" i="33"/>
  <c r="AA28" i="33"/>
  <c r="Z28" i="33"/>
  <c r="W28" i="33"/>
  <c r="V28" i="33"/>
  <c r="S28" i="33"/>
  <c r="R28" i="33"/>
  <c r="O28" i="33"/>
  <c r="N28" i="33"/>
  <c r="J28" i="33"/>
  <c r="I28" i="33"/>
  <c r="F28" i="33"/>
  <c r="E28" i="33"/>
  <c r="C27" i="33"/>
  <c r="AJ27" i="33"/>
  <c r="AG27" i="33"/>
  <c r="AH27" i="33"/>
  <c r="B27" i="33"/>
  <c r="AI27" i="33"/>
  <c r="AE27" i="33"/>
  <c r="AC27" i="33"/>
  <c r="AD27" i="33"/>
  <c r="AA27" i="33"/>
  <c r="Z27" i="33"/>
  <c r="W27" i="33"/>
  <c r="V27" i="33"/>
  <c r="S27" i="33"/>
  <c r="R27" i="33"/>
  <c r="O27" i="33"/>
  <c r="N27" i="33"/>
  <c r="J27" i="33"/>
  <c r="I27" i="33"/>
  <c r="F27" i="33"/>
  <c r="E27" i="33"/>
  <c r="C26" i="33"/>
  <c r="AJ26" i="33"/>
  <c r="AG26" i="33"/>
  <c r="AH26" i="33"/>
  <c r="B26" i="33"/>
  <c r="AI26" i="33"/>
  <c r="AE26" i="33"/>
  <c r="AC26" i="33"/>
  <c r="AD26" i="33"/>
  <c r="AA26" i="33"/>
  <c r="Z26" i="33"/>
  <c r="W26" i="33"/>
  <c r="V26" i="33"/>
  <c r="S26" i="33"/>
  <c r="R26" i="33"/>
  <c r="O26" i="33"/>
  <c r="N26" i="33"/>
  <c r="J26" i="33"/>
  <c r="I26" i="33"/>
  <c r="F26" i="33"/>
  <c r="E26" i="33"/>
  <c r="C25" i="33"/>
  <c r="AJ25" i="33"/>
  <c r="AG25" i="33"/>
  <c r="AH25" i="33"/>
  <c r="B25" i="33"/>
  <c r="AI25" i="33"/>
  <c r="AE25" i="33"/>
  <c r="AC25" i="33"/>
  <c r="AD25" i="33"/>
  <c r="AA25" i="33"/>
  <c r="Z25" i="33"/>
  <c r="W25" i="33"/>
  <c r="V25" i="33"/>
  <c r="S25" i="33"/>
  <c r="R25" i="33"/>
  <c r="O25" i="33"/>
  <c r="N25" i="33"/>
  <c r="J25" i="33"/>
  <c r="I25" i="33"/>
  <c r="F25" i="33"/>
  <c r="E25" i="33"/>
  <c r="C24" i="33"/>
  <c r="AJ24" i="33"/>
  <c r="AG24" i="33"/>
  <c r="AH24" i="33"/>
  <c r="B24" i="33"/>
  <c r="AI24" i="33"/>
  <c r="AE24" i="33"/>
  <c r="AC24" i="33"/>
  <c r="AD24" i="33"/>
  <c r="AA24" i="33"/>
  <c r="Z24" i="33"/>
  <c r="W24" i="33"/>
  <c r="V24" i="33"/>
  <c r="S24" i="33"/>
  <c r="R24" i="33"/>
  <c r="O24" i="33"/>
  <c r="N24" i="33"/>
  <c r="J24" i="33"/>
  <c r="I24" i="33"/>
  <c r="F24" i="33"/>
  <c r="E24" i="33"/>
  <c r="C23" i="33"/>
  <c r="AJ23" i="33"/>
  <c r="AG23" i="33"/>
  <c r="AH23" i="33"/>
  <c r="B23" i="33"/>
  <c r="AI23" i="33"/>
  <c r="AE23" i="33"/>
  <c r="AC23" i="33"/>
  <c r="AD23" i="33"/>
  <c r="AA23" i="33"/>
  <c r="Z23" i="33"/>
  <c r="W23" i="33"/>
  <c r="V23" i="33"/>
  <c r="S23" i="33"/>
  <c r="R23" i="33"/>
  <c r="O23" i="33"/>
  <c r="N23" i="33"/>
  <c r="J23" i="33"/>
  <c r="I23" i="33"/>
  <c r="F23" i="33"/>
  <c r="E23" i="33"/>
  <c r="C22" i="33"/>
  <c r="AJ22" i="33"/>
  <c r="AG22" i="33"/>
  <c r="AH22" i="33"/>
  <c r="B22" i="33"/>
  <c r="AI22" i="33"/>
  <c r="AE22" i="33"/>
  <c r="AC22" i="33"/>
  <c r="AD22" i="33"/>
  <c r="AA22" i="33"/>
  <c r="Z22" i="33"/>
  <c r="W22" i="33"/>
  <c r="V22" i="33"/>
  <c r="S22" i="33"/>
  <c r="R22" i="33"/>
  <c r="O22" i="33"/>
  <c r="N22" i="33"/>
  <c r="J22" i="33"/>
  <c r="I22" i="33"/>
  <c r="F22" i="33"/>
  <c r="E22" i="33"/>
  <c r="C21" i="33"/>
  <c r="AJ21" i="33"/>
  <c r="AG21" i="33"/>
  <c r="AH21" i="33"/>
  <c r="B21" i="33"/>
  <c r="AI21" i="33"/>
  <c r="AE21" i="33"/>
  <c r="AC21" i="33"/>
  <c r="AD21" i="33"/>
  <c r="AA21" i="33"/>
  <c r="Z21" i="33"/>
  <c r="W21" i="33"/>
  <c r="V21" i="33"/>
  <c r="S21" i="33"/>
  <c r="R21" i="33"/>
  <c r="O21" i="33"/>
  <c r="N21" i="33"/>
  <c r="J21" i="33"/>
  <c r="I21" i="33"/>
  <c r="F21" i="33"/>
  <c r="E21" i="33"/>
  <c r="C20" i="33"/>
  <c r="AJ20" i="33"/>
  <c r="AG20" i="33"/>
  <c r="AH20" i="33"/>
  <c r="B20" i="33"/>
  <c r="AI20" i="33"/>
  <c r="AE20" i="33"/>
  <c r="AC20" i="33"/>
  <c r="AD20" i="33"/>
  <c r="AA20" i="33"/>
  <c r="Z20" i="33"/>
  <c r="W20" i="33"/>
  <c r="V20" i="33"/>
  <c r="S20" i="33"/>
  <c r="R20" i="33"/>
  <c r="O20" i="33"/>
  <c r="N20" i="33"/>
  <c r="J20" i="33"/>
  <c r="I20" i="33"/>
  <c r="F20" i="33"/>
  <c r="E20" i="33"/>
  <c r="C19" i="33"/>
  <c r="AJ19" i="33"/>
  <c r="AG19" i="33"/>
  <c r="AH19" i="33"/>
  <c r="B19" i="33"/>
  <c r="AI19" i="33"/>
  <c r="AE19" i="33"/>
  <c r="AC19" i="33"/>
  <c r="AD19" i="33"/>
  <c r="AA19" i="33"/>
  <c r="Z19" i="33"/>
  <c r="W19" i="33"/>
  <c r="V19" i="33"/>
  <c r="S19" i="33"/>
  <c r="R19" i="33"/>
  <c r="O19" i="33"/>
  <c r="N19" i="33"/>
  <c r="J19" i="33"/>
  <c r="I19" i="33"/>
  <c r="F19" i="33"/>
  <c r="E19" i="33"/>
  <c r="C18" i="33"/>
  <c r="AJ18" i="33"/>
  <c r="AG18" i="33"/>
  <c r="AH18" i="33"/>
  <c r="B18" i="33"/>
  <c r="AI18" i="33"/>
  <c r="AE18" i="33"/>
  <c r="AC18" i="33"/>
  <c r="AD18" i="33"/>
  <c r="AA18" i="33"/>
  <c r="Z18" i="33"/>
  <c r="W18" i="33"/>
  <c r="V18" i="33"/>
  <c r="S18" i="33"/>
  <c r="R18" i="33"/>
  <c r="O18" i="33"/>
  <c r="N18" i="33"/>
  <c r="J18" i="33"/>
  <c r="I18" i="33"/>
  <c r="F18" i="33"/>
  <c r="E18" i="33"/>
  <c r="C17" i="33"/>
  <c r="AJ17" i="33"/>
  <c r="AG17" i="33"/>
  <c r="AH17" i="33"/>
  <c r="B17" i="33"/>
  <c r="AI17" i="33"/>
  <c r="AE17" i="33"/>
  <c r="AC17" i="33"/>
  <c r="AD17" i="33"/>
  <c r="AA17" i="33"/>
  <c r="Z17" i="33"/>
  <c r="W17" i="33"/>
  <c r="V17" i="33"/>
  <c r="S17" i="33"/>
  <c r="R17" i="33"/>
  <c r="O17" i="33"/>
  <c r="N17" i="33"/>
  <c r="J17" i="33"/>
  <c r="I17" i="33"/>
  <c r="F17" i="33"/>
  <c r="E17" i="33"/>
  <c r="C16" i="33"/>
  <c r="AJ16" i="33"/>
  <c r="AG16" i="33"/>
  <c r="AH16" i="33"/>
  <c r="B16" i="33"/>
  <c r="AI16" i="33"/>
  <c r="AE16" i="33"/>
  <c r="AC16" i="33"/>
  <c r="AD16" i="33"/>
  <c r="AA16" i="33"/>
  <c r="Z16" i="33"/>
  <c r="W16" i="33"/>
  <c r="V16" i="33"/>
  <c r="S16" i="33"/>
  <c r="R16" i="33"/>
  <c r="O16" i="33"/>
  <c r="N16" i="33"/>
  <c r="J16" i="33"/>
  <c r="I16" i="33"/>
  <c r="F16" i="33"/>
  <c r="E16" i="33"/>
  <c r="C15" i="33"/>
  <c r="AJ15" i="33"/>
  <c r="AG15" i="33"/>
  <c r="AH15" i="33"/>
  <c r="B15" i="33"/>
  <c r="AI15" i="33"/>
  <c r="AE15" i="33"/>
  <c r="AC15" i="33"/>
  <c r="AD15" i="33"/>
  <c r="AA15" i="33"/>
  <c r="Z15" i="33"/>
  <c r="W15" i="33"/>
  <c r="V15" i="33"/>
  <c r="S15" i="33"/>
  <c r="R15" i="33"/>
  <c r="O15" i="33"/>
  <c r="N15" i="33"/>
  <c r="J15" i="33"/>
  <c r="I15" i="33"/>
  <c r="F15" i="33"/>
  <c r="E15" i="33"/>
  <c r="C14" i="33"/>
  <c r="AJ14" i="33"/>
  <c r="AG14" i="33"/>
  <c r="AH14" i="33"/>
  <c r="B14" i="33"/>
  <c r="AI14" i="33"/>
  <c r="AE14" i="33"/>
  <c r="AC14" i="33"/>
  <c r="AD14" i="33"/>
  <c r="AA14" i="33"/>
  <c r="Z14" i="33"/>
  <c r="W14" i="33"/>
  <c r="V14" i="33"/>
  <c r="S14" i="33"/>
  <c r="R14" i="33"/>
  <c r="O14" i="33"/>
  <c r="N14" i="33"/>
  <c r="J14" i="33"/>
  <c r="I14" i="33"/>
  <c r="F14" i="33"/>
  <c r="E14" i="33"/>
  <c r="C13" i="33"/>
  <c r="AJ13" i="33"/>
  <c r="AG13" i="33"/>
  <c r="AH13" i="33"/>
  <c r="B13" i="33"/>
  <c r="AI13" i="33"/>
  <c r="AE13" i="33"/>
  <c r="AC13" i="33"/>
  <c r="AD13" i="33"/>
  <c r="AA13" i="33"/>
  <c r="Z13" i="33"/>
  <c r="W13" i="33"/>
  <c r="V13" i="33"/>
  <c r="S13" i="33"/>
  <c r="R13" i="33"/>
  <c r="O13" i="33"/>
  <c r="N13" i="33"/>
  <c r="J13" i="33"/>
  <c r="I13" i="33"/>
  <c r="F13" i="33"/>
  <c r="E13" i="33"/>
  <c r="C12" i="33"/>
  <c r="AJ12" i="33"/>
  <c r="AG12" i="33"/>
  <c r="AH12" i="33"/>
  <c r="B12" i="33"/>
  <c r="AI12" i="33"/>
  <c r="AE12" i="33"/>
  <c r="AC12" i="33"/>
  <c r="AD12" i="33"/>
  <c r="AA12" i="33"/>
  <c r="Z12" i="33"/>
  <c r="W12" i="33"/>
  <c r="V12" i="33"/>
  <c r="S12" i="33"/>
  <c r="R12" i="33"/>
  <c r="O12" i="33"/>
  <c r="N12" i="33"/>
  <c r="J12" i="33"/>
  <c r="I12" i="33"/>
  <c r="F12" i="33"/>
  <c r="E12" i="33"/>
  <c r="C11" i="33"/>
  <c r="AJ11" i="33"/>
  <c r="AG11" i="33"/>
  <c r="AH11" i="33"/>
  <c r="B11" i="33"/>
  <c r="AI11" i="33"/>
  <c r="AE11" i="33"/>
  <c r="AC11" i="33"/>
  <c r="AD11" i="33"/>
  <c r="AA11" i="33"/>
  <c r="Z11" i="33"/>
  <c r="W11" i="33"/>
  <c r="V11" i="33"/>
  <c r="S11" i="33"/>
  <c r="R11" i="33"/>
  <c r="O11" i="33"/>
  <c r="N11" i="33"/>
  <c r="J11" i="33"/>
  <c r="I11" i="33"/>
  <c r="F11" i="33"/>
  <c r="E11" i="33"/>
  <c r="C10" i="33"/>
  <c r="AJ10" i="33"/>
  <c r="AG10" i="33"/>
  <c r="AH10" i="33"/>
  <c r="B10" i="33"/>
  <c r="AI10" i="33"/>
  <c r="AE10" i="33"/>
  <c r="AC10" i="33"/>
  <c r="AD10" i="33"/>
  <c r="AA10" i="33"/>
  <c r="Z10" i="33"/>
  <c r="W10" i="33"/>
  <c r="V10" i="33"/>
  <c r="S10" i="33"/>
  <c r="R10" i="33"/>
  <c r="O10" i="33"/>
  <c r="N10" i="33"/>
  <c r="J10" i="33"/>
  <c r="I10" i="33"/>
  <c r="F10" i="33"/>
  <c r="E10" i="33"/>
  <c r="C9" i="33"/>
  <c r="AJ9" i="33"/>
  <c r="AG9" i="33"/>
  <c r="AH9" i="33"/>
  <c r="B9" i="33"/>
  <c r="AI9" i="33"/>
  <c r="AE9" i="33"/>
  <c r="AC9" i="33"/>
  <c r="AD9" i="33"/>
  <c r="AA9" i="33"/>
  <c r="Z9" i="33"/>
  <c r="W9" i="33"/>
  <c r="V9" i="33"/>
  <c r="S9" i="33"/>
  <c r="R9" i="33"/>
  <c r="O9" i="33"/>
  <c r="N9" i="33"/>
  <c r="J9" i="33"/>
  <c r="I9" i="33"/>
  <c r="F9" i="33"/>
  <c r="E9" i="33"/>
  <c r="C8" i="33"/>
  <c r="AJ8" i="33"/>
  <c r="AG8" i="33"/>
  <c r="AH8" i="33"/>
  <c r="B8" i="33"/>
  <c r="AI8" i="33"/>
  <c r="AE8" i="33"/>
  <c r="AC8" i="33"/>
  <c r="AD8" i="33"/>
  <c r="AA8" i="33"/>
  <c r="Z8" i="33"/>
  <c r="W8" i="33"/>
  <c r="V8" i="33"/>
  <c r="S8" i="33"/>
  <c r="R8" i="33"/>
  <c r="O8" i="33"/>
  <c r="N8" i="33"/>
  <c r="J8" i="33"/>
  <c r="I8" i="33"/>
  <c r="F8" i="33"/>
  <c r="E8" i="33"/>
  <c r="C7" i="33"/>
  <c r="AJ7" i="33"/>
  <c r="AG7" i="33"/>
  <c r="AH7" i="33"/>
  <c r="B7" i="33"/>
  <c r="AI7" i="33"/>
  <c r="AE7" i="33"/>
  <c r="AC7" i="33"/>
  <c r="AD7" i="33"/>
  <c r="AA7" i="33"/>
  <c r="Z7" i="33"/>
  <c r="W7" i="33"/>
  <c r="V7" i="33"/>
  <c r="S7" i="33"/>
  <c r="R7" i="33"/>
  <c r="O7" i="33"/>
  <c r="N7" i="33"/>
  <c r="J7" i="33"/>
  <c r="I7" i="33"/>
  <c r="F7" i="33"/>
  <c r="E7" i="33"/>
  <c r="C6" i="33"/>
  <c r="AJ6" i="33"/>
  <c r="AG6" i="33"/>
  <c r="AH6" i="33"/>
  <c r="B6" i="33"/>
  <c r="AI6" i="33"/>
  <c r="AE6" i="33"/>
  <c r="AC6" i="33"/>
  <c r="AD6" i="33"/>
  <c r="AA6" i="33"/>
  <c r="Z6" i="33"/>
  <c r="W6" i="33"/>
  <c r="V6" i="33"/>
  <c r="S6" i="33"/>
  <c r="R6" i="33"/>
  <c r="O6" i="33"/>
  <c r="N6" i="33"/>
  <c r="J6" i="33"/>
  <c r="I6" i="33"/>
  <c r="F6" i="33"/>
  <c r="E6" i="33"/>
  <c r="C5" i="33"/>
  <c r="AJ5" i="33"/>
  <c r="AG5" i="33"/>
  <c r="AH5" i="33"/>
  <c r="B5" i="33"/>
  <c r="AI5" i="33"/>
  <c r="AE5" i="33"/>
  <c r="AC5" i="33"/>
  <c r="AD5" i="33"/>
  <c r="AA5" i="33"/>
  <c r="Z5" i="33"/>
  <c r="W5" i="33"/>
  <c r="V5" i="33"/>
  <c r="S5" i="33"/>
  <c r="R5" i="33"/>
  <c r="O5" i="33"/>
  <c r="N5" i="33"/>
  <c r="J5" i="33"/>
  <c r="I5" i="33"/>
  <c r="F5" i="33"/>
  <c r="E5" i="33"/>
  <c r="W301" i="32"/>
  <c r="U101" i="32"/>
  <c r="U202" i="32"/>
  <c r="U301" i="32"/>
  <c r="V301" i="32"/>
  <c r="S301" i="32"/>
  <c r="Q101" i="32"/>
  <c r="Q202" i="32"/>
  <c r="Q301" i="32"/>
  <c r="R301" i="32"/>
  <c r="O301" i="32"/>
  <c r="M101" i="32"/>
  <c r="M202" i="32"/>
  <c r="M301" i="32"/>
  <c r="N301" i="32"/>
  <c r="K301" i="32"/>
  <c r="I101" i="32"/>
  <c r="I202" i="32"/>
  <c r="I301" i="32"/>
  <c r="J301" i="32"/>
  <c r="G301" i="32"/>
  <c r="E101" i="32"/>
  <c r="E202" i="32"/>
  <c r="E301" i="32"/>
  <c r="F301" i="32"/>
  <c r="W300" i="32"/>
  <c r="U100" i="32"/>
  <c r="U201" i="32"/>
  <c r="U300" i="32"/>
  <c r="V300" i="32"/>
  <c r="S300" i="32"/>
  <c r="Q100" i="32"/>
  <c r="Q201" i="32"/>
  <c r="Q300" i="32"/>
  <c r="R300" i="32"/>
  <c r="O300" i="32"/>
  <c r="M100" i="32"/>
  <c r="M201" i="32"/>
  <c r="M300" i="32"/>
  <c r="N300" i="32"/>
  <c r="K300" i="32"/>
  <c r="I100" i="32"/>
  <c r="I201" i="32"/>
  <c r="I300" i="32"/>
  <c r="J300" i="32"/>
  <c r="G300" i="32"/>
  <c r="E100" i="32"/>
  <c r="E201" i="32"/>
  <c r="E300" i="32"/>
  <c r="F300" i="32"/>
  <c r="W299" i="32"/>
  <c r="U99" i="32"/>
  <c r="U200" i="32"/>
  <c r="U299" i="32"/>
  <c r="V299" i="32"/>
  <c r="S299" i="32"/>
  <c r="Q99" i="32"/>
  <c r="Q200" i="32"/>
  <c r="Q299" i="32"/>
  <c r="R299" i="32"/>
  <c r="O299" i="32"/>
  <c r="M99" i="32"/>
  <c r="M200" i="32"/>
  <c r="M299" i="32"/>
  <c r="N299" i="32"/>
  <c r="K299" i="32"/>
  <c r="I99" i="32"/>
  <c r="I200" i="32"/>
  <c r="I299" i="32"/>
  <c r="J299" i="32"/>
  <c r="G299" i="32"/>
  <c r="E99" i="32"/>
  <c r="E200" i="32"/>
  <c r="E299" i="32"/>
  <c r="F299" i="32"/>
  <c r="W298" i="32"/>
  <c r="U98" i="32"/>
  <c r="U199" i="32"/>
  <c r="U298" i="32"/>
  <c r="V298" i="32"/>
  <c r="S298" i="32"/>
  <c r="Q98" i="32"/>
  <c r="Q199" i="32"/>
  <c r="Q298" i="32"/>
  <c r="R298" i="32"/>
  <c r="O298" i="32"/>
  <c r="M98" i="32"/>
  <c r="M199" i="32"/>
  <c r="M298" i="32"/>
  <c r="N298" i="32"/>
  <c r="K298" i="32"/>
  <c r="I98" i="32"/>
  <c r="I199" i="32"/>
  <c r="I298" i="32"/>
  <c r="J298" i="32"/>
  <c r="G298" i="32"/>
  <c r="E98" i="32"/>
  <c r="E199" i="32"/>
  <c r="E298" i="32"/>
  <c r="F298" i="32"/>
  <c r="W297" i="32"/>
  <c r="U97" i="32"/>
  <c r="U198" i="32"/>
  <c r="U297" i="32"/>
  <c r="V297" i="32"/>
  <c r="S297" i="32"/>
  <c r="Q97" i="32"/>
  <c r="Q198" i="32"/>
  <c r="Q297" i="32"/>
  <c r="R297" i="32"/>
  <c r="O297" i="32"/>
  <c r="M97" i="32"/>
  <c r="M198" i="32"/>
  <c r="M297" i="32"/>
  <c r="N297" i="32"/>
  <c r="K297" i="32"/>
  <c r="I97" i="32"/>
  <c r="I198" i="32"/>
  <c r="I297" i="32"/>
  <c r="J297" i="32"/>
  <c r="G297" i="32"/>
  <c r="E97" i="32"/>
  <c r="E198" i="32"/>
  <c r="E297" i="32"/>
  <c r="F297" i="32"/>
  <c r="W296" i="32"/>
  <c r="U96" i="32"/>
  <c r="U197" i="32"/>
  <c r="U296" i="32"/>
  <c r="V296" i="32"/>
  <c r="S296" i="32"/>
  <c r="Q96" i="32"/>
  <c r="Q197" i="32"/>
  <c r="Q296" i="32"/>
  <c r="R296" i="32"/>
  <c r="O296" i="32"/>
  <c r="M96" i="32"/>
  <c r="M197" i="32"/>
  <c r="M296" i="32"/>
  <c r="N296" i="32"/>
  <c r="K296" i="32"/>
  <c r="I96" i="32"/>
  <c r="I197" i="32"/>
  <c r="I296" i="32"/>
  <c r="J296" i="32"/>
  <c r="G296" i="32"/>
  <c r="E96" i="32"/>
  <c r="E197" i="32"/>
  <c r="E296" i="32"/>
  <c r="F296" i="32"/>
  <c r="W295" i="32"/>
  <c r="U95" i="32"/>
  <c r="U196" i="32"/>
  <c r="U295" i="32"/>
  <c r="V295" i="32"/>
  <c r="S295" i="32"/>
  <c r="Q95" i="32"/>
  <c r="Q196" i="32"/>
  <c r="Q295" i="32"/>
  <c r="R295" i="32"/>
  <c r="O295" i="32"/>
  <c r="M95" i="32"/>
  <c r="M196" i="32"/>
  <c r="M295" i="32"/>
  <c r="N295" i="32"/>
  <c r="K295" i="32"/>
  <c r="I95" i="32"/>
  <c r="I196" i="32"/>
  <c r="I295" i="32"/>
  <c r="J295" i="32"/>
  <c r="G295" i="32"/>
  <c r="E95" i="32"/>
  <c r="E196" i="32"/>
  <c r="E295" i="32"/>
  <c r="F295" i="32"/>
  <c r="W294" i="32"/>
  <c r="U94" i="32"/>
  <c r="U195" i="32"/>
  <c r="U294" i="32"/>
  <c r="V294" i="32"/>
  <c r="S294" i="32"/>
  <c r="Q94" i="32"/>
  <c r="Q195" i="32"/>
  <c r="Q294" i="32"/>
  <c r="R294" i="32"/>
  <c r="O294" i="32"/>
  <c r="M94" i="32"/>
  <c r="M195" i="32"/>
  <c r="M294" i="32"/>
  <c r="N294" i="32"/>
  <c r="K294" i="32"/>
  <c r="I94" i="32"/>
  <c r="I195" i="32"/>
  <c r="I294" i="32"/>
  <c r="J294" i="32"/>
  <c r="G294" i="32"/>
  <c r="E94" i="32"/>
  <c r="E195" i="32"/>
  <c r="E294" i="32"/>
  <c r="F294" i="32"/>
  <c r="W293" i="32"/>
  <c r="U93" i="32"/>
  <c r="U194" i="32"/>
  <c r="U293" i="32"/>
  <c r="V293" i="32"/>
  <c r="S293" i="32"/>
  <c r="Q93" i="32"/>
  <c r="Q194" i="32"/>
  <c r="Q293" i="32"/>
  <c r="R293" i="32"/>
  <c r="O293" i="32"/>
  <c r="M93" i="32"/>
  <c r="M194" i="32"/>
  <c r="M293" i="32"/>
  <c r="N293" i="32"/>
  <c r="K293" i="32"/>
  <c r="I93" i="32"/>
  <c r="I194" i="32"/>
  <c r="I293" i="32"/>
  <c r="J293" i="32"/>
  <c r="G293" i="32"/>
  <c r="E93" i="32"/>
  <c r="E194" i="32"/>
  <c r="E293" i="32"/>
  <c r="F293" i="32"/>
  <c r="W292" i="32"/>
  <c r="U92" i="32"/>
  <c r="U193" i="32"/>
  <c r="U292" i="32"/>
  <c r="V292" i="32"/>
  <c r="S292" i="32"/>
  <c r="Q92" i="32"/>
  <c r="Q193" i="32"/>
  <c r="Q292" i="32"/>
  <c r="R292" i="32"/>
  <c r="O292" i="32"/>
  <c r="M92" i="32"/>
  <c r="M193" i="32"/>
  <c r="M292" i="32"/>
  <c r="N292" i="32"/>
  <c r="K292" i="32"/>
  <c r="I92" i="32"/>
  <c r="I193" i="32"/>
  <c r="I292" i="32"/>
  <c r="J292" i="32"/>
  <c r="G292" i="32"/>
  <c r="E92" i="32"/>
  <c r="E193" i="32"/>
  <c r="E292" i="32"/>
  <c r="F292" i="32"/>
  <c r="W291" i="32"/>
  <c r="U91" i="32"/>
  <c r="U192" i="32"/>
  <c r="U291" i="32"/>
  <c r="V291" i="32"/>
  <c r="S291" i="32"/>
  <c r="Q91" i="32"/>
  <c r="Q192" i="32"/>
  <c r="Q291" i="32"/>
  <c r="R291" i="32"/>
  <c r="O291" i="32"/>
  <c r="M91" i="32"/>
  <c r="M192" i="32"/>
  <c r="M291" i="32"/>
  <c r="N291" i="32"/>
  <c r="K291" i="32"/>
  <c r="I91" i="32"/>
  <c r="I192" i="32"/>
  <c r="I291" i="32"/>
  <c r="J291" i="32"/>
  <c r="G291" i="32"/>
  <c r="E91" i="32"/>
  <c r="E192" i="32"/>
  <c r="E291" i="32"/>
  <c r="F291" i="32"/>
  <c r="W290" i="32"/>
  <c r="U90" i="32"/>
  <c r="U191" i="32"/>
  <c r="U290" i="32"/>
  <c r="V290" i="32"/>
  <c r="S290" i="32"/>
  <c r="Q90" i="32"/>
  <c r="Q191" i="32"/>
  <c r="Q290" i="32"/>
  <c r="R290" i="32"/>
  <c r="O290" i="32"/>
  <c r="M90" i="32"/>
  <c r="M191" i="32"/>
  <c r="M290" i="32"/>
  <c r="N290" i="32"/>
  <c r="K290" i="32"/>
  <c r="I90" i="32"/>
  <c r="I191" i="32"/>
  <c r="I290" i="32"/>
  <c r="J290" i="32"/>
  <c r="G290" i="32"/>
  <c r="E90" i="32"/>
  <c r="E191" i="32"/>
  <c r="E290" i="32"/>
  <c r="F290" i="32"/>
  <c r="W289" i="32"/>
  <c r="U89" i="32"/>
  <c r="U190" i="32"/>
  <c r="U289" i="32"/>
  <c r="V289" i="32"/>
  <c r="S289" i="32"/>
  <c r="Q89" i="32"/>
  <c r="Q190" i="32"/>
  <c r="Q289" i="32"/>
  <c r="R289" i="32"/>
  <c r="O289" i="32"/>
  <c r="M89" i="32"/>
  <c r="M190" i="32"/>
  <c r="M289" i="32"/>
  <c r="N289" i="32"/>
  <c r="K289" i="32"/>
  <c r="I89" i="32"/>
  <c r="I190" i="32"/>
  <c r="I289" i="32"/>
  <c r="J289" i="32"/>
  <c r="G289" i="32"/>
  <c r="E89" i="32"/>
  <c r="E190" i="32"/>
  <c r="E289" i="32"/>
  <c r="F289" i="32"/>
  <c r="W288" i="32"/>
  <c r="U88" i="32"/>
  <c r="U189" i="32"/>
  <c r="U288" i="32"/>
  <c r="V288" i="32"/>
  <c r="S288" i="32"/>
  <c r="Q88" i="32"/>
  <c r="Q189" i="32"/>
  <c r="Q288" i="32"/>
  <c r="R288" i="32"/>
  <c r="O288" i="32"/>
  <c r="M88" i="32"/>
  <c r="M189" i="32"/>
  <c r="M288" i="32"/>
  <c r="N288" i="32"/>
  <c r="K288" i="32"/>
  <c r="I88" i="32"/>
  <c r="I189" i="32"/>
  <c r="I288" i="32"/>
  <c r="J288" i="32"/>
  <c r="G288" i="32"/>
  <c r="E88" i="32"/>
  <c r="E189" i="32"/>
  <c r="E288" i="32"/>
  <c r="F288" i="32"/>
  <c r="W287" i="32"/>
  <c r="U87" i="32"/>
  <c r="U188" i="32"/>
  <c r="U287" i="32"/>
  <c r="V287" i="32"/>
  <c r="S287" i="32"/>
  <c r="Q87" i="32"/>
  <c r="Q188" i="32"/>
  <c r="Q287" i="32"/>
  <c r="R287" i="32"/>
  <c r="O287" i="32"/>
  <c r="M87" i="32"/>
  <c r="M188" i="32"/>
  <c r="M287" i="32"/>
  <c r="N287" i="32"/>
  <c r="K287" i="32"/>
  <c r="I87" i="32"/>
  <c r="I188" i="32"/>
  <c r="I287" i="32"/>
  <c r="J287" i="32"/>
  <c r="G287" i="32"/>
  <c r="E87" i="32"/>
  <c r="E188" i="32"/>
  <c r="E287" i="32"/>
  <c r="F287" i="32"/>
  <c r="W286" i="32"/>
  <c r="U86" i="32"/>
  <c r="U187" i="32"/>
  <c r="U286" i="32"/>
  <c r="V286" i="32"/>
  <c r="S286" i="32"/>
  <c r="Q86" i="32"/>
  <c r="Q187" i="32"/>
  <c r="Q286" i="32"/>
  <c r="R286" i="32"/>
  <c r="O286" i="32"/>
  <c r="M86" i="32"/>
  <c r="M187" i="32"/>
  <c r="M286" i="32"/>
  <c r="N286" i="32"/>
  <c r="K286" i="32"/>
  <c r="I86" i="32"/>
  <c r="I187" i="32"/>
  <c r="I286" i="32"/>
  <c r="J286" i="32"/>
  <c r="G286" i="32"/>
  <c r="E86" i="32"/>
  <c r="E187" i="32"/>
  <c r="E286" i="32"/>
  <c r="F286" i="32"/>
  <c r="W285" i="32"/>
  <c r="U85" i="32"/>
  <c r="U186" i="32"/>
  <c r="U285" i="32"/>
  <c r="V285" i="32"/>
  <c r="S285" i="32"/>
  <c r="Q85" i="32"/>
  <c r="Q186" i="32"/>
  <c r="Q285" i="32"/>
  <c r="R285" i="32"/>
  <c r="O285" i="32"/>
  <c r="M85" i="32"/>
  <c r="M186" i="32"/>
  <c r="M285" i="32"/>
  <c r="N285" i="32"/>
  <c r="K285" i="32"/>
  <c r="I85" i="32"/>
  <c r="I186" i="32"/>
  <c r="I285" i="32"/>
  <c r="J285" i="32"/>
  <c r="G285" i="32"/>
  <c r="E85" i="32"/>
  <c r="E186" i="32"/>
  <c r="E285" i="32"/>
  <c r="F285" i="32"/>
  <c r="W284" i="32"/>
  <c r="U84" i="32"/>
  <c r="U185" i="32"/>
  <c r="U284" i="32"/>
  <c r="V284" i="32"/>
  <c r="S284" i="32"/>
  <c r="Q84" i="32"/>
  <c r="Q185" i="32"/>
  <c r="Q284" i="32"/>
  <c r="R284" i="32"/>
  <c r="O284" i="32"/>
  <c r="M84" i="32"/>
  <c r="M185" i="32"/>
  <c r="M284" i="32"/>
  <c r="N284" i="32"/>
  <c r="K284" i="32"/>
  <c r="I84" i="32"/>
  <c r="I185" i="32"/>
  <c r="I284" i="32"/>
  <c r="J284" i="32"/>
  <c r="G284" i="32"/>
  <c r="E84" i="32"/>
  <c r="E185" i="32"/>
  <c r="E284" i="32"/>
  <c r="F284" i="32"/>
  <c r="W283" i="32"/>
  <c r="U83" i="32"/>
  <c r="U184" i="32"/>
  <c r="U283" i="32"/>
  <c r="V283" i="32"/>
  <c r="S283" i="32"/>
  <c r="Q83" i="32"/>
  <c r="Q184" i="32"/>
  <c r="Q283" i="32"/>
  <c r="R283" i="32"/>
  <c r="O283" i="32"/>
  <c r="M83" i="32"/>
  <c r="M184" i="32"/>
  <c r="M283" i="32"/>
  <c r="N283" i="32"/>
  <c r="K283" i="32"/>
  <c r="I83" i="32"/>
  <c r="I184" i="32"/>
  <c r="I283" i="32"/>
  <c r="J283" i="32"/>
  <c r="G283" i="32"/>
  <c r="E83" i="32"/>
  <c r="E184" i="32"/>
  <c r="E283" i="32"/>
  <c r="F283" i="32"/>
  <c r="W282" i="32"/>
  <c r="U82" i="32"/>
  <c r="U183" i="32"/>
  <c r="U282" i="32"/>
  <c r="V282" i="32"/>
  <c r="S282" i="32"/>
  <c r="Q82" i="32"/>
  <c r="Q183" i="32"/>
  <c r="Q282" i="32"/>
  <c r="R282" i="32"/>
  <c r="O282" i="32"/>
  <c r="M82" i="32"/>
  <c r="M183" i="32"/>
  <c r="M282" i="32"/>
  <c r="N282" i="32"/>
  <c r="K282" i="32"/>
  <c r="I82" i="32"/>
  <c r="I183" i="32"/>
  <c r="I282" i="32"/>
  <c r="J282" i="32"/>
  <c r="G282" i="32"/>
  <c r="E82" i="32"/>
  <c r="E183" i="32"/>
  <c r="E282" i="32"/>
  <c r="F282" i="32"/>
  <c r="W281" i="32"/>
  <c r="U81" i="32"/>
  <c r="U182" i="32"/>
  <c r="U281" i="32"/>
  <c r="V281" i="32"/>
  <c r="S281" i="32"/>
  <c r="Q81" i="32"/>
  <c r="Q182" i="32"/>
  <c r="Q281" i="32"/>
  <c r="R281" i="32"/>
  <c r="O281" i="32"/>
  <c r="M81" i="32"/>
  <c r="M182" i="32"/>
  <c r="M281" i="32"/>
  <c r="N281" i="32"/>
  <c r="K281" i="32"/>
  <c r="I81" i="32"/>
  <c r="I182" i="32"/>
  <c r="I281" i="32"/>
  <c r="J281" i="32"/>
  <c r="G281" i="32"/>
  <c r="E81" i="32"/>
  <c r="E182" i="32"/>
  <c r="E281" i="32"/>
  <c r="F281" i="32"/>
  <c r="W280" i="32"/>
  <c r="U80" i="32"/>
  <c r="U181" i="32"/>
  <c r="U280" i="32"/>
  <c r="V280" i="32"/>
  <c r="S280" i="32"/>
  <c r="Q80" i="32"/>
  <c r="Q181" i="32"/>
  <c r="Q280" i="32"/>
  <c r="R280" i="32"/>
  <c r="O280" i="32"/>
  <c r="M80" i="32"/>
  <c r="M181" i="32"/>
  <c r="M280" i="32"/>
  <c r="N280" i="32"/>
  <c r="K280" i="32"/>
  <c r="I80" i="32"/>
  <c r="I181" i="32"/>
  <c r="I280" i="32"/>
  <c r="J280" i="32"/>
  <c r="G280" i="32"/>
  <c r="E80" i="32"/>
  <c r="E181" i="32"/>
  <c r="E280" i="32"/>
  <c r="F280" i="32"/>
  <c r="W279" i="32"/>
  <c r="U79" i="32"/>
  <c r="U180" i="32"/>
  <c r="U279" i="32"/>
  <c r="V279" i="32"/>
  <c r="S279" i="32"/>
  <c r="Q79" i="32"/>
  <c r="Q180" i="32"/>
  <c r="Q279" i="32"/>
  <c r="R279" i="32"/>
  <c r="O279" i="32"/>
  <c r="M79" i="32"/>
  <c r="M180" i="32"/>
  <c r="M279" i="32"/>
  <c r="N279" i="32"/>
  <c r="K279" i="32"/>
  <c r="I79" i="32"/>
  <c r="I180" i="32"/>
  <c r="I279" i="32"/>
  <c r="J279" i="32"/>
  <c r="G279" i="32"/>
  <c r="E79" i="32"/>
  <c r="E180" i="32"/>
  <c r="E279" i="32"/>
  <c r="F279" i="32"/>
  <c r="W278" i="32"/>
  <c r="U78" i="32"/>
  <c r="U179" i="32"/>
  <c r="U278" i="32"/>
  <c r="V278" i="32"/>
  <c r="S278" i="32"/>
  <c r="Q78" i="32"/>
  <c r="Q179" i="32"/>
  <c r="Q278" i="32"/>
  <c r="R278" i="32"/>
  <c r="O278" i="32"/>
  <c r="M78" i="32"/>
  <c r="M179" i="32"/>
  <c r="M278" i="32"/>
  <c r="N278" i="32"/>
  <c r="K278" i="32"/>
  <c r="I78" i="32"/>
  <c r="I179" i="32"/>
  <c r="I278" i="32"/>
  <c r="J278" i="32"/>
  <c r="G278" i="32"/>
  <c r="E78" i="32"/>
  <c r="E179" i="32"/>
  <c r="E278" i="32"/>
  <c r="F278" i="32"/>
  <c r="W277" i="32"/>
  <c r="U77" i="32"/>
  <c r="U178" i="32"/>
  <c r="U277" i="32"/>
  <c r="V277" i="32"/>
  <c r="S277" i="32"/>
  <c r="Q77" i="32"/>
  <c r="Q178" i="32"/>
  <c r="Q277" i="32"/>
  <c r="R277" i="32"/>
  <c r="O277" i="32"/>
  <c r="M77" i="32"/>
  <c r="M178" i="32"/>
  <c r="M277" i="32"/>
  <c r="N277" i="32"/>
  <c r="K277" i="32"/>
  <c r="I77" i="32"/>
  <c r="I178" i="32"/>
  <c r="I277" i="32"/>
  <c r="J277" i="32"/>
  <c r="G277" i="32"/>
  <c r="E77" i="32"/>
  <c r="E178" i="32"/>
  <c r="E277" i="32"/>
  <c r="F277" i="32"/>
  <c r="W276" i="32"/>
  <c r="U76" i="32"/>
  <c r="U177" i="32"/>
  <c r="U276" i="32"/>
  <c r="V276" i="32"/>
  <c r="S276" i="32"/>
  <c r="Q76" i="32"/>
  <c r="Q177" i="32"/>
  <c r="Q276" i="32"/>
  <c r="R276" i="32"/>
  <c r="O276" i="32"/>
  <c r="M76" i="32"/>
  <c r="M177" i="32"/>
  <c r="M276" i="32"/>
  <c r="N276" i="32"/>
  <c r="K276" i="32"/>
  <c r="I76" i="32"/>
  <c r="I177" i="32"/>
  <c r="I276" i="32"/>
  <c r="J276" i="32"/>
  <c r="G276" i="32"/>
  <c r="E76" i="32"/>
  <c r="E177" i="32"/>
  <c r="E276" i="32"/>
  <c r="F276" i="32"/>
  <c r="W275" i="32"/>
  <c r="U75" i="32"/>
  <c r="U176" i="32"/>
  <c r="U275" i="32"/>
  <c r="V275" i="32"/>
  <c r="S275" i="32"/>
  <c r="Q75" i="32"/>
  <c r="Q176" i="32"/>
  <c r="Q275" i="32"/>
  <c r="R275" i="32"/>
  <c r="O275" i="32"/>
  <c r="M75" i="32"/>
  <c r="M176" i="32"/>
  <c r="M275" i="32"/>
  <c r="N275" i="32"/>
  <c r="K275" i="32"/>
  <c r="I75" i="32"/>
  <c r="I176" i="32"/>
  <c r="I275" i="32"/>
  <c r="J275" i="32"/>
  <c r="G275" i="32"/>
  <c r="E75" i="32"/>
  <c r="E176" i="32"/>
  <c r="E275" i="32"/>
  <c r="F275" i="32"/>
  <c r="W274" i="32"/>
  <c r="U74" i="32"/>
  <c r="U175" i="32"/>
  <c r="U274" i="32"/>
  <c r="V274" i="32"/>
  <c r="S274" i="32"/>
  <c r="Q74" i="32"/>
  <c r="Q175" i="32"/>
  <c r="Q274" i="32"/>
  <c r="R274" i="32"/>
  <c r="O274" i="32"/>
  <c r="M74" i="32"/>
  <c r="M175" i="32"/>
  <c r="M274" i="32"/>
  <c r="N274" i="32"/>
  <c r="K274" i="32"/>
  <c r="I74" i="32"/>
  <c r="I175" i="32"/>
  <c r="I274" i="32"/>
  <c r="J274" i="32"/>
  <c r="G274" i="32"/>
  <c r="E74" i="32"/>
  <c r="E175" i="32"/>
  <c r="E274" i="32"/>
  <c r="F274" i="32"/>
  <c r="W273" i="32"/>
  <c r="U73" i="32"/>
  <c r="U174" i="32"/>
  <c r="U273" i="32"/>
  <c r="V273" i="32"/>
  <c r="S273" i="32"/>
  <c r="Q73" i="32"/>
  <c r="Q174" i="32"/>
  <c r="Q273" i="32"/>
  <c r="R273" i="32"/>
  <c r="O273" i="32"/>
  <c r="M73" i="32"/>
  <c r="M174" i="32"/>
  <c r="M273" i="32"/>
  <c r="N273" i="32"/>
  <c r="K273" i="32"/>
  <c r="I73" i="32"/>
  <c r="I174" i="32"/>
  <c r="I273" i="32"/>
  <c r="J273" i="32"/>
  <c r="G273" i="32"/>
  <c r="E73" i="32"/>
  <c r="E174" i="32"/>
  <c r="E273" i="32"/>
  <c r="F273" i="32"/>
  <c r="W272" i="32"/>
  <c r="U72" i="32"/>
  <c r="U173" i="32"/>
  <c r="U272" i="32"/>
  <c r="V272" i="32"/>
  <c r="S272" i="32"/>
  <c r="Q72" i="32"/>
  <c r="Q173" i="32"/>
  <c r="Q272" i="32"/>
  <c r="R272" i="32"/>
  <c r="O272" i="32"/>
  <c r="M72" i="32"/>
  <c r="M173" i="32"/>
  <c r="M272" i="32"/>
  <c r="N272" i="32"/>
  <c r="K272" i="32"/>
  <c r="I72" i="32"/>
  <c r="I173" i="32"/>
  <c r="I272" i="32"/>
  <c r="J272" i="32"/>
  <c r="G272" i="32"/>
  <c r="E72" i="32"/>
  <c r="E173" i="32"/>
  <c r="E272" i="32"/>
  <c r="F272" i="32"/>
  <c r="W271" i="32"/>
  <c r="U71" i="32"/>
  <c r="U172" i="32"/>
  <c r="U271" i="32"/>
  <c r="V271" i="32"/>
  <c r="S271" i="32"/>
  <c r="Q71" i="32"/>
  <c r="Q172" i="32"/>
  <c r="Q271" i="32"/>
  <c r="R271" i="32"/>
  <c r="O271" i="32"/>
  <c r="M71" i="32"/>
  <c r="M172" i="32"/>
  <c r="M271" i="32"/>
  <c r="N271" i="32"/>
  <c r="K271" i="32"/>
  <c r="I71" i="32"/>
  <c r="I172" i="32"/>
  <c r="I271" i="32"/>
  <c r="J271" i="32"/>
  <c r="G271" i="32"/>
  <c r="E71" i="32"/>
  <c r="E172" i="32"/>
  <c r="E271" i="32"/>
  <c r="F271" i="32"/>
  <c r="W270" i="32"/>
  <c r="U70" i="32"/>
  <c r="U171" i="32"/>
  <c r="U270" i="32"/>
  <c r="V270" i="32"/>
  <c r="S270" i="32"/>
  <c r="Q70" i="32"/>
  <c r="Q171" i="32"/>
  <c r="Q270" i="32"/>
  <c r="R270" i="32"/>
  <c r="O270" i="32"/>
  <c r="M70" i="32"/>
  <c r="M171" i="32"/>
  <c r="M270" i="32"/>
  <c r="N270" i="32"/>
  <c r="K270" i="32"/>
  <c r="I70" i="32"/>
  <c r="I171" i="32"/>
  <c r="I270" i="32"/>
  <c r="J270" i="32"/>
  <c r="G270" i="32"/>
  <c r="E70" i="32"/>
  <c r="E171" i="32"/>
  <c r="E270" i="32"/>
  <c r="F270" i="32"/>
  <c r="W269" i="32"/>
  <c r="U69" i="32"/>
  <c r="U170" i="32"/>
  <c r="U269" i="32"/>
  <c r="V269" i="32"/>
  <c r="S269" i="32"/>
  <c r="Q69" i="32"/>
  <c r="Q170" i="32"/>
  <c r="Q269" i="32"/>
  <c r="R269" i="32"/>
  <c r="O269" i="32"/>
  <c r="M69" i="32"/>
  <c r="M170" i="32"/>
  <c r="M269" i="32"/>
  <c r="N269" i="32"/>
  <c r="K269" i="32"/>
  <c r="I69" i="32"/>
  <c r="I170" i="32"/>
  <c r="I269" i="32"/>
  <c r="J269" i="32"/>
  <c r="G269" i="32"/>
  <c r="E69" i="32"/>
  <c r="E170" i="32"/>
  <c r="E269" i="32"/>
  <c r="F269" i="32"/>
  <c r="W268" i="32"/>
  <c r="U68" i="32"/>
  <c r="U169" i="32"/>
  <c r="U268" i="32"/>
  <c r="V268" i="32"/>
  <c r="S268" i="32"/>
  <c r="Q68" i="32"/>
  <c r="Q169" i="32"/>
  <c r="Q268" i="32"/>
  <c r="R268" i="32"/>
  <c r="O268" i="32"/>
  <c r="M68" i="32"/>
  <c r="M169" i="32"/>
  <c r="M268" i="32"/>
  <c r="N268" i="32"/>
  <c r="K268" i="32"/>
  <c r="I68" i="32"/>
  <c r="I169" i="32"/>
  <c r="I268" i="32"/>
  <c r="J268" i="32"/>
  <c r="G268" i="32"/>
  <c r="E68" i="32"/>
  <c r="E169" i="32"/>
  <c r="E268" i="32"/>
  <c r="F268" i="32"/>
  <c r="W267" i="32"/>
  <c r="U67" i="32"/>
  <c r="U168" i="32"/>
  <c r="U267" i="32"/>
  <c r="V267" i="32"/>
  <c r="S267" i="32"/>
  <c r="Q67" i="32"/>
  <c r="Q168" i="32"/>
  <c r="Q267" i="32"/>
  <c r="R267" i="32"/>
  <c r="O267" i="32"/>
  <c r="M67" i="32"/>
  <c r="M168" i="32"/>
  <c r="M267" i="32"/>
  <c r="N267" i="32"/>
  <c r="K267" i="32"/>
  <c r="I67" i="32"/>
  <c r="I168" i="32"/>
  <c r="I267" i="32"/>
  <c r="J267" i="32"/>
  <c r="G267" i="32"/>
  <c r="E67" i="32"/>
  <c r="E168" i="32"/>
  <c r="E267" i="32"/>
  <c r="F267" i="32"/>
  <c r="W266" i="32"/>
  <c r="U66" i="32"/>
  <c r="U167" i="32"/>
  <c r="U266" i="32"/>
  <c r="V266" i="32"/>
  <c r="S266" i="32"/>
  <c r="Q66" i="32"/>
  <c r="Q167" i="32"/>
  <c r="Q266" i="32"/>
  <c r="R266" i="32"/>
  <c r="O266" i="32"/>
  <c r="M66" i="32"/>
  <c r="M167" i="32"/>
  <c r="M266" i="32"/>
  <c r="N266" i="32"/>
  <c r="K266" i="32"/>
  <c r="I66" i="32"/>
  <c r="I167" i="32"/>
  <c r="I266" i="32"/>
  <c r="J266" i="32"/>
  <c r="G266" i="32"/>
  <c r="E66" i="32"/>
  <c r="E167" i="32"/>
  <c r="E266" i="32"/>
  <c r="F266" i="32"/>
  <c r="W265" i="32"/>
  <c r="U65" i="32"/>
  <c r="U166" i="32"/>
  <c r="U265" i="32"/>
  <c r="V265" i="32"/>
  <c r="S265" i="32"/>
  <c r="Q65" i="32"/>
  <c r="Q166" i="32"/>
  <c r="Q265" i="32"/>
  <c r="R265" i="32"/>
  <c r="O265" i="32"/>
  <c r="M65" i="32"/>
  <c r="M166" i="32"/>
  <c r="M265" i="32"/>
  <c r="N265" i="32"/>
  <c r="K265" i="32"/>
  <c r="I65" i="32"/>
  <c r="I166" i="32"/>
  <c r="I265" i="32"/>
  <c r="J265" i="32"/>
  <c r="G265" i="32"/>
  <c r="E65" i="32"/>
  <c r="E166" i="32"/>
  <c r="E265" i="32"/>
  <c r="F265" i="32"/>
  <c r="W264" i="32"/>
  <c r="U64" i="32"/>
  <c r="U165" i="32"/>
  <c r="U264" i="32"/>
  <c r="V264" i="32"/>
  <c r="S264" i="32"/>
  <c r="Q64" i="32"/>
  <c r="Q165" i="32"/>
  <c r="Q264" i="32"/>
  <c r="R264" i="32"/>
  <c r="O264" i="32"/>
  <c r="M64" i="32"/>
  <c r="M165" i="32"/>
  <c r="M264" i="32"/>
  <c r="N264" i="32"/>
  <c r="K264" i="32"/>
  <c r="I64" i="32"/>
  <c r="I165" i="32"/>
  <c r="I264" i="32"/>
  <c r="J264" i="32"/>
  <c r="G264" i="32"/>
  <c r="E64" i="32"/>
  <c r="E165" i="32"/>
  <c r="E264" i="32"/>
  <c r="F264" i="32"/>
  <c r="W263" i="32"/>
  <c r="U63" i="32"/>
  <c r="U164" i="32"/>
  <c r="U263" i="32"/>
  <c r="V263" i="32"/>
  <c r="S263" i="32"/>
  <c r="Q63" i="32"/>
  <c r="Q164" i="32"/>
  <c r="Q263" i="32"/>
  <c r="R263" i="32"/>
  <c r="O263" i="32"/>
  <c r="M63" i="32"/>
  <c r="M164" i="32"/>
  <c r="M263" i="32"/>
  <c r="N263" i="32"/>
  <c r="K263" i="32"/>
  <c r="I63" i="32"/>
  <c r="I164" i="32"/>
  <c r="I263" i="32"/>
  <c r="J263" i="32"/>
  <c r="G263" i="32"/>
  <c r="E63" i="32"/>
  <c r="E164" i="32"/>
  <c r="E263" i="32"/>
  <c r="F263" i="32"/>
  <c r="W262" i="32"/>
  <c r="U62" i="32"/>
  <c r="U163" i="32"/>
  <c r="U262" i="32"/>
  <c r="V262" i="32"/>
  <c r="S262" i="32"/>
  <c r="Q62" i="32"/>
  <c r="Q163" i="32"/>
  <c r="Q262" i="32"/>
  <c r="R262" i="32"/>
  <c r="O262" i="32"/>
  <c r="M62" i="32"/>
  <c r="M163" i="32"/>
  <c r="M262" i="32"/>
  <c r="N262" i="32"/>
  <c r="K262" i="32"/>
  <c r="I62" i="32"/>
  <c r="I163" i="32"/>
  <c r="I262" i="32"/>
  <c r="J262" i="32"/>
  <c r="G262" i="32"/>
  <c r="E62" i="32"/>
  <c r="E163" i="32"/>
  <c r="E262" i="32"/>
  <c r="F262" i="32"/>
  <c r="W261" i="32"/>
  <c r="U61" i="32"/>
  <c r="U162" i="32"/>
  <c r="U261" i="32"/>
  <c r="V261" i="32"/>
  <c r="S261" i="32"/>
  <c r="Q61" i="32"/>
  <c r="Q162" i="32"/>
  <c r="Q261" i="32"/>
  <c r="R261" i="32"/>
  <c r="O261" i="32"/>
  <c r="M61" i="32"/>
  <c r="M162" i="32"/>
  <c r="M261" i="32"/>
  <c r="N261" i="32"/>
  <c r="K261" i="32"/>
  <c r="I61" i="32"/>
  <c r="I162" i="32"/>
  <c r="I261" i="32"/>
  <c r="J261" i="32"/>
  <c r="G261" i="32"/>
  <c r="E61" i="32"/>
  <c r="E162" i="32"/>
  <c r="E261" i="32"/>
  <c r="F261" i="32"/>
  <c r="W260" i="32"/>
  <c r="U60" i="32"/>
  <c r="U161" i="32"/>
  <c r="U260" i="32"/>
  <c r="V260" i="32"/>
  <c r="S260" i="32"/>
  <c r="Q60" i="32"/>
  <c r="Q161" i="32"/>
  <c r="Q260" i="32"/>
  <c r="R260" i="32"/>
  <c r="O260" i="32"/>
  <c r="M60" i="32"/>
  <c r="M161" i="32"/>
  <c r="M260" i="32"/>
  <c r="N260" i="32"/>
  <c r="K260" i="32"/>
  <c r="I60" i="32"/>
  <c r="I161" i="32"/>
  <c r="I260" i="32"/>
  <c r="J260" i="32"/>
  <c r="G260" i="32"/>
  <c r="E60" i="32"/>
  <c r="E161" i="32"/>
  <c r="E260" i="32"/>
  <c r="F260" i="32"/>
  <c r="W259" i="32"/>
  <c r="U59" i="32"/>
  <c r="U160" i="32"/>
  <c r="U259" i="32"/>
  <c r="V259" i="32"/>
  <c r="S259" i="32"/>
  <c r="Q59" i="32"/>
  <c r="Q160" i="32"/>
  <c r="Q259" i="32"/>
  <c r="R259" i="32"/>
  <c r="O259" i="32"/>
  <c r="M59" i="32"/>
  <c r="M160" i="32"/>
  <c r="M259" i="32"/>
  <c r="N259" i="32"/>
  <c r="K259" i="32"/>
  <c r="I59" i="32"/>
  <c r="I160" i="32"/>
  <c r="I259" i="32"/>
  <c r="J259" i="32"/>
  <c r="G259" i="32"/>
  <c r="E59" i="32"/>
  <c r="E160" i="32"/>
  <c r="E259" i="32"/>
  <c r="F259" i="32"/>
  <c r="W258" i="32"/>
  <c r="U58" i="32"/>
  <c r="U159" i="32"/>
  <c r="U258" i="32"/>
  <c r="V258" i="32"/>
  <c r="S258" i="32"/>
  <c r="Q58" i="32"/>
  <c r="Q159" i="32"/>
  <c r="Q258" i="32"/>
  <c r="R258" i="32"/>
  <c r="O258" i="32"/>
  <c r="M58" i="32"/>
  <c r="M159" i="32"/>
  <c r="M258" i="32"/>
  <c r="N258" i="32"/>
  <c r="K258" i="32"/>
  <c r="I58" i="32"/>
  <c r="I159" i="32"/>
  <c r="I258" i="32"/>
  <c r="J258" i="32"/>
  <c r="G258" i="32"/>
  <c r="E58" i="32"/>
  <c r="E159" i="32"/>
  <c r="E258" i="32"/>
  <c r="F258" i="32"/>
  <c r="W257" i="32"/>
  <c r="U57" i="32"/>
  <c r="U158" i="32"/>
  <c r="U257" i="32"/>
  <c r="V257" i="32"/>
  <c r="S257" i="32"/>
  <c r="Q57" i="32"/>
  <c r="Q158" i="32"/>
  <c r="Q257" i="32"/>
  <c r="R257" i="32"/>
  <c r="O257" i="32"/>
  <c r="M57" i="32"/>
  <c r="M158" i="32"/>
  <c r="M257" i="32"/>
  <c r="N257" i="32"/>
  <c r="K257" i="32"/>
  <c r="I57" i="32"/>
  <c r="I158" i="32"/>
  <c r="I257" i="32"/>
  <c r="J257" i="32"/>
  <c r="G257" i="32"/>
  <c r="E57" i="32"/>
  <c r="E158" i="32"/>
  <c r="E257" i="32"/>
  <c r="F257" i="32"/>
  <c r="W256" i="32"/>
  <c r="U56" i="32"/>
  <c r="U157" i="32"/>
  <c r="U256" i="32"/>
  <c r="V256" i="32"/>
  <c r="S256" i="32"/>
  <c r="Q56" i="32"/>
  <c r="Q157" i="32"/>
  <c r="Q256" i="32"/>
  <c r="R256" i="32"/>
  <c r="O256" i="32"/>
  <c r="M56" i="32"/>
  <c r="M157" i="32"/>
  <c r="M256" i="32"/>
  <c r="N256" i="32"/>
  <c r="K256" i="32"/>
  <c r="I56" i="32"/>
  <c r="I157" i="32"/>
  <c r="I256" i="32"/>
  <c r="J256" i="32"/>
  <c r="G256" i="32"/>
  <c r="E56" i="32"/>
  <c r="E157" i="32"/>
  <c r="E256" i="32"/>
  <c r="F256" i="32"/>
  <c r="W255" i="32"/>
  <c r="U55" i="32"/>
  <c r="U156" i="32"/>
  <c r="U255" i="32"/>
  <c r="V255" i="32"/>
  <c r="S255" i="32"/>
  <c r="Q55" i="32"/>
  <c r="Q156" i="32"/>
  <c r="Q255" i="32"/>
  <c r="R255" i="32"/>
  <c r="O255" i="32"/>
  <c r="M55" i="32"/>
  <c r="M156" i="32"/>
  <c r="M255" i="32"/>
  <c r="N255" i="32"/>
  <c r="K255" i="32"/>
  <c r="I55" i="32"/>
  <c r="I156" i="32"/>
  <c r="I255" i="32"/>
  <c r="J255" i="32"/>
  <c r="G255" i="32"/>
  <c r="E55" i="32"/>
  <c r="E156" i="32"/>
  <c r="E255" i="32"/>
  <c r="F255" i="32"/>
  <c r="W254" i="32"/>
  <c r="U54" i="32"/>
  <c r="U155" i="32"/>
  <c r="U254" i="32"/>
  <c r="V254" i="32"/>
  <c r="S254" i="32"/>
  <c r="Q54" i="32"/>
  <c r="Q155" i="32"/>
  <c r="Q254" i="32"/>
  <c r="R254" i="32"/>
  <c r="O254" i="32"/>
  <c r="M54" i="32"/>
  <c r="M155" i="32"/>
  <c r="M254" i="32"/>
  <c r="N254" i="32"/>
  <c r="K254" i="32"/>
  <c r="I54" i="32"/>
  <c r="I155" i="32"/>
  <c r="I254" i="32"/>
  <c r="J254" i="32"/>
  <c r="G254" i="32"/>
  <c r="E54" i="32"/>
  <c r="E155" i="32"/>
  <c r="E254" i="32"/>
  <c r="F254" i="32"/>
  <c r="W253" i="32"/>
  <c r="U53" i="32"/>
  <c r="U154" i="32"/>
  <c r="U253" i="32"/>
  <c r="V253" i="32"/>
  <c r="S253" i="32"/>
  <c r="Q53" i="32"/>
  <c r="Q154" i="32"/>
  <c r="Q253" i="32"/>
  <c r="R253" i="32"/>
  <c r="O253" i="32"/>
  <c r="M53" i="32"/>
  <c r="M154" i="32"/>
  <c r="M253" i="32"/>
  <c r="N253" i="32"/>
  <c r="K253" i="32"/>
  <c r="I53" i="32"/>
  <c r="I154" i="32"/>
  <c r="I253" i="32"/>
  <c r="J253" i="32"/>
  <c r="G253" i="32"/>
  <c r="E53" i="32"/>
  <c r="E154" i="32"/>
  <c r="E253" i="32"/>
  <c r="F253" i="32"/>
  <c r="W252" i="32"/>
  <c r="U52" i="32"/>
  <c r="U153" i="32"/>
  <c r="U252" i="32"/>
  <c r="V252" i="32"/>
  <c r="S252" i="32"/>
  <c r="Q52" i="32"/>
  <c r="Q153" i="32"/>
  <c r="Q252" i="32"/>
  <c r="R252" i="32"/>
  <c r="O252" i="32"/>
  <c r="M52" i="32"/>
  <c r="M153" i="32"/>
  <c r="M252" i="32"/>
  <c r="N252" i="32"/>
  <c r="K252" i="32"/>
  <c r="I52" i="32"/>
  <c r="I153" i="32"/>
  <c r="I252" i="32"/>
  <c r="J252" i="32"/>
  <c r="G252" i="32"/>
  <c r="E52" i="32"/>
  <c r="E153" i="32"/>
  <c r="E252" i="32"/>
  <c r="F252" i="32"/>
  <c r="W251" i="32"/>
  <c r="U51" i="32"/>
  <c r="U152" i="32"/>
  <c r="U251" i="32"/>
  <c r="V251" i="32"/>
  <c r="S251" i="32"/>
  <c r="Q51" i="32"/>
  <c r="Q152" i="32"/>
  <c r="Q251" i="32"/>
  <c r="R251" i="32"/>
  <c r="O251" i="32"/>
  <c r="M51" i="32"/>
  <c r="M152" i="32"/>
  <c r="M251" i="32"/>
  <c r="N251" i="32"/>
  <c r="K251" i="32"/>
  <c r="I51" i="32"/>
  <c r="I152" i="32"/>
  <c r="I251" i="32"/>
  <c r="J251" i="32"/>
  <c r="G251" i="32"/>
  <c r="E51" i="32"/>
  <c r="E152" i="32"/>
  <c r="E251" i="32"/>
  <c r="F251" i="32"/>
  <c r="W250" i="32"/>
  <c r="U50" i="32"/>
  <c r="U151" i="32"/>
  <c r="U250" i="32"/>
  <c r="V250" i="32"/>
  <c r="S250" i="32"/>
  <c r="Q50" i="32"/>
  <c r="Q151" i="32"/>
  <c r="Q250" i="32"/>
  <c r="R250" i="32"/>
  <c r="O250" i="32"/>
  <c r="M50" i="32"/>
  <c r="M151" i="32"/>
  <c r="M250" i="32"/>
  <c r="N250" i="32"/>
  <c r="K250" i="32"/>
  <c r="I50" i="32"/>
  <c r="I151" i="32"/>
  <c r="I250" i="32"/>
  <c r="J250" i="32"/>
  <c r="G250" i="32"/>
  <c r="E50" i="32"/>
  <c r="E151" i="32"/>
  <c r="E250" i="32"/>
  <c r="F250" i="32"/>
  <c r="W249" i="32"/>
  <c r="U49" i="32"/>
  <c r="U150" i="32"/>
  <c r="U249" i="32"/>
  <c r="V249" i="32"/>
  <c r="S249" i="32"/>
  <c r="Q49" i="32"/>
  <c r="Q150" i="32"/>
  <c r="Q249" i="32"/>
  <c r="R249" i="32"/>
  <c r="O249" i="32"/>
  <c r="M49" i="32"/>
  <c r="M150" i="32"/>
  <c r="M249" i="32"/>
  <c r="N249" i="32"/>
  <c r="K249" i="32"/>
  <c r="I49" i="32"/>
  <c r="I150" i="32"/>
  <c r="I249" i="32"/>
  <c r="J249" i="32"/>
  <c r="G249" i="32"/>
  <c r="E49" i="32"/>
  <c r="E150" i="32"/>
  <c r="E249" i="32"/>
  <c r="F249" i="32"/>
  <c r="W248" i="32"/>
  <c r="U48" i="32"/>
  <c r="U149" i="32"/>
  <c r="U248" i="32"/>
  <c r="V248" i="32"/>
  <c r="S248" i="32"/>
  <c r="Q48" i="32"/>
  <c r="Q149" i="32"/>
  <c r="Q248" i="32"/>
  <c r="R248" i="32"/>
  <c r="O248" i="32"/>
  <c r="M48" i="32"/>
  <c r="M149" i="32"/>
  <c r="M248" i="32"/>
  <c r="N248" i="32"/>
  <c r="K248" i="32"/>
  <c r="I48" i="32"/>
  <c r="I149" i="32"/>
  <c r="I248" i="32"/>
  <c r="J248" i="32"/>
  <c r="G248" i="32"/>
  <c r="E48" i="32"/>
  <c r="E149" i="32"/>
  <c r="E248" i="32"/>
  <c r="F248" i="32"/>
  <c r="W247" i="32"/>
  <c r="U47" i="32"/>
  <c r="U148" i="32"/>
  <c r="U247" i="32"/>
  <c r="V247" i="32"/>
  <c r="S247" i="32"/>
  <c r="Q47" i="32"/>
  <c r="Q148" i="32"/>
  <c r="Q247" i="32"/>
  <c r="R247" i="32"/>
  <c r="O247" i="32"/>
  <c r="M47" i="32"/>
  <c r="M148" i="32"/>
  <c r="M247" i="32"/>
  <c r="N247" i="32"/>
  <c r="K247" i="32"/>
  <c r="I47" i="32"/>
  <c r="I148" i="32"/>
  <c r="I247" i="32"/>
  <c r="J247" i="32"/>
  <c r="G247" i="32"/>
  <c r="E47" i="32"/>
  <c r="E148" i="32"/>
  <c r="E247" i="32"/>
  <c r="F247" i="32"/>
  <c r="W246" i="32"/>
  <c r="U46" i="32"/>
  <c r="U147" i="32"/>
  <c r="U246" i="32"/>
  <c r="V246" i="32"/>
  <c r="S246" i="32"/>
  <c r="Q46" i="32"/>
  <c r="Q147" i="32"/>
  <c r="Q246" i="32"/>
  <c r="R246" i="32"/>
  <c r="O246" i="32"/>
  <c r="M46" i="32"/>
  <c r="M147" i="32"/>
  <c r="M246" i="32"/>
  <c r="N246" i="32"/>
  <c r="K246" i="32"/>
  <c r="I46" i="32"/>
  <c r="I147" i="32"/>
  <c r="I246" i="32"/>
  <c r="J246" i="32"/>
  <c r="G246" i="32"/>
  <c r="E46" i="32"/>
  <c r="E147" i="32"/>
  <c r="E246" i="32"/>
  <c r="F246" i="32"/>
  <c r="W245" i="32"/>
  <c r="U45" i="32"/>
  <c r="U146" i="32"/>
  <c r="U245" i="32"/>
  <c r="V245" i="32"/>
  <c r="S245" i="32"/>
  <c r="Q45" i="32"/>
  <c r="Q146" i="32"/>
  <c r="Q245" i="32"/>
  <c r="R245" i="32"/>
  <c r="O245" i="32"/>
  <c r="M45" i="32"/>
  <c r="M146" i="32"/>
  <c r="M245" i="32"/>
  <c r="N245" i="32"/>
  <c r="K245" i="32"/>
  <c r="I45" i="32"/>
  <c r="I146" i="32"/>
  <c r="I245" i="32"/>
  <c r="J245" i="32"/>
  <c r="G245" i="32"/>
  <c r="E45" i="32"/>
  <c r="E146" i="32"/>
  <c r="E245" i="32"/>
  <c r="F245" i="32"/>
  <c r="W244" i="32"/>
  <c r="U44" i="32"/>
  <c r="U145" i="32"/>
  <c r="U244" i="32"/>
  <c r="V244" i="32"/>
  <c r="S244" i="32"/>
  <c r="Q44" i="32"/>
  <c r="Q145" i="32"/>
  <c r="Q244" i="32"/>
  <c r="R244" i="32"/>
  <c r="O244" i="32"/>
  <c r="M44" i="32"/>
  <c r="M145" i="32"/>
  <c r="M244" i="32"/>
  <c r="N244" i="32"/>
  <c r="K244" i="32"/>
  <c r="I44" i="32"/>
  <c r="I145" i="32"/>
  <c r="I244" i="32"/>
  <c r="J244" i="32"/>
  <c r="G244" i="32"/>
  <c r="E44" i="32"/>
  <c r="E145" i="32"/>
  <c r="E244" i="32"/>
  <c r="F244" i="32"/>
  <c r="W243" i="32"/>
  <c r="U43" i="32"/>
  <c r="U144" i="32"/>
  <c r="U243" i="32"/>
  <c r="V243" i="32"/>
  <c r="S243" i="32"/>
  <c r="Q43" i="32"/>
  <c r="Q144" i="32"/>
  <c r="Q243" i="32"/>
  <c r="R243" i="32"/>
  <c r="O243" i="32"/>
  <c r="M43" i="32"/>
  <c r="M144" i="32"/>
  <c r="M243" i="32"/>
  <c r="N243" i="32"/>
  <c r="K243" i="32"/>
  <c r="I43" i="32"/>
  <c r="I144" i="32"/>
  <c r="I243" i="32"/>
  <c r="J243" i="32"/>
  <c r="G243" i="32"/>
  <c r="E43" i="32"/>
  <c r="E144" i="32"/>
  <c r="E243" i="32"/>
  <c r="F243" i="32"/>
  <c r="W242" i="32"/>
  <c r="U42" i="32"/>
  <c r="U143" i="32"/>
  <c r="U242" i="32"/>
  <c r="V242" i="32"/>
  <c r="S242" i="32"/>
  <c r="Q42" i="32"/>
  <c r="Q143" i="32"/>
  <c r="Q242" i="32"/>
  <c r="R242" i="32"/>
  <c r="O242" i="32"/>
  <c r="M42" i="32"/>
  <c r="M143" i="32"/>
  <c r="M242" i="32"/>
  <c r="N242" i="32"/>
  <c r="K242" i="32"/>
  <c r="I42" i="32"/>
  <c r="I143" i="32"/>
  <c r="I242" i="32"/>
  <c r="J242" i="32"/>
  <c r="G242" i="32"/>
  <c r="E42" i="32"/>
  <c r="E143" i="32"/>
  <c r="E242" i="32"/>
  <c r="F242" i="32"/>
  <c r="W241" i="32"/>
  <c r="U41" i="32"/>
  <c r="U142" i="32"/>
  <c r="U241" i="32"/>
  <c r="V241" i="32"/>
  <c r="S241" i="32"/>
  <c r="Q41" i="32"/>
  <c r="Q142" i="32"/>
  <c r="Q241" i="32"/>
  <c r="R241" i="32"/>
  <c r="O241" i="32"/>
  <c r="M41" i="32"/>
  <c r="M142" i="32"/>
  <c r="M241" i="32"/>
  <c r="N241" i="32"/>
  <c r="K241" i="32"/>
  <c r="I41" i="32"/>
  <c r="I142" i="32"/>
  <c r="I241" i="32"/>
  <c r="J241" i="32"/>
  <c r="G241" i="32"/>
  <c r="E41" i="32"/>
  <c r="E142" i="32"/>
  <c r="E241" i="32"/>
  <c r="F241" i="32"/>
  <c r="W240" i="32"/>
  <c r="U40" i="32"/>
  <c r="U141" i="32"/>
  <c r="U240" i="32"/>
  <c r="V240" i="32"/>
  <c r="S240" i="32"/>
  <c r="Q40" i="32"/>
  <c r="Q141" i="32"/>
  <c r="Q240" i="32"/>
  <c r="R240" i="32"/>
  <c r="O240" i="32"/>
  <c r="M40" i="32"/>
  <c r="M141" i="32"/>
  <c r="M240" i="32"/>
  <c r="N240" i="32"/>
  <c r="K240" i="32"/>
  <c r="I40" i="32"/>
  <c r="I141" i="32"/>
  <c r="I240" i="32"/>
  <c r="J240" i="32"/>
  <c r="G240" i="32"/>
  <c r="E40" i="32"/>
  <c r="E141" i="32"/>
  <c r="E240" i="32"/>
  <c r="F240" i="32"/>
  <c r="W239" i="32"/>
  <c r="U39" i="32"/>
  <c r="U140" i="32"/>
  <c r="U239" i="32"/>
  <c r="V239" i="32"/>
  <c r="S239" i="32"/>
  <c r="Q39" i="32"/>
  <c r="Q140" i="32"/>
  <c r="Q239" i="32"/>
  <c r="R239" i="32"/>
  <c r="O239" i="32"/>
  <c r="M39" i="32"/>
  <c r="M140" i="32"/>
  <c r="M239" i="32"/>
  <c r="N239" i="32"/>
  <c r="K239" i="32"/>
  <c r="I39" i="32"/>
  <c r="I140" i="32"/>
  <c r="I239" i="32"/>
  <c r="J239" i="32"/>
  <c r="G239" i="32"/>
  <c r="E39" i="32"/>
  <c r="E140" i="32"/>
  <c r="E239" i="32"/>
  <c r="F239" i="32"/>
  <c r="W238" i="32"/>
  <c r="U38" i="32"/>
  <c r="U139" i="32"/>
  <c r="U238" i="32"/>
  <c r="V238" i="32"/>
  <c r="S238" i="32"/>
  <c r="Q38" i="32"/>
  <c r="Q139" i="32"/>
  <c r="Q238" i="32"/>
  <c r="R238" i="32"/>
  <c r="O238" i="32"/>
  <c r="M38" i="32"/>
  <c r="M139" i="32"/>
  <c r="M238" i="32"/>
  <c r="N238" i="32"/>
  <c r="K238" i="32"/>
  <c r="I38" i="32"/>
  <c r="I139" i="32"/>
  <c r="I238" i="32"/>
  <c r="J238" i="32"/>
  <c r="G238" i="32"/>
  <c r="E38" i="32"/>
  <c r="E139" i="32"/>
  <c r="E238" i="32"/>
  <c r="F238" i="32"/>
  <c r="W237" i="32"/>
  <c r="U37" i="32"/>
  <c r="U138" i="32"/>
  <c r="U237" i="32"/>
  <c r="V237" i="32"/>
  <c r="S237" i="32"/>
  <c r="Q37" i="32"/>
  <c r="Q138" i="32"/>
  <c r="Q237" i="32"/>
  <c r="R237" i="32"/>
  <c r="O237" i="32"/>
  <c r="M37" i="32"/>
  <c r="M138" i="32"/>
  <c r="M237" i="32"/>
  <c r="N237" i="32"/>
  <c r="K237" i="32"/>
  <c r="I37" i="32"/>
  <c r="I138" i="32"/>
  <c r="I237" i="32"/>
  <c r="J237" i="32"/>
  <c r="G237" i="32"/>
  <c r="E37" i="32"/>
  <c r="E138" i="32"/>
  <c r="E237" i="32"/>
  <c r="F237" i="32"/>
  <c r="W236" i="32"/>
  <c r="U36" i="32"/>
  <c r="U137" i="32"/>
  <c r="U236" i="32"/>
  <c r="V236" i="32"/>
  <c r="S236" i="32"/>
  <c r="Q36" i="32"/>
  <c r="Q137" i="32"/>
  <c r="Q236" i="32"/>
  <c r="R236" i="32"/>
  <c r="O236" i="32"/>
  <c r="M36" i="32"/>
  <c r="M137" i="32"/>
  <c r="M236" i="32"/>
  <c r="N236" i="32"/>
  <c r="K236" i="32"/>
  <c r="I36" i="32"/>
  <c r="I137" i="32"/>
  <c r="I236" i="32"/>
  <c r="J236" i="32"/>
  <c r="G236" i="32"/>
  <c r="E36" i="32"/>
  <c r="E137" i="32"/>
  <c r="E236" i="32"/>
  <c r="F236" i="32"/>
  <c r="W235" i="32"/>
  <c r="U35" i="32"/>
  <c r="U136" i="32"/>
  <c r="U235" i="32"/>
  <c r="V235" i="32"/>
  <c r="S235" i="32"/>
  <c r="Q35" i="32"/>
  <c r="Q136" i="32"/>
  <c r="Q235" i="32"/>
  <c r="R235" i="32"/>
  <c r="O235" i="32"/>
  <c r="M35" i="32"/>
  <c r="M136" i="32"/>
  <c r="M235" i="32"/>
  <c r="N235" i="32"/>
  <c r="K235" i="32"/>
  <c r="I35" i="32"/>
  <c r="I136" i="32"/>
  <c r="I235" i="32"/>
  <c r="J235" i="32"/>
  <c r="G235" i="32"/>
  <c r="E35" i="32"/>
  <c r="E136" i="32"/>
  <c r="E235" i="32"/>
  <c r="F235" i="32"/>
  <c r="W234" i="32"/>
  <c r="U34" i="32"/>
  <c r="U135" i="32"/>
  <c r="U234" i="32"/>
  <c r="V234" i="32"/>
  <c r="S234" i="32"/>
  <c r="Q34" i="32"/>
  <c r="Q135" i="32"/>
  <c r="Q234" i="32"/>
  <c r="R234" i="32"/>
  <c r="O234" i="32"/>
  <c r="M34" i="32"/>
  <c r="M135" i="32"/>
  <c r="M234" i="32"/>
  <c r="N234" i="32"/>
  <c r="K234" i="32"/>
  <c r="I34" i="32"/>
  <c r="I135" i="32"/>
  <c r="I234" i="32"/>
  <c r="J234" i="32"/>
  <c r="G234" i="32"/>
  <c r="E34" i="32"/>
  <c r="E135" i="32"/>
  <c r="E234" i="32"/>
  <c r="F234" i="32"/>
  <c r="W233" i="32"/>
  <c r="U33" i="32"/>
  <c r="U134" i="32"/>
  <c r="U233" i="32"/>
  <c r="V233" i="32"/>
  <c r="S233" i="32"/>
  <c r="Q33" i="32"/>
  <c r="Q134" i="32"/>
  <c r="Q233" i="32"/>
  <c r="R233" i="32"/>
  <c r="O233" i="32"/>
  <c r="M33" i="32"/>
  <c r="M134" i="32"/>
  <c r="M233" i="32"/>
  <c r="N233" i="32"/>
  <c r="K233" i="32"/>
  <c r="I33" i="32"/>
  <c r="I134" i="32"/>
  <c r="I233" i="32"/>
  <c r="J233" i="32"/>
  <c r="G233" i="32"/>
  <c r="E33" i="32"/>
  <c r="E134" i="32"/>
  <c r="E233" i="32"/>
  <c r="F233" i="32"/>
  <c r="W232" i="32"/>
  <c r="U32" i="32"/>
  <c r="U133" i="32"/>
  <c r="U232" i="32"/>
  <c r="V232" i="32"/>
  <c r="S232" i="32"/>
  <c r="Q32" i="32"/>
  <c r="Q133" i="32"/>
  <c r="Q232" i="32"/>
  <c r="R232" i="32"/>
  <c r="O232" i="32"/>
  <c r="M32" i="32"/>
  <c r="M133" i="32"/>
  <c r="M232" i="32"/>
  <c r="N232" i="32"/>
  <c r="K232" i="32"/>
  <c r="I32" i="32"/>
  <c r="I133" i="32"/>
  <c r="I232" i="32"/>
  <c r="J232" i="32"/>
  <c r="G232" i="32"/>
  <c r="E32" i="32"/>
  <c r="E133" i="32"/>
  <c r="E232" i="32"/>
  <c r="F232" i="32"/>
  <c r="W231" i="32"/>
  <c r="U31" i="32"/>
  <c r="U132" i="32"/>
  <c r="U231" i="32"/>
  <c r="V231" i="32"/>
  <c r="S231" i="32"/>
  <c r="Q31" i="32"/>
  <c r="Q132" i="32"/>
  <c r="Q231" i="32"/>
  <c r="R231" i="32"/>
  <c r="O231" i="32"/>
  <c r="M31" i="32"/>
  <c r="M132" i="32"/>
  <c r="M231" i="32"/>
  <c r="N231" i="32"/>
  <c r="K231" i="32"/>
  <c r="I31" i="32"/>
  <c r="I132" i="32"/>
  <c r="I231" i="32"/>
  <c r="J231" i="32"/>
  <c r="G231" i="32"/>
  <c r="E31" i="32"/>
  <c r="E132" i="32"/>
  <c r="E231" i="32"/>
  <c r="F231" i="32"/>
  <c r="W230" i="32"/>
  <c r="U30" i="32"/>
  <c r="U131" i="32"/>
  <c r="U230" i="32"/>
  <c r="V230" i="32"/>
  <c r="S230" i="32"/>
  <c r="Q30" i="32"/>
  <c r="Q131" i="32"/>
  <c r="Q230" i="32"/>
  <c r="R230" i="32"/>
  <c r="O230" i="32"/>
  <c r="M30" i="32"/>
  <c r="M131" i="32"/>
  <c r="M230" i="32"/>
  <c r="N230" i="32"/>
  <c r="K230" i="32"/>
  <c r="I30" i="32"/>
  <c r="I131" i="32"/>
  <c r="I230" i="32"/>
  <c r="J230" i="32"/>
  <c r="G230" i="32"/>
  <c r="E30" i="32"/>
  <c r="E131" i="32"/>
  <c r="E230" i="32"/>
  <c r="F230" i="32"/>
  <c r="W229" i="32"/>
  <c r="U29" i="32"/>
  <c r="U130" i="32"/>
  <c r="U229" i="32"/>
  <c r="V229" i="32"/>
  <c r="S229" i="32"/>
  <c r="Q29" i="32"/>
  <c r="Q130" i="32"/>
  <c r="Q229" i="32"/>
  <c r="R229" i="32"/>
  <c r="O229" i="32"/>
  <c r="M29" i="32"/>
  <c r="M130" i="32"/>
  <c r="M229" i="32"/>
  <c r="N229" i="32"/>
  <c r="K229" i="32"/>
  <c r="I29" i="32"/>
  <c r="I130" i="32"/>
  <c r="I229" i="32"/>
  <c r="J229" i="32"/>
  <c r="G229" i="32"/>
  <c r="E29" i="32"/>
  <c r="E130" i="32"/>
  <c r="E229" i="32"/>
  <c r="F229" i="32"/>
  <c r="W228" i="32"/>
  <c r="U28" i="32"/>
  <c r="U129" i="32"/>
  <c r="U228" i="32"/>
  <c r="V228" i="32"/>
  <c r="S228" i="32"/>
  <c r="Q28" i="32"/>
  <c r="Q129" i="32"/>
  <c r="Q228" i="32"/>
  <c r="R228" i="32"/>
  <c r="O228" i="32"/>
  <c r="M28" i="32"/>
  <c r="M129" i="32"/>
  <c r="M228" i="32"/>
  <c r="N228" i="32"/>
  <c r="K228" i="32"/>
  <c r="I28" i="32"/>
  <c r="I129" i="32"/>
  <c r="I228" i="32"/>
  <c r="J228" i="32"/>
  <c r="G228" i="32"/>
  <c r="E28" i="32"/>
  <c r="E129" i="32"/>
  <c r="E228" i="32"/>
  <c r="F228" i="32"/>
  <c r="W227" i="32"/>
  <c r="U27" i="32"/>
  <c r="U128" i="32"/>
  <c r="U227" i="32"/>
  <c r="V227" i="32"/>
  <c r="S227" i="32"/>
  <c r="Q27" i="32"/>
  <c r="Q128" i="32"/>
  <c r="Q227" i="32"/>
  <c r="R227" i="32"/>
  <c r="O227" i="32"/>
  <c r="M27" i="32"/>
  <c r="M128" i="32"/>
  <c r="M227" i="32"/>
  <c r="N227" i="32"/>
  <c r="K227" i="32"/>
  <c r="I27" i="32"/>
  <c r="I128" i="32"/>
  <c r="I227" i="32"/>
  <c r="J227" i="32"/>
  <c r="G227" i="32"/>
  <c r="E27" i="32"/>
  <c r="E128" i="32"/>
  <c r="E227" i="32"/>
  <c r="F227" i="32"/>
  <c r="W226" i="32"/>
  <c r="U26" i="32"/>
  <c r="U127" i="32"/>
  <c r="U226" i="32"/>
  <c r="V226" i="32"/>
  <c r="S226" i="32"/>
  <c r="Q26" i="32"/>
  <c r="Q127" i="32"/>
  <c r="Q226" i="32"/>
  <c r="R226" i="32"/>
  <c r="O226" i="32"/>
  <c r="M26" i="32"/>
  <c r="M127" i="32"/>
  <c r="M226" i="32"/>
  <c r="N226" i="32"/>
  <c r="K226" i="32"/>
  <c r="I26" i="32"/>
  <c r="I127" i="32"/>
  <c r="I226" i="32"/>
  <c r="J226" i="32"/>
  <c r="G226" i="32"/>
  <c r="E26" i="32"/>
  <c r="E127" i="32"/>
  <c r="E226" i="32"/>
  <c r="F226" i="32"/>
  <c r="W225" i="32"/>
  <c r="U25" i="32"/>
  <c r="U126" i="32"/>
  <c r="U225" i="32"/>
  <c r="V225" i="32"/>
  <c r="S225" i="32"/>
  <c r="Q25" i="32"/>
  <c r="Q126" i="32"/>
  <c r="Q225" i="32"/>
  <c r="R225" i="32"/>
  <c r="O225" i="32"/>
  <c r="M25" i="32"/>
  <c r="M126" i="32"/>
  <c r="M225" i="32"/>
  <c r="N225" i="32"/>
  <c r="K225" i="32"/>
  <c r="I25" i="32"/>
  <c r="I126" i="32"/>
  <c r="I225" i="32"/>
  <c r="J225" i="32"/>
  <c r="G225" i="32"/>
  <c r="E25" i="32"/>
  <c r="E126" i="32"/>
  <c r="E225" i="32"/>
  <c r="F225" i="32"/>
  <c r="W224" i="32"/>
  <c r="U24" i="32"/>
  <c r="U125" i="32"/>
  <c r="U224" i="32"/>
  <c r="V224" i="32"/>
  <c r="S224" i="32"/>
  <c r="Q24" i="32"/>
  <c r="Q125" i="32"/>
  <c r="Q224" i="32"/>
  <c r="R224" i="32"/>
  <c r="O224" i="32"/>
  <c r="M24" i="32"/>
  <c r="M125" i="32"/>
  <c r="M224" i="32"/>
  <c r="N224" i="32"/>
  <c r="K224" i="32"/>
  <c r="I24" i="32"/>
  <c r="I125" i="32"/>
  <c r="I224" i="32"/>
  <c r="J224" i="32"/>
  <c r="G224" i="32"/>
  <c r="E24" i="32"/>
  <c r="E125" i="32"/>
  <c r="E224" i="32"/>
  <c r="F224" i="32"/>
  <c r="W223" i="32"/>
  <c r="U23" i="32"/>
  <c r="U124" i="32"/>
  <c r="U223" i="32"/>
  <c r="V223" i="32"/>
  <c r="S223" i="32"/>
  <c r="Q23" i="32"/>
  <c r="Q124" i="32"/>
  <c r="Q223" i="32"/>
  <c r="R223" i="32"/>
  <c r="O223" i="32"/>
  <c r="M23" i="32"/>
  <c r="M124" i="32"/>
  <c r="M223" i="32"/>
  <c r="N223" i="32"/>
  <c r="K223" i="32"/>
  <c r="I23" i="32"/>
  <c r="I124" i="32"/>
  <c r="I223" i="32"/>
  <c r="J223" i="32"/>
  <c r="G223" i="32"/>
  <c r="E23" i="32"/>
  <c r="E124" i="32"/>
  <c r="E223" i="32"/>
  <c r="F223" i="32"/>
  <c r="W222" i="32"/>
  <c r="U22" i="32"/>
  <c r="U123" i="32"/>
  <c r="U222" i="32"/>
  <c r="V222" i="32"/>
  <c r="S222" i="32"/>
  <c r="Q22" i="32"/>
  <c r="Q123" i="32"/>
  <c r="Q222" i="32"/>
  <c r="R222" i="32"/>
  <c r="O222" i="32"/>
  <c r="M22" i="32"/>
  <c r="M123" i="32"/>
  <c r="M222" i="32"/>
  <c r="N222" i="32"/>
  <c r="K222" i="32"/>
  <c r="I22" i="32"/>
  <c r="I123" i="32"/>
  <c r="I222" i="32"/>
  <c r="J222" i="32"/>
  <c r="G222" i="32"/>
  <c r="E22" i="32"/>
  <c r="E123" i="32"/>
  <c r="E222" i="32"/>
  <c r="F222" i="32"/>
  <c r="W221" i="32"/>
  <c r="U21" i="32"/>
  <c r="U122" i="32"/>
  <c r="U221" i="32"/>
  <c r="V221" i="32"/>
  <c r="S221" i="32"/>
  <c r="Q21" i="32"/>
  <c r="Q122" i="32"/>
  <c r="Q221" i="32"/>
  <c r="R221" i="32"/>
  <c r="O221" i="32"/>
  <c r="M21" i="32"/>
  <c r="M122" i="32"/>
  <c r="M221" i="32"/>
  <c r="N221" i="32"/>
  <c r="K221" i="32"/>
  <c r="I21" i="32"/>
  <c r="I122" i="32"/>
  <c r="I221" i="32"/>
  <c r="J221" i="32"/>
  <c r="G221" i="32"/>
  <c r="E21" i="32"/>
  <c r="E122" i="32"/>
  <c r="E221" i="32"/>
  <c r="F221" i="32"/>
  <c r="W220" i="32"/>
  <c r="U20" i="32"/>
  <c r="U121" i="32"/>
  <c r="U220" i="32"/>
  <c r="V220" i="32"/>
  <c r="S220" i="32"/>
  <c r="Q20" i="32"/>
  <c r="Q121" i="32"/>
  <c r="Q220" i="32"/>
  <c r="R220" i="32"/>
  <c r="O220" i="32"/>
  <c r="M20" i="32"/>
  <c r="M121" i="32"/>
  <c r="M220" i="32"/>
  <c r="N220" i="32"/>
  <c r="K220" i="32"/>
  <c r="I20" i="32"/>
  <c r="I121" i="32"/>
  <c r="I220" i="32"/>
  <c r="J220" i="32"/>
  <c r="G220" i="32"/>
  <c r="E20" i="32"/>
  <c r="E121" i="32"/>
  <c r="E220" i="32"/>
  <c r="F220" i="32"/>
  <c r="W219" i="32"/>
  <c r="U19" i="32"/>
  <c r="U120" i="32"/>
  <c r="U219" i="32"/>
  <c r="V219" i="32"/>
  <c r="S219" i="32"/>
  <c r="Q19" i="32"/>
  <c r="Q120" i="32"/>
  <c r="Q219" i="32"/>
  <c r="R219" i="32"/>
  <c r="O219" i="32"/>
  <c r="M19" i="32"/>
  <c r="M120" i="32"/>
  <c r="M219" i="32"/>
  <c r="N219" i="32"/>
  <c r="K219" i="32"/>
  <c r="I19" i="32"/>
  <c r="I120" i="32"/>
  <c r="I219" i="32"/>
  <c r="J219" i="32"/>
  <c r="G219" i="32"/>
  <c r="E19" i="32"/>
  <c r="E120" i="32"/>
  <c r="E219" i="32"/>
  <c r="F219" i="32"/>
  <c r="W218" i="32"/>
  <c r="U18" i="32"/>
  <c r="U119" i="32"/>
  <c r="U218" i="32"/>
  <c r="V218" i="32"/>
  <c r="S218" i="32"/>
  <c r="Q18" i="32"/>
  <c r="Q119" i="32"/>
  <c r="Q218" i="32"/>
  <c r="R218" i="32"/>
  <c r="O218" i="32"/>
  <c r="M18" i="32"/>
  <c r="M119" i="32"/>
  <c r="M218" i="32"/>
  <c r="N218" i="32"/>
  <c r="K218" i="32"/>
  <c r="I18" i="32"/>
  <c r="I119" i="32"/>
  <c r="I218" i="32"/>
  <c r="J218" i="32"/>
  <c r="G218" i="32"/>
  <c r="E18" i="32"/>
  <c r="E119" i="32"/>
  <c r="E218" i="32"/>
  <c r="F218" i="32"/>
  <c r="W217" i="32"/>
  <c r="U17" i="32"/>
  <c r="U118" i="32"/>
  <c r="U217" i="32"/>
  <c r="V217" i="32"/>
  <c r="S217" i="32"/>
  <c r="Q17" i="32"/>
  <c r="Q118" i="32"/>
  <c r="Q217" i="32"/>
  <c r="R217" i="32"/>
  <c r="O217" i="32"/>
  <c r="M17" i="32"/>
  <c r="M118" i="32"/>
  <c r="M217" i="32"/>
  <c r="N217" i="32"/>
  <c r="K217" i="32"/>
  <c r="I17" i="32"/>
  <c r="I118" i="32"/>
  <c r="I217" i="32"/>
  <c r="J217" i="32"/>
  <c r="G217" i="32"/>
  <c r="E17" i="32"/>
  <c r="E118" i="32"/>
  <c r="E217" i="32"/>
  <c r="F217" i="32"/>
  <c r="W216" i="32"/>
  <c r="U16" i="32"/>
  <c r="U117" i="32"/>
  <c r="U216" i="32"/>
  <c r="V216" i="32"/>
  <c r="S216" i="32"/>
  <c r="Q16" i="32"/>
  <c r="Q117" i="32"/>
  <c r="Q216" i="32"/>
  <c r="R216" i="32"/>
  <c r="O216" i="32"/>
  <c r="M16" i="32"/>
  <c r="M117" i="32"/>
  <c r="M216" i="32"/>
  <c r="N216" i="32"/>
  <c r="K216" i="32"/>
  <c r="I16" i="32"/>
  <c r="I117" i="32"/>
  <c r="I216" i="32"/>
  <c r="J216" i="32"/>
  <c r="G216" i="32"/>
  <c r="E16" i="32"/>
  <c r="E117" i="32"/>
  <c r="E216" i="32"/>
  <c r="F216" i="32"/>
  <c r="W215" i="32"/>
  <c r="U15" i="32"/>
  <c r="U116" i="32"/>
  <c r="U215" i="32"/>
  <c r="V215" i="32"/>
  <c r="S215" i="32"/>
  <c r="Q15" i="32"/>
  <c r="Q116" i="32"/>
  <c r="Q215" i="32"/>
  <c r="R215" i="32"/>
  <c r="O215" i="32"/>
  <c r="M15" i="32"/>
  <c r="M116" i="32"/>
  <c r="M215" i="32"/>
  <c r="N215" i="32"/>
  <c r="K215" i="32"/>
  <c r="I15" i="32"/>
  <c r="I116" i="32"/>
  <c r="I215" i="32"/>
  <c r="J215" i="32"/>
  <c r="G215" i="32"/>
  <c r="E15" i="32"/>
  <c r="E116" i="32"/>
  <c r="E215" i="32"/>
  <c r="F215" i="32"/>
  <c r="W214" i="32"/>
  <c r="U14" i="32"/>
  <c r="U115" i="32"/>
  <c r="U214" i="32"/>
  <c r="V214" i="32"/>
  <c r="S214" i="32"/>
  <c r="Q14" i="32"/>
  <c r="Q115" i="32"/>
  <c r="Q214" i="32"/>
  <c r="R214" i="32"/>
  <c r="O214" i="32"/>
  <c r="M14" i="32"/>
  <c r="M115" i="32"/>
  <c r="M214" i="32"/>
  <c r="N214" i="32"/>
  <c r="K214" i="32"/>
  <c r="I14" i="32"/>
  <c r="I115" i="32"/>
  <c r="I214" i="32"/>
  <c r="J214" i="32"/>
  <c r="G214" i="32"/>
  <c r="E14" i="32"/>
  <c r="E115" i="32"/>
  <c r="E214" i="32"/>
  <c r="F214" i="32"/>
  <c r="W213" i="32"/>
  <c r="U13" i="32"/>
  <c r="U114" i="32"/>
  <c r="U213" i="32"/>
  <c r="V213" i="32"/>
  <c r="S213" i="32"/>
  <c r="Q13" i="32"/>
  <c r="Q114" i="32"/>
  <c r="Q213" i="32"/>
  <c r="R213" i="32"/>
  <c r="O213" i="32"/>
  <c r="M13" i="32"/>
  <c r="M114" i="32"/>
  <c r="M213" i="32"/>
  <c r="N213" i="32"/>
  <c r="K213" i="32"/>
  <c r="I13" i="32"/>
  <c r="I114" i="32"/>
  <c r="I213" i="32"/>
  <c r="J213" i="32"/>
  <c r="G213" i="32"/>
  <c r="E13" i="32"/>
  <c r="E114" i="32"/>
  <c r="E213" i="32"/>
  <c r="F213" i="32"/>
  <c r="W212" i="32"/>
  <c r="U12" i="32"/>
  <c r="U113" i="32"/>
  <c r="U212" i="32"/>
  <c r="V212" i="32"/>
  <c r="S212" i="32"/>
  <c r="Q12" i="32"/>
  <c r="Q113" i="32"/>
  <c r="Q212" i="32"/>
  <c r="R212" i="32"/>
  <c r="O212" i="32"/>
  <c r="M12" i="32"/>
  <c r="M113" i="32"/>
  <c r="M212" i="32"/>
  <c r="N212" i="32"/>
  <c r="K212" i="32"/>
  <c r="I12" i="32"/>
  <c r="I113" i="32"/>
  <c r="I212" i="32"/>
  <c r="J212" i="32"/>
  <c r="G212" i="32"/>
  <c r="E12" i="32"/>
  <c r="E113" i="32"/>
  <c r="E212" i="32"/>
  <c r="F212" i="32"/>
  <c r="W211" i="32"/>
  <c r="U11" i="32"/>
  <c r="U112" i="32"/>
  <c r="U211" i="32"/>
  <c r="V211" i="32"/>
  <c r="S211" i="32"/>
  <c r="Q11" i="32"/>
  <c r="Q112" i="32"/>
  <c r="Q211" i="32"/>
  <c r="R211" i="32"/>
  <c r="O211" i="32"/>
  <c r="M11" i="32"/>
  <c r="M112" i="32"/>
  <c r="M211" i="32"/>
  <c r="N211" i="32"/>
  <c r="K211" i="32"/>
  <c r="I11" i="32"/>
  <c r="I112" i="32"/>
  <c r="I211" i="32"/>
  <c r="J211" i="32"/>
  <c r="G211" i="32"/>
  <c r="E11" i="32"/>
  <c r="E112" i="32"/>
  <c r="E211" i="32"/>
  <c r="F211" i="32"/>
  <c r="W210" i="32"/>
  <c r="U10" i="32"/>
  <c r="U111" i="32"/>
  <c r="U210" i="32"/>
  <c r="V210" i="32"/>
  <c r="S210" i="32"/>
  <c r="Q10" i="32"/>
  <c r="Q111" i="32"/>
  <c r="Q210" i="32"/>
  <c r="R210" i="32"/>
  <c r="O210" i="32"/>
  <c r="M10" i="32"/>
  <c r="M111" i="32"/>
  <c r="M210" i="32"/>
  <c r="N210" i="32"/>
  <c r="K210" i="32"/>
  <c r="I10" i="32"/>
  <c r="I111" i="32"/>
  <c r="I210" i="32"/>
  <c r="J210" i="32"/>
  <c r="G210" i="32"/>
  <c r="E10" i="32"/>
  <c r="E111" i="32"/>
  <c r="E210" i="32"/>
  <c r="F210" i="32"/>
  <c r="W209" i="32"/>
  <c r="U9" i="32"/>
  <c r="U110" i="32"/>
  <c r="U209" i="32"/>
  <c r="V209" i="32"/>
  <c r="S209" i="32"/>
  <c r="Q9" i="32"/>
  <c r="Q110" i="32"/>
  <c r="Q209" i="32"/>
  <c r="R209" i="32"/>
  <c r="O209" i="32"/>
  <c r="M9" i="32"/>
  <c r="M110" i="32"/>
  <c r="M209" i="32"/>
  <c r="N209" i="32"/>
  <c r="K209" i="32"/>
  <c r="I9" i="32"/>
  <c r="I110" i="32"/>
  <c r="I209" i="32"/>
  <c r="J209" i="32"/>
  <c r="G209" i="32"/>
  <c r="E9" i="32"/>
  <c r="E110" i="32"/>
  <c r="E209" i="32"/>
  <c r="F209" i="32"/>
  <c r="W208" i="32"/>
  <c r="U8" i="32"/>
  <c r="U109" i="32"/>
  <c r="U208" i="32"/>
  <c r="V208" i="32"/>
  <c r="S208" i="32"/>
  <c r="Q8" i="32"/>
  <c r="Q109" i="32"/>
  <c r="Q208" i="32"/>
  <c r="R208" i="32"/>
  <c r="O208" i="32"/>
  <c r="M8" i="32"/>
  <c r="M109" i="32"/>
  <c r="M208" i="32"/>
  <c r="N208" i="32"/>
  <c r="K208" i="32"/>
  <c r="I8" i="32"/>
  <c r="I109" i="32"/>
  <c r="I208" i="32"/>
  <c r="J208" i="32"/>
  <c r="G208" i="32"/>
  <c r="E8" i="32"/>
  <c r="E109" i="32"/>
  <c r="E208" i="32"/>
  <c r="F208" i="32"/>
  <c r="W207" i="32"/>
  <c r="U7" i="32"/>
  <c r="U108" i="32"/>
  <c r="U207" i="32"/>
  <c r="V207" i="32"/>
  <c r="S207" i="32"/>
  <c r="Q7" i="32"/>
  <c r="Q108" i="32"/>
  <c r="Q207" i="32"/>
  <c r="R207" i="32"/>
  <c r="O207" i="32"/>
  <c r="M7" i="32"/>
  <c r="M108" i="32"/>
  <c r="M207" i="32"/>
  <c r="N207" i="32"/>
  <c r="K207" i="32"/>
  <c r="I7" i="32"/>
  <c r="I108" i="32"/>
  <c r="I207" i="32"/>
  <c r="J207" i="32"/>
  <c r="G207" i="32"/>
  <c r="E7" i="32"/>
  <c r="E108" i="32"/>
  <c r="E207" i="32"/>
  <c r="F207" i="32"/>
  <c r="W206" i="32"/>
  <c r="U6" i="32"/>
  <c r="U107" i="32"/>
  <c r="U206" i="32"/>
  <c r="V206" i="32"/>
  <c r="S206" i="32"/>
  <c r="Q6" i="32"/>
  <c r="Q107" i="32"/>
  <c r="Q206" i="32"/>
  <c r="R206" i="32"/>
  <c r="O206" i="32"/>
  <c r="M6" i="32"/>
  <c r="M107" i="32"/>
  <c r="M206" i="32"/>
  <c r="N206" i="32"/>
  <c r="K206" i="32"/>
  <c r="I6" i="32"/>
  <c r="I107" i="32"/>
  <c r="I206" i="32"/>
  <c r="J206" i="32"/>
  <c r="G206" i="32"/>
  <c r="E6" i="32"/>
  <c r="E107" i="32"/>
  <c r="E206" i="32"/>
  <c r="F206" i="32"/>
  <c r="W202" i="32"/>
  <c r="V202" i="32"/>
  <c r="S202" i="32"/>
  <c r="R202" i="32"/>
  <c r="O202" i="32"/>
  <c r="N202" i="32"/>
  <c r="K202" i="32"/>
  <c r="J202" i="32"/>
  <c r="G202" i="32"/>
  <c r="F202" i="32"/>
  <c r="W201" i="32"/>
  <c r="V201" i="32"/>
  <c r="S201" i="32"/>
  <c r="R201" i="32"/>
  <c r="O201" i="32"/>
  <c r="N201" i="32"/>
  <c r="K201" i="32"/>
  <c r="J201" i="32"/>
  <c r="G201" i="32"/>
  <c r="F201" i="32"/>
  <c r="W200" i="32"/>
  <c r="V200" i="32"/>
  <c r="S200" i="32"/>
  <c r="R200" i="32"/>
  <c r="O200" i="32"/>
  <c r="N200" i="32"/>
  <c r="K200" i="32"/>
  <c r="J200" i="32"/>
  <c r="G200" i="32"/>
  <c r="F200" i="32"/>
  <c r="W199" i="32"/>
  <c r="V199" i="32"/>
  <c r="S199" i="32"/>
  <c r="R199" i="32"/>
  <c r="O199" i="32"/>
  <c r="N199" i="32"/>
  <c r="K199" i="32"/>
  <c r="J199" i="32"/>
  <c r="G199" i="32"/>
  <c r="F199" i="32"/>
  <c r="W198" i="32"/>
  <c r="V198" i="32"/>
  <c r="S198" i="32"/>
  <c r="R198" i="32"/>
  <c r="O198" i="32"/>
  <c r="N198" i="32"/>
  <c r="K198" i="32"/>
  <c r="J198" i="32"/>
  <c r="G198" i="32"/>
  <c r="F198" i="32"/>
  <c r="W197" i="32"/>
  <c r="V197" i="32"/>
  <c r="S197" i="32"/>
  <c r="R197" i="32"/>
  <c r="O197" i="32"/>
  <c r="N197" i="32"/>
  <c r="K197" i="32"/>
  <c r="J197" i="32"/>
  <c r="G197" i="32"/>
  <c r="F197" i="32"/>
  <c r="W196" i="32"/>
  <c r="V196" i="32"/>
  <c r="S196" i="32"/>
  <c r="R196" i="32"/>
  <c r="O196" i="32"/>
  <c r="N196" i="32"/>
  <c r="K196" i="32"/>
  <c r="J196" i="32"/>
  <c r="G196" i="32"/>
  <c r="F196" i="32"/>
  <c r="W195" i="32"/>
  <c r="V195" i="32"/>
  <c r="S195" i="32"/>
  <c r="R195" i="32"/>
  <c r="O195" i="32"/>
  <c r="N195" i="32"/>
  <c r="K195" i="32"/>
  <c r="J195" i="32"/>
  <c r="G195" i="32"/>
  <c r="F195" i="32"/>
  <c r="W194" i="32"/>
  <c r="V194" i="32"/>
  <c r="S194" i="32"/>
  <c r="R194" i="32"/>
  <c r="O194" i="32"/>
  <c r="N194" i="32"/>
  <c r="K194" i="32"/>
  <c r="J194" i="32"/>
  <c r="G194" i="32"/>
  <c r="F194" i="32"/>
  <c r="W193" i="32"/>
  <c r="V193" i="32"/>
  <c r="S193" i="32"/>
  <c r="R193" i="32"/>
  <c r="O193" i="32"/>
  <c r="N193" i="32"/>
  <c r="K193" i="32"/>
  <c r="J193" i="32"/>
  <c r="G193" i="32"/>
  <c r="F193" i="32"/>
  <c r="W192" i="32"/>
  <c r="V192" i="32"/>
  <c r="S192" i="32"/>
  <c r="R192" i="32"/>
  <c r="O192" i="32"/>
  <c r="N192" i="32"/>
  <c r="K192" i="32"/>
  <c r="J192" i="32"/>
  <c r="G192" i="32"/>
  <c r="F192" i="32"/>
  <c r="W191" i="32"/>
  <c r="V191" i="32"/>
  <c r="S191" i="32"/>
  <c r="R191" i="32"/>
  <c r="O191" i="32"/>
  <c r="N191" i="32"/>
  <c r="K191" i="32"/>
  <c r="J191" i="32"/>
  <c r="G191" i="32"/>
  <c r="F191" i="32"/>
  <c r="W190" i="32"/>
  <c r="V190" i="32"/>
  <c r="S190" i="32"/>
  <c r="R190" i="32"/>
  <c r="O190" i="32"/>
  <c r="N190" i="32"/>
  <c r="K190" i="32"/>
  <c r="J190" i="32"/>
  <c r="G190" i="32"/>
  <c r="F190" i="32"/>
  <c r="W189" i="32"/>
  <c r="V189" i="32"/>
  <c r="S189" i="32"/>
  <c r="R189" i="32"/>
  <c r="O189" i="32"/>
  <c r="N189" i="32"/>
  <c r="K189" i="32"/>
  <c r="J189" i="32"/>
  <c r="G189" i="32"/>
  <c r="F189" i="32"/>
  <c r="W188" i="32"/>
  <c r="V188" i="32"/>
  <c r="S188" i="32"/>
  <c r="R188" i="32"/>
  <c r="O188" i="32"/>
  <c r="N188" i="32"/>
  <c r="K188" i="32"/>
  <c r="J188" i="32"/>
  <c r="G188" i="32"/>
  <c r="F188" i="32"/>
  <c r="W187" i="32"/>
  <c r="V187" i="32"/>
  <c r="S187" i="32"/>
  <c r="R187" i="32"/>
  <c r="O187" i="32"/>
  <c r="N187" i="32"/>
  <c r="K187" i="32"/>
  <c r="J187" i="32"/>
  <c r="G187" i="32"/>
  <c r="F187" i="32"/>
  <c r="W186" i="32"/>
  <c r="V186" i="32"/>
  <c r="S186" i="32"/>
  <c r="R186" i="32"/>
  <c r="O186" i="32"/>
  <c r="N186" i="32"/>
  <c r="K186" i="32"/>
  <c r="J186" i="32"/>
  <c r="G186" i="32"/>
  <c r="F186" i="32"/>
  <c r="W185" i="32"/>
  <c r="V185" i="32"/>
  <c r="S185" i="32"/>
  <c r="R185" i="32"/>
  <c r="O185" i="32"/>
  <c r="N185" i="32"/>
  <c r="K185" i="32"/>
  <c r="J185" i="32"/>
  <c r="G185" i="32"/>
  <c r="F185" i="32"/>
  <c r="W184" i="32"/>
  <c r="V184" i="32"/>
  <c r="S184" i="32"/>
  <c r="R184" i="32"/>
  <c r="O184" i="32"/>
  <c r="N184" i="32"/>
  <c r="K184" i="32"/>
  <c r="J184" i="32"/>
  <c r="G184" i="32"/>
  <c r="F184" i="32"/>
  <c r="W183" i="32"/>
  <c r="V183" i="32"/>
  <c r="S183" i="32"/>
  <c r="R183" i="32"/>
  <c r="O183" i="32"/>
  <c r="N183" i="32"/>
  <c r="K183" i="32"/>
  <c r="J183" i="32"/>
  <c r="G183" i="32"/>
  <c r="F183" i="32"/>
  <c r="W182" i="32"/>
  <c r="V182" i="32"/>
  <c r="S182" i="32"/>
  <c r="R182" i="32"/>
  <c r="O182" i="32"/>
  <c r="N182" i="32"/>
  <c r="K182" i="32"/>
  <c r="J182" i="32"/>
  <c r="G182" i="32"/>
  <c r="F182" i="32"/>
  <c r="W181" i="32"/>
  <c r="V181" i="32"/>
  <c r="S181" i="32"/>
  <c r="R181" i="32"/>
  <c r="O181" i="32"/>
  <c r="N181" i="32"/>
  <c r="K181" i="32"/>
  <c r="J181" i="32"/>
  <c r="G181" i="32"/>
  <c r="F181" i="32"/>
  <c r="W180" i="32"/>
  <c r="V180" i="32"/>
  <c r="S180" i="32"/>
  <c r="R180" i="32"/>
  <c r="O180" i="32"/>
  <c r="N180" i="32"/>
  <c r="K180" i="32"/>
  <c r="J180" i="32"/>
  <c r="G180" i="32"/>
  <c r="F180" i="32"/>
  <c r="W179" i="32"/>
  <c r="V179" i="32"/>
  <c r="S179" i="32"/>
  <c r="R179" i="32"/>
  <c r="O179" i="32"/>
  <c r="N179" i="32"/>
  <c r="K179" i="32"/>
  <c r="J179" i="32"/>
  <c r="G179" i="32"/>
  <c r="F179" i="32"/>
  <c r="W178" i="32"/>
  <c r="V178" i="32"/>
  <c r="S178" i="32"/>
  <c r="R178" i="32"/>
  <c r="O178" i="32"/>
  <c r="N178" i="32"/>
  <c r="K178" i="32"/>
  <c r="J178" i="32"/>
  <c r="G178" i="32"/>
  <c r="F178" i="32"/>
  <c r="W177" i="32"/>
  <c r="V177" i="32"/>
  <c r="S177" i="32"/>
  <c r="R177" i="32"/>
  <c r="O177" i="32"/>
  <c r="N177" i="32"/>
  <c r="K177" i="32"/>
  <c r="J177" i="32"/>
  <c r="G177" i="32"/>
  <c r="F177" i="32"/>
  <c r="W176" i="32"/>
  <c r="V176" i="32"/>
  <c r="S176" i="32"/>
  <c r="R176" i="32"/>
  <c r="O176" i="32"/>
  <c r="N176" i="32"/>
  <c r="K176" i="32"/>
  <c r="J176" i="32"/>
  <c r="G176" i="32"/>
  <c r="F176" i="32"/>
  <c r="W175" i="32"/>
  <c r="V175" i="32"/>
  <c r="S175" i="32"/>
  <c r="R175" i="32"/>
  <c r="O175" i="32"/>
  <c r="N175" i="32"/>
  <c r="K175" i="32"/>
  <c r="J175" i="32"/>
  <c r="G175" i="32"/>
  <c r="F175" i="32"/>
  <c r="W174" i="32"/>
  <c r="V174" i="32"/>
  <c r="S174" i="32"/>
  <c r="R174" i="32"/>
  <c r="O174" i="32"/>
  <c r="N174" i="32"/>
  <c r="K174" i="32"/>
  <c r="J174" i="32"/>
  <c r="G174" i="32"/>
  <c r="F174" i="32"/>
  <c r="W173" i="32"/>
  <c r="V173" i="32"/>
  <c r="S173" i="32"/>
  <c r="R173" i="32"/>
  <c r="O173" i="32"/>
  <c r="N173" i="32"/>
  <c r="K173" i="32"/>
  <c r="J173" i="32"/>
  <c r="G173" i="32"/>
  <c r="F173" i="32"/>
  <c r="W172" i="32"/>
  <c r="V172" i="32"/>
  <c r="S172" i="32"/>
  <c r="R172" i="32"/>
  <c r="O172" i="32"/>
  <c r="N172" i="32"/>
  <c r="K172" i="32"/>
  <c r="J172" i="32"/>
  <c r="G172" i="32"/>
  <c r="F172" i="32"/>
  <c r="W171" i="32"/>
  <c r="V171" i="32"/>
  <c r="S171" i="32"/>
  <c r="R171" i="32"/>
  <c r="O171" i="32"/>
  <c r="N171" i="32"/>
  <c r="K171" i="32"/>
  <c r="J171" i="32"/>
  <c r="G171" i="32"/>
  <c r="F171" i="32"/>
  <c r="W170" i="32"/>
  <c r="V170" i="32"/>
  <c r="S170" i="32"/>
  <c r="R170" i="32"/>
  <c r="O170" i="32"/>
  <c r="N170" i="32"/>
  <c r="K170" i="32"/>
  <c r="J170" i="32"/>
  <c r="G170" i="32"/>
  <c r="F170" i="32"/>
  <c r="W169" i="32"/>
  <c r="V169" i="32"/>
  <c r="S169" i="32"/>
  <c r="R169" i="32"/>
  <c r="O169" i="32"/>
  <c r="N169" i="32"/>
  <c r="K169" i="32"/>
  <c r="J169" i="32"/>
  <c r="G169" i="32"/>
  <c r="F169" i="32"/>
  <c r="W168" i="32"/>
  <c r="V168" i="32"/>
  <c r="S168" i="32"/>
  <c r="R168" i="32"/>
  <c r="O168" i="32"/>
  <c r="N168" i="32"/>
  <c r="K168" i="32"/>
  <c r="J168" i="32"/>
  <c r="G168" i="32"/>
  <c r="F168" i="32"/>
  <c r="W167" i="32"/>
  <c r="V167" i="32"/>
  <c r="S167" i="32"/>
  <c r="R167" i="32"/>
  <c r="O167" i="32"/>
  <c r="N167" i="32"/>
  <c r="K167" i="32"/>
  <c r="J167" i="32"/>
  <c r="G167" i="32"/>
  <c r="F167" i="32"/>
  <c r="W166" i="32"/>
  <c r="V166" i="32"/>
  <c r="S166" i="32"/>
  <c r="R166" i="32"/>
  <c r="O166" i="32"/>
  <c r="N166" i="32"/>
  <c r="K166" i="32"/>
  <c r="J166" i="32"/>
  <c r="G166" i="32"/>
  <c r="F166" i="32"/>
  <c r="W165" i="32"/>
  <c r="V165" i="32"/>
  <c r="S165" i="32"/>
  <c r="R165" i="32"/>
  <c r="O165" i="32"/>
  <c r="N165" i="32"/>
  <c r="K165" i="32"/>
  <c r="J165" i="32"/>
  <c r="G165" i="32"/>
  <c r="F165" i="32"/>
  <c r="W164" i="32"/>
  <c r="V164" i="32"/>
  <c r="S164" i="32"/>
  <c r="R164" i="32"/>
  <c r="O164" i="32"/>
  <c r="N164" i="32"/>
  <c r="K164" i="32"/>
  <c r="J164" i="32"/>
  <c r="G164" i="32"/>
  <c r="F164" i="32"/>
  <c r="W163" i="32"/>
  <c r="V163" i="32"/>
  <c r="S163" i="32"/>
  <c r="R163" i="32"/>
  <c r="O163" i="32"/>
  <c r="N163" i="32"/>
  <c r="K163" i="32"/>
  <c r="J163" i="32"/>
  <c r="G163" i="32"/>
  <c r="F163" i="32"/>
  <c r="W162" i="32"/>
  <c r="V162" i="32"/>
  <c r="S162" i="32"/>
  <c r="R162" i="32"/>
  <c r="O162" i="32"/>
  <c r="N162" i="32"/>
  <c r="K162" i="32"/>
  <c r="J162" i="32"/>
  <c r="G162" i="32"/>
  <c r="F162" i="32"/>
  <c r="W161" i="32"/>
  <c r="V161" i="32"/>
  <c r="S161" i="32"/>
  <c r="R161" i="32"/>
  <c r="O161" i="32"/>
  <c r="N161" i="32"/>
  <c r="K161" i="32"/>
  <c r="J161" i="32"/>
  <c r="G161" i="32"/>
  <c r="F161" i="32"/>
  <c r="W160" i="32"/>
  <c r="V160" i="32"/>
  <c r="S160" i="32"/>
  <c r="R160" i="32"/>
  <c r="O160" i="32"/>
  <c r="N160" i="32"/>
  <c r="K160" i="32"/>
  <c r="J160" i="32"/>
  <c r="G160" i="32"/>
  <c r="F160" i="32"/>
  <c r="W159" i="32"/>
  <c r="V159" i="32"/>
  <c r="S159" i="32"/>
  <c r="R159" i="32"/>
  <c r="O159" i="32"/>
  <c r="N159" i="32"/>
  <c r="K159" i="32"/>
  <c r="J159" i="32"/>
  <c r="G159" i="32"/>
  <c r="F159" i="32"/>
  <c r="W158" i="32"/>
  <c r="V158" i="32"/>
  <c r="S158" i="32"/>
  <c r="R158" i="32"/>
  <c r="O158" i="32"/>
  <c r="N158" i="32"/>
  <c r="K158" i="32"/>
  <c r="J158" i="32"/>
  <c r="G158" i="32"/>
  <c r="F158" i="32"/>
  <c r="W157" i="32"/>
  <c r="V157" i="32"/>
  <c r="S157" i="32"/>
  <c r="R157" i="32"/>
  <c r="O157" i="32"/>
  <c r="N157" i="32"/>
  <c r="K157" i="32"/>
  <c r="J157" i="32"/>
  <c r="G157" i="32"/>
  <c r="F157" i="32"/>
  <c r="W156" i="32"/>
  <c r="V156" i="32"/>
  <c r="S156" i="32"/>
  <c r="R156" i="32"/>
  <c r="O156" i="32"/>
  <c r="N156" i="32"/>
  <c r="K156" i="32"/>
  <c r="J156" i="32"/>
  <c r="G156" i="32"/>
  <c r="F156" i="32"/>
  <c r="W155" i="32"/>
  <c r="V155" i="32"/>
  <c r="S155" i="32"/>
  <c r="R155" i="32"/>
  <c r="O155" i="32"/>
  <c r="N155" i="32"/>
  <c r="K155" i="32"/>
  <c r="J155" i="32"/>
  <c r="G155" i="32"/>
  <c r="F155" i="32"/>
  <c r="W154" i="32"/>
  <c r="V154" i="32"/>
  <c r="S154" i="32"/>
  <c r="R154" i="32"/>
  <c r="O154" i="32"/>
  <c r="N154" i="32"/>
  <c r="K154" i="32"/>
  <c r="J154" i="32"/>
  <c r="G154" i="32"/>
  <c r="F154" i="32"/>
  <c r="W153" i="32"/>
  <c r="V153" i="32"/>
  <c r="S153" i="32"/>
  <c r="R153" i="32"/>
  <c r="O153" i="32"/>
  <c r="N153" i="32"/>
  <c r="K153" i="32"/>
  <c r="J153" i="32"/>
  <c r="G153" i="32"/>
  <c r="F153" i="32"/>
  <c r="W152" i="32"/>
  <c r="V152" i="32"/>
  <c r="S152" i="32"/>
  <c r="R152" i="32"/>
  <c r="O152" i="32"/>
  <c r="N152" i="32"/>
  <c r="K152" i="32"/>
  <c r="J152" i="32"/>
  <c r="G152" i="32"/>
  <c r="F152" i="32"/>
  <c r="W151" i="32"/>
  <c r="V151" i="32"/>
  <c r="S151" i="32"/>
  <c r="R151" i="32"/>
  <c r="O151" i="32"/>
  <c r="N151" i="32"/>
  <c r="K151" i="32"/>
  <c r="J151" i="32"/>
  <c r="G151" i="32"/>
  <c r="F151" i="32"/>
  <c r="W150" i="32"/>
  <c r="V150" i="32"/>
  <c r="S150" i="32"/>
  <c r="R150" i="32"/>
  <c r="O150" i="32"/>
  <c r="N150" i="32"/>
  <c r="K150" i="32"/>
  <c r="J150" i="32"/>
  <c r="G150" i="32"/>
  <c r="F150" i="32"/>
  <c r="W149" i="32"/>
  <c r="V149" i="32"/>
  <c r="S149" i="32"/>
  <c r="R149" i="32"/>
  <c r="O149" i="32"/>
  <c r="N149" i="32"/>
  <c r="K149" i="32"/>
  <c r="J149" i="32"/>
  <c r="G149" i="32"/>
  <c r="F149" i="32"/>
  <c r="W148" i="32"/>
  <c r="V148" i="32"/>
  <c r="S148" i="32"/>
  <c r="R148" i="32"/>
  <c r="O148" i="32"/>
  <c r="N148" i="32"/>
  <c r="K148" i="32"/>
  <c r="J148" i="32"/>
  <c r="G148" i="32"/>
  <c r="F148" i="32"/>
  <c r="W147" i="32"/>
  <c r="V147" i="32"/>
  <c r="S147" i="32"/>
  <c r="R147" i="32"/>
  <c r="O147" i="32"/>
  <c r="N147" i="32"/>
  <c r="K147" i="32"/>
  <c r="J147" i="32"/>
  <c r="G147" i="32"/>
  <c r="F147" i="32"/>
  <c r="W146" i="32"/>
  <c r="V146" i="32"/>
  <c r="S146" i="32"/>
  <c r="R146" i="32"/>
  <c r="O146" i="32"/>
  <c r="N146" i="32"/>
  <c r="K146" i="32"/>
  <c r="J146" i="32"/>
  <c r="G146" i="32"/>
  <c r="F146" i="32"/>
  <c r="W145" i="32"/>
  <c r="V145" i="32"/>
  <c r="S145" i="32"/>
  <c r="R145" i="32"/>
  <c r="O145" i="32"/>
  <c r="N145" i="32"/>
  <c r="K145" i="32"/>
  <c r="J145" i="32"/>
  <c r="G145" i="32"/>
  <c r="F145" i="32"/>
  <c r="W144" i="32"/>
  <c r="V144" i="32"/>
  <c r="S144" i="32"/>
  <c r="R144" i="32"/>
  <c r="O144" i="32"/>
  <c r="N144" i="32"/>
  <c r="K144" i="32"/>
  <c r="J144" i="32"/>
  <c r="G144" i="32"/>
  <c r="F144" i="32"/>
  <c r="W143" i="32"/>
  <c r="V143" i="32"/>
  <c r="S143" i="32"/>
  <c r="R143" i="32"/>
  <c r="O143" i="32"/>
  <c r="N143" i="32"/>
  <c r="K143" i="32"/>
  <c r="J143" i="32"/>
  <c r="G143" i="32"/>
  <c r="F143" i="32"/>
  <c r="W142" i="32"/>
  <c r="V142" i="32"/>
  <c r="S142" i="32"/>
  <c r="R142" i="32"/>
  <c r="O142" i="32"/>
  <c r="N142" i="32"/>
  <c r="K142" i="32"/>
  <c r="J142" i="32"/>
  <c r="G142" i="32"/>
  <c r="F142" i="32"/>
  <c r="W141" i="32"/>
  <c r="V141" i="32"/>
  <c r="S141" i="32"/>
  <c r="R141" i="32"/>
  <c r="O141" i="32"/>
  <c r="N141" i="32"/>
  <c r="K141" i="32"/>
  <c r="J141" i="32"/>
  <c r="G141" i="32"/>
  <c r="F141" i="32"/>
  <c r="W140" i="32"/>
  <c r="V140" i="32"/>
  <c r="S140" i="32"/>
  <c r="R140" i="32"/>
  <c r="O140" i="32"/>
  <c r="N140" i="32"/>
  <c r="K140" i="32"/>
  <c r="J140" i="32"/>
  <c r="G140" i="32"/>
  <c r="F140" i="32"/>
  <c r="W139" i="32"/>
  <c r="V139" i="32"/>
  <c r="S139" i="32"/>
  <c r="R139" i="32"/>
  <c r="O139" i="32"/>
  <c r="N139" i="32"/>
  <c r="K139" i="32"/>
  <c r="J139" i="32"/>
  <c r="G139" i="32"/>
  <c r="F139" i="32"/>
  <c r="W138" i="32"/>
  <c r="V138" i="32"/>
  <c r="S138" i="32"/>
  <c r="R138" i="32"/>
  <c r="O138" i="32"/>
  <c r="N138" i="32"/>
  <c r="K138" i="32"/>
  <c r="J138" i="32"/>
  <c r="G138" i="32"/>
  <c r="F138" i="32"/>
  <c r="W137" i="32"/>
  <c r="V137" i="32"/>
  <c r="S137" i="32"/>
  <c r="R137" i="32"/>
  <c r="O137" i="32"/>
  <c r="N137" i="32"/>
  <c r="K137" i="32"/>
  <c r="J137" i="32"/>
  <c r="G137" i="32"/>
  <c r="F137" i="32"/>
  <c r="W136" i="32"/>
  <c r="V136" i="32"/>
  <c r="S136" i="32"/>
  <c r="R136" i="32"/>
  <c r="O136" i="32"/>
  <c r="N136" i="32"/>
  <c r="K136" i="32"/>
  <c r="J136" i="32"/>
  <c r="G136" i="32"/>
  <c r="F136" i="32"/>
  <c r="W135" i="32"/>
  <c r="V135" i="32"/>
  <c r="S135" i="32"/>
  <c r="R135" i="32"/>
  <c r="O135" i="32"/>
  <c r="N135" i="32"/>
  <c r="K135" i="32"/>
  <c r="J135" i="32"/>
  <c r="G135" i="32"/>
  <c r="F135" i="32"/>
  <c r="W134" i="32"/>
  <c r="V134" i="32"/>
  <c r="S134" i="32"/>
  <c r="R134" i="32"/>
  <c r="O134" i="32"/>
  <c r="N134" i="32"/>
  <c r="K134" i="32"/>
  <c r="J134" i="32"/>
  <c r="G134" i="32"/>
  <c r="F134" i="32"/>
  <c r="W133" i="32"/>
  <c r="V133" i="32"/>
  <c r="S133" i="32"/>
  <c r="R133" i="32"/>
  <c r="O133" i="32"/>
  <c r="N133" i="32"/>
  <c r="K133" i="32"/>
  <c r="J133" i="32"/>
  <c r="G133" i="32"/>
  <c r="F133" i="32"/>
  <c r="W132" i="32"/>
  <c r="V132" i="32"/>
  <c r="S132" i="32"/>
  <c r="R132" i="32"/>
  <c r="O132" i="32"/>
  <c r="N132" i="32"/>
  <c r="K132" i="32"/>
  <c r="J132" i="32"/>
  <c r="G132" i="32"/>
  <c r="F132" i="32"/>
  <c r="W131" i="32"/>
  <c r="V131" i="32"/>
  <c r="S131" i="32"/>
  <c r="R131" i="32"/>
  <c r="O131" i="32"/>
  <c r="N131" i="32"/>
  <c r="K131" i="32"/>
  <c r="J131" i="32"/>
  <c r="G131" i="32"/>
  <c r="F131" i="32"/>
  <c r="W130" i="32"/>
  <c r="V130" i="32"/>
  <c r="S130" i="32"/>
  <c r="R130" i="32"/>
  <c r="O130" i="32"/>
  <c r="N130" i="32"/>
  <c r="K130" i="32"/>
  <c r="J130" i="32"/>
  <c r="G130" i="32"/>
  <c r="F130" i="32"/>
  <c r="W129" i="32"/>
  <c r="V129" i="32"/>
  <c r="S129" i="32"/>
  <c r="R129" i="32"/>
  <c r="O129" i="32"/>
  <c r="N129" i="32"/>
  <c r="K129" i="32"/>
  <c r="J129" i="32"/>
  <c r="G129" i="32"/>
  <c r="F129" i="32"/>
  <c r="W128" i="32"/>
  <c r="V128" i="32"/>
  <c r="S128" i="32"/>
  <c r="R128" i="32"/>
  <c r="O128" i="32"/>
  <c r="N128" i="32"/>
  <c r="K128" i="32"/>
  <c r="J128" i="32"/>
  <c r="G128" i="32"/>
  <c r="F128" i="32"/>
  <c r="W127" i="32"/>
  <c r="V127" i="32"/>
  <c r="S127" i="32"/>
  <c r="R127" i="32"/>
  <c r="O127" i="32"/>
  <c r="N127" i="32"/>
  <c r="K127" i="32"/>
  <c r="J127" i="32"/>
  <c r="G127" i="32"/>
  <c r="F127" i="32"/>
  <c r="W126" i="32"/>
  <c r="V126" i="32"/>
  <c r="S126" i="32"/>
  <c r="R126" i="32"/>
  <c r="O126" i="32"/>
  <c r="N126" i="32"/>
  <c r="K126" i="32"/>
  <c r="J126" i="32"/>
  <c r="G126" i="32"/>
  <c r="F126" i="32"/>
  <c r="W125" i="32"/>
  <c r="V125" i="32"/>
  <c r="S125" i="32"/>
  <c r="R125" i="32"/>
  <c r="O125" i="32"/>
  <c r="N125" i="32"/>
  <c r="K125" i="32"/>
  <c r="J125" i="32"/>
  <c r="G125" i="32"/>
  <c r="F125" i="32"/>
  <c r="W124" i="32"/>
  <c r="V124" i="32"/>
  <c r="S124" i="32"/>
  <c r="R124" i="32"/>
  <c r="O124" i="32"/>
  <c r="N124" i="32"/>
  <c r="K124" i="32"/>
  <c r="J124" i="32"/>
  <c r="G124" i="32"/>
  <c r="F124" i="32"/>
  <c r="W123" i="32"/>
  <c r="V123" i="32"/>
  <c r="S123" i="32"/>
  <c r="R123" i="32"/>
  <c r="O123" i="32"/>
  <c r="N123" i="32"/>
  <c r="K123" i="32"/>
  <c r="J123" i="32"/>
  <c r="G123" i="32"/>
  <c r="F123" i="32"/>
  <c r="W122" i="32"/>
  <c r="V122" i="32"/>
  <c r="S122" i="32"/>
  <c r="R122" i="32"/>
  <c r="O122" i="32"/>
  <c r="N122" i="32"/>
  <c r="K122" i="32"/>
  <c r="J122" i="32"/>
  <c r="G122" i="32"/>
  <c r="F122" i="32"/>
  <c r="W121" i="32"/>
  <c r="V121" i="32"/>
  <c r="S121" i="32"/>
  <c r="R121" i="32"/>
  <c r="O121" i="32"/>
  <c r="N121" i="32"/>
  <c r="K121" i="32"/>
  <c r="J121" i="32"/>
  <c r="G121" i="32"/>
  <c r="F121" i="32"/>
  <c r="W120" i="32"/>
  <c r="V120" i="32"/>
  <c r="S120" i="32"/>
  <c r="R120" i="32"/>
  <c r="O120" i="32"/>
  <c r="N120" i="32"/>
  <c r="K120" i="32"/>
  <c r="J120" i="32"/>
  <c r="G120" i="32"/>
  <c r="F120" i="32"/>
  <c r="W119" i="32"/>
  <c r="V119" i="32"/>
  <c r="S119" i="32"/>
  <c r="R119" i="32"/>
  <c r="O119" i="32"/>
  <c r="N119" i="32"/>
  <c r="K119" i="32"/>
  <c r="J119" i="32"/>
  <c r="G119" i="32"/>
  <c r="F119" i="32"/>
  <c r="W118" i="32"/>
  <c r="V118" i="32"/>
  <c r="S118" i="32"/>
  <c r="R118" i="32"/>
  <c r="O118" i="32"/>
  <c r="N118" i="32"/>
  <c r="K118" i="32"/>
  <c r="J118" i="32"/>
  <c r="G118" i="32"/>
  <c r="F118" i="32"/>
  <c r="W117" i="32"/>
  <c r="V117" i="32"/>
  <c r="S117" i="32"/>
  <c r="R117" i="32"/>
  <c r="O117" i="32"/>
  <c r="N117" i="32"/>
  <c r="K117" i="32"/>
  <c r="J117" i="32"/>
  <c r="G117" i="32"/>
  <c r="F117" i="32"/>
  <c r="W116" i="32"/>
  <c r="V116" i="32"/>
  <c r="S116" i="32"/>
  <c r="R116" i="32"/>
  <c r="O116" i="32"/>
  <c r="N116" i="32"/>
  <c r="K116" i="32"/>
  <c r="J116" i="32"/>
  <c r="G116" i="32"/>
  <c r="F116" i="32"/>
  <c r="W115" i="32"/>
  <c r="V115" i="32"/>
  <c r="S115" i="32"/>
  <c r="R115" i="32"/>
  <c r="O115" i="32"/>
  <c r="N115" i="32"/>
  <c r="K115" i="32"/>
  <c r="J115" i="32"/>
  <c r="G115" i="32"/>
  <c r="F115" i="32"/>
  <c r="W114" i="32"/>
  <c r="V114" i="32"/>
  <c r="S114" i="32"/>
  <c r="R114" i="32"/>
  <c r="O114" i="32"/>
  <c r="N114" i="32"/>
  <c r="K114" i="32"/>
  <c r="J114" i="32"/>
  <c r="G114" i="32"/>
  <c r="F114" i="32"/>
  <c r="W113" i="32"/>
  <c r="V113" i="32"/>
  <c r="S113" i="32"/>
  <c r="R113" i="32"/>
  <c r="O113" i="32"/>
  <c r="N113" i="32"/>
  <c r="K113" i="32"/>
  <c r="J113" i="32"/>
  <c r="G113" i="32"/>
  <c r="F113" i="32"/>
  <c r="W112" i="32"/>
  <c r="V112" i="32"/>
  <c r="S112" i="32"/>
  <c r="R112" i="32"/>
  <c r="O112" i="32"/>
  <c r="N112" i="32"/>
  <c r="K112" i="32"/>
  <c r="J112" i="32"/>
  <c r="G112" i="32"/>
  <c r="F112" i="32"/>
  <c r="W111" i="32"/>
  <c r="V111" i="32"/>
  <c r="S111" i="32"/>
  <c r="R111" i="32"/>
  <c r="O111" i="32"/>
  <c r="N111" i="32"/>
  <c r="K111" i="32"/>
  <c r="J111" i="32"/>
  <c r="G111" i="32"/>
  <c r="F111" i="32"/>
  <c r="W110" i="32"/>
  <c r="V110" i="32"/>
  <c r="S110" i="32"/>
  <c r="R110" i="32"/>
  <c r="O110" i="32"/>
  <c r="N110" i="32"/>
  <c r="K110" i="32"/>
  <c r="J110" i="32"/>
  <c r="G110" i="32"/>
  <c r="F110" i="32"/>
  <c r="W109" i="32"/>
  <c r="V109" i="32"/>
  <c r="S109" i="32"/>
  <c r="R109" i="32"/>
  <c r="O109" i="32"/>
  <c r="N109" i="32"/>
  <c r="K109" i="32"/>
  <c r="J109" i="32"/>
  <c r="G109" i="32"/>
  <c r="F109" i="32"/>
  <c r="W108" i="32"/>
  <c r="V108" i="32"/>
  <c r="S108" i="32"/>
  <c r="R108" i="32"/>
  <c r="O108" i="32"/>
  <c r="N108" i="32"/>
  <c r="K108" i="32"/>
  <c r="J108" i="32"/>
  <c r="G108" i="32"/>
  <c r="F108" i="32"/>
  <c r="W107" i="32"/>
  <c r="V107" i="32"/>
  <c r="S107" i="32"/>
  <c r="R107" i="32"/>
  <c r="O107" i="32"/>
  <c r="N107" i="32"/>
  <c r="K107" i="32"/>
  <c r="J107" i="32"/>
  <c r="G107" i="32"/>
  <c r="F107" i="32"/>
  <c r="C101" i="32"/>
  <c r="W101" i="32"/>
  <c r="V101" i="32"/>
  <c r="S101" i="32"/>
  <c r="R101" i="32"/>
  <c r="O101" i="32"/>
  <c r="N101" i="32"/>
  <c r="K101" i="32"/>
  <c r="J101" i="32"/>
  <c r="G101" i="32"/>
  <c r="F101" i="32"/>
  <c r="B101" i="32"/>
  <c r="C100" i="32"/>
  <c r="W100" i="32"/>
  <c r="V100" i="32"/>
  <c r="S100" i="32"/>
  <c r="R100" i="32"/>
  <c r="O100" i="32"/>
  <c r="N100" i="32"/>
  <c r="K100" i="32"/>
  <c r="J100" i="32"/>
  <c r="G100" i="32"/>
  <c r="F100" i="32"/>
  <c r="B100" i="32"/>
  <c r="C99" i="32"/>
  <c r="W99" i="32"/>
  <c r="V99" i="32"/>
  <c r="S99" i="32"/>
  <c r="R99" i="32"/>
  <c r="O99" i="32"/>
  <c r="N99" i="32"/>
  <c r="K99" i="32"/>
  <c r="J99" i="32"/>
  <c r="G99" i="32"/>
  <c r="F99" i="32"/>
  <c r="B99" i="32"/>
  <c r="C98" i="32"/>
  <c r="W98" i="32"/>
  <c r="V98" i="32"/>
  <c r="S98" i="32"/>
  <c r="R98" i="32"/>
  <c r="O98" i="32"/>
  <c r="N98" i="32"/>
  <c r="K98" i="32"/>
  <c r="J98" i="32"/>
  <c r="G98" i="32"/>
  <c r="F98" i="32"/>
  <c r="B98" i="32"/>
  <c r="C97" i="32"/>
  <c r="W97" i="32"/>
  <c r="V97" i="32"/>
  <c r="S97" i="32"/>
  <c r="R97" i="32"/>
  <c r="O97" i="32"/>
  <c r="N97" i="32"/>
  <c r="K97" i="32"/>
  <c r="J97" i="32"/>
  <c r="G97" i="32"/>
  <c r="F97" i="32"/>
  <c r="B97" i="32"/>
  <c r="C96" i="32"/>
  <c r="W96" i="32"/>
  <c r="V96" i="32"/>
  <c r="S96" i="32"/>
  <c r="R96" i="32"/>
  <c r="O96" i="32"/>
  <c r="N96" i="32"/>
  <c r="K96" i="32"/>
  <c r="J96" i="32"/>
  <c r="G96" i="32"/>
  <c r="F96" i="32"/>
  <c r="B96" i="32"/>
  <c r="C95" i="32"/>
  <c r="W95" i="32"/>
  <c r="V95" i="32"/>
  <c r="S95" i="32"/>
  <c r="R95" i="32"/>
  <c r="O95" i="32"/>
  <c r="N95" i="32"/>
  <c r="K95" i="32"/>
  <c r="J95" i="32"/>
  <c r="G95" i="32"/>
  <c r="F95" i="32"/>
  <c r="B95" i="32"/>
  <c r="C94" i="32"/>
  <c r="W94" i="32"/>
  <c r="V94" i="32"/>
  <c r="S94" i="32"/>
  <c r="R94" i="32"/>
  <c r="O94" i="32"/>
  <c r="N94" i="32"/>
  <c r="K94" i="32"/>
  <c r="J94" i="32"/>
  <c r="G94" i="32"/>
  <c r="F94" i="32"/>
  <c r="B94" i="32"/>
  <c r="C93" i="32"/>
  <c r="W93" i="32"/>
  <c r="V93" i="32"/>
  <c r="S93" i="32"/>
  <c r="R93" i="32"/>
  <c r="O93" i="32"/>
  <c r="N93" i="32"/>
  <c r="K93" i="32"/>
  <c r="J93" i="32"/>
  <c r="G93" i="32"/>
  <c r="F93" i="32"/>
  <c r="B93" i="32"/>
  <c r="C92" i="32"/>
  <c r="W92" i="32"/>
  <c r="V92" i="32"/>
  <c r="S92" i="32"/>
  <c r="R92" i="32"/>
  <c r="O92" i="32"/>
  <c r="N92" i="32"/>
  <c r="K92" i="32"/>
  <c r="J92" i="32"/>
  <c r="G92" i="32"/>
  <c r="F92" i="32"/>
  <c r="B92" i="32"/>
  <c r="C91" i="32"/>
  <c r="W91" i="32"/>
  <c r="V91" i="32"/>
  <c r="S91" i="32"/>
  <c r="R91" i="32"/>
  <c r="O91" i="32"/>
  <c r="N91" i="32"/>
  <c r="K91" i="32"/>
  <c r="J91" i="32"/>
  <c r="G91" i="32"/>
  <c r="F91" i="32"/>
  <c r="B91" i="32"/>
  <c r="C90" i="32"/>
  <c r="W90" i="32"/>
  <c r="V90" i="32"/>
  <c r="S90" i="32"/>
  <c r="R90" i="32"/>
  <c r="O90" i="32"/>
  <c r="N90" i="32"/>
  <c r="K90" i="32"/>
  <c r="J90" i="32"/>
  <c r="G90" i="32"/>
  <c r="F90" i="32"/>
  <c r="B90" i="32"/>
  <c r="C89" i="32"/>
  <c r="W89" i="32"/>
  <c r="V89" i="32"/>
  <c r="S89" i="32"/>
  <c r="R89" i="32"/>
  <c r="O89" i="32"/>
  <c r="N89" i="32"/>
  <c r="K89" i="32"/>
  <c r="J89" i="32"/>
  <c r="G89" i="32"/>
  <c r="F89" i="32"/>
  <c r="B89" i="32"/>
  <c r="C88" i="32"/>
  <c r="W88" i="32"/>
  <c r="V88" i="32"/>
  <c r="S88" i="32"/>
  <c r="R88" i="32"/>
  <c r="O88" i="32"/>
  <c r="N88" i="32"/>
  <c r="K88" i="32"/>
  <c r="J88" i="32"/>
  <c r="G88" i="32"/>
  <c r="F88" i="32"/>
  <c r="B88" i="32"/>
  <c r="C87" i="32"/>
  <c r="W87" i="32"/>
  <c r="V87" i="32"/>
  <c r="S87" i="32"/>
  <c r="R87" i="32"/>
  <c r="O87" i="32"/>
  <c r="N87" i="32"/>
  <c r="K87" i="32"/>
  <c r="J87" i="32"/>
  <c r="G87" i="32"/>
  <c r="F87" i="32"/>
  <c r="B87" i="32"/>
  <c r="C86" i="32"/>
  <c r="W86" i="32"/>
  <c r="V86" i="32"/>
  <c r="S86" i="32"/>
  <c r="R86" i="32"/>
  <c r="O86" i="32"/>
  <c r="N86" i="32"/>
  <c r="K86" i="32"/>
  <c r="J86" i="32"/>
  <c r="G86" i="32"/>
  <c r="F86" i="32"/>
  <c r="B86" i="32"/>
  <c r="C85" i="32"/>
  <c r="W85" i="32"/>
  <c r="V85" i="32"/>
  <c r="S85" i="32"/>
  <c r="R85" i="32"/>
  <c r="O85" i="32"/>
  <c r="N85" i="32"/>
  <c r="K85" i="32"/>
  <c r="J85" i="32"/>
  <c r="G85" i="32"/>
  <c r="F85" i="32"/>
  <c r="B85" i="32"/>
  <c r="C84" i="32"/>
  <c r="W84" i="32"/>
  <c r="V84" i="32"/>
  <c r="S84" i="32"/>
  <c r="R84" i="32"/>
  <c r="O84" i="32"/>
  <c r="N84" i="32"/>
  <c r="K84" i="32"/>
  <c r="J84" i="32"/>
  <c r="G84" i="32"/>
  <c r="F84" i="32"/>
  <c r="B84" i="32"/>
  <c r="C83" i="32"/>
  <c r="W83" i="32"/>
  <c r="V83" i="32"/>
  <c r="S83" i="32"/>
  <c r="R83" i="32"/>
  <c r="O83" i="32"/>
  <c r="N83" i="32"/>
  <c r="K83" i="32"/>
  <c r="J83" i="32"/>
  <c r="G83" i="32"/>
  <c r="F83" i="32"/>
  <c r="B83" i="32"/>
  <c r="C82" i="32"/>
  <c r="W82" i="32"/>
  <c r="V82" i="32"/>
  <c r="S82" i="32"/>
  <c r="R82" i="32"/>
  <c r="O82" i="32"/>
  <c r="N82" i="32"/>
  <c r="K82" i="32"/>
  <c r="J82" i="32"/>
  <c r="G82" i="32"/>
  <c r="F82" i="32"/>
  <c r="B82" i="32"/>
  <c r="C81" i="32"/>
  <c r="W81" i="32"/>
  <c r="V81" i="32"/>
  <c r="S81" i="32"/>
  <c r="R81" i="32"/>
  <c r="O81" i="32"/>
  <c r="N81" i="32"/>
  <c r="K81" i="32"/>
  <c r="J81" i="32"/>
  <c r="G81" i="32"/>
  <c r="F81" i="32"/>
  <c r="B81" i="32"/>
  <c r="C80" i="32"/>
  <c r="W80" i="32"/>
  <c r="V80" i="32"/>
  <c r="S80" i="32"/>
  <c r="R80" i="32"/>
  <c r="O80" i="32"/>
  <c r="N80" i="32"/>
  <c r="K80" i="32"/>
  <c r="J80" i="32"/>
  <c r="G80" i="32"/>
  <c r="F80" i="32"/>
  <c r="B80" i="32"/>
  <c r="C79" i="32"/>
  <c r="W79" i="32"/>
  <c r="V79" i="32"/>
  <c r="S79" i="32"/>
  <c r="R79" i="32"/>
  <c r="O79" i="32"/>
  <c r="N79" i="32"/>
  <c r="K79" i="32"/>
  <c r="J79" i="32"/>
  <c r="G79" i="32"/>
  <c r="F79" i="32"/>
  <c r="B79" i="32"/>
  <c r="C78" i="32"/>
  <c r="W78" i="32"/>
  <c r="V78" i="32"/>
  <c r="S78" i="32"/>
  <c r="R78" i="32"/>
  <c r="O78" i="32"/>
  <c r="N78" i="32"/>
  <c r="K78" i="32"/>
  <c r="J78" i="32"/>
  <c r="G78" i="32"/>
  <c r="F78" i="32"/>
  <c r="B78" i="32"/>
  <c r="C77" i="32"/>
  <c r="W77" i="32"/>
  <c r="V77" i="32"/>
  <c r="S77" i="32"/>
  <c r="R77" i="32"/>
  <c r="O77" i="32"/>
  <c r="N77" i="32"/>
  <c r="K77" i="32"/>
  <c r="J77" i="32"/>
  <c r="G77" i="32"/>
  <c r="F77" i="32"/>
  <c r="B77" i="32"/>
  <c r="C76" i="32"/>
  <c r="W76" i="32"/>
  <c r="V76" i="32"/>
  <c r="S76" i="32"/>
  <c r="R76" i="32"/>
  <c r="O76" i="32"/>
  <c r="N76" i="32"/>
  <c r="K76" i="32"/>
  <c r="J76" i="32"/>
  <c r="G76" i="32"/>
  <c r="F76" i="32"/>
  <c r="B76" i="32"/>
  <c r="C75" i="32"/>
  <c r="W75" i="32"/>
  <c r="V75" i="32"/>
  <c r="S75" i="32"/>
  <c r="R75" i="32"/>
  <c r="O75" i="32"/>
  <c r="N75" i="32"/>
  <c r="K75" i="32"/>
  <c r="J75" i="32"/>
  <c r="G75" i="32"/>
  <c r="F75" i="32"/>
  <c r="B75" i="32"/>
  <c r="C74" i="32"/>
  <c r="W74" i="32"/>
  <c r="V74" i="32"/>
  <c r="S74" i="32"/>
  <c r="R74" i="32"/>
  <c r="O74" i="32"/>
  <c r="N74" i="32"/>
  <c r="K74" i="32"/>
  <c r="J74" i="32"/>
  <c r="G74" i="32"/>
  <c r="F74" i="32"/>
  <c r="B74" i="32"/>
  <c r="C73" i="32"/>
  <c r="W73" i="32"/>
  <c r="V73" i="32"/>
  <c r="S73" i="32"/>
  <c r="R73" i="32"/>
  <c r="O73" i="32"/>
  <c r="N73" i="32"/>
  <c r="K73" i="32"/>
  <c r="J73" i="32"/>
  <c r="G73" i="32"/>
  <c r="F73" i="32"/>
  <c r="B73" i="32"/>
  <c r="C72" i="32"/>
  <c r="W72" i="32"/>
  <c r="V72" i="32"/>
  <c r="S72" i="32"/>
  <c r="R72" i="32"/>
  <c r="O72" i="32"/>
  <c r="N72" i="32"/>
  <c r="K72" i="32"/>
  <c r="J72" i="32"/>
  <c r="G72" i="32"/>
  <c r="F72" i="32"/>
  <c r="B72" i="32"/>
  <c r="C71" i="32"/>
  <c r="W71" i="32"/>
  <c r="V71" i="32"/>
  <c r="S71" i="32"/>
  <c r="R71" i="32"/>
  <c r="O71" i="32"/>
  <c r="N71" i="32"/>
  <c r="K71" i="32"/>
  <c r="J71" i="32"/>
  <c r="G71" i="32"/>
  <c r="F71" i="32"/>
  <c r="B71" i="32"/>
  <c r="C70" i="32"/>
  <c r="W70" i="32"/>
  <c r="V70" i="32"/>
  <c r="S70" i="32"/>
  <c r="R70" i="32"/>
  <c r="O70" i="32"/>
  <c r="N70" i="32"/>
  <c r="K70" i="32"/>
  <c r="J70" i="32"/>
  <c r="G70" i="32"/>
  <c r="F70" i="32"/>
  <c r="B70" i="32"/>
  <c r="C69" i="32"/>
  <c r="W69" i="32"/>
  <c r="V69" i="32"/>
  <c r="S69" i="32"/>
  <c r="R69" i="32"/>
  <c r="O69" i="32"/>
  <c r="N69" i="32"/>
  <c r="K69" i="32"/>
  <c r="J69" i="32"/>
  <c r="G69" i="32"/>
  <c r="F69" i="32"/>
  <c r="B69" i="32"/>
  <c r="C68" i="32"/>
  <c r="W68" i="32"/>
  <c r="V68" i="32"/>
  <c r="S68" i="32"/>
  <c r="R68" i="32"/>
  <c r="O68" i="32"/>
  <c r="N68" i="32"/>
  <c r="K68" i="32"/>
  <c r="J68" i="32"/>
  <c r="G68" i="32"/>
  <c r="F68" i="32"/>
  <c r="B68" i="32"/>
  <c r="C67" i="32"/>
  <c r="W67" i="32"/>
  <c r="V67" i="32"/>
  <c r="S67" i="32"/>
  <c r="R67" i="32"/>
  <c r="O67" i="32"/>
  <c r="N67" i="32"/>
  <c r="K67" i="32"/>
  <c r="J67" i="32"/>
  <c r="G67" i="32"/>
  <c r="F67" i="32"/>
  <c r="B67" i="32"/>
  <c r="C66" i="32"/>
  <c r="W66" i="32"/>
  <c r="V66" i="32"/>
  <c r="S66" i="32"/>
  <c r="R66" i="32"/>
  <c r="O66" i="32"/>
  <c r="N66" i="32"/>
  <c r="K66" i="32"/>
  <c r="J66" i="32"/>
  <c r="G66" i="32"/>
  <c r="F66" i="32"/>
  <c r="B66" i="32"/>
  <c r="C65" i="32"/>
  <c r="W65" i="32"/>
  <c r="V65" i="32"/>
  <c r="S65" i="32"/>
  <c r="R65" i="32"/>
  <c r="O65" i="32"/>
  <c r="N65" i="32"/>
  <c r="K65" i="32"/>
  <c r="J65" i="32"/>
  <c r="G65" i="32"/>
  <c r="F65" i="32"/>
  <c r="B65" i="32"/>
  <c r="C64" i="32"/>
  <c r="W64" i="32"/>
  <c r="V64" i="32"/>
  <c r="S64" i="32"/>
  <c r="R64" i="32"/>
  <c r="O64" i="32"/>
  <c r="N64" i="32"/>
  <c r="K64" i="32"/>
  <c r="J64" i="32"/>
  <c r="G64" i="32"/>
  <c r="F64" i="32"/>
  <c r="B64" i="32"/>
  <c r="C63" i="32"/>
  <c r="W63" i="32"/>
  <c r="V63" i="32"/>
  <c r="S63" i="32"/>
  <c r="R63" i="32"/>
  <c r="O63" i="32"/>
  <c r="N63" i="32"/>
  <c r="K63" i="32"/>
  <c r="J63" i="32"/>
  <c r="G63" i="32"/>
  <c r="F63" i="32"/>
  <c r="B63" i="32"/>
  <c r="C62" i="32"/>
  <c r="W62" i="32"/>
  <c r="V62" i="32"/>
  <c r="S62" i="32"/>
  <c r="R62" i="32"/>
  <c r="O62" i="32"/>
  <c r="N62" i="32"/>
  <c r="K62" i="32"/>
  <c r="J62" i="32"/>
  <c r="G62" i="32"/>
  <c r="F62" i="32"/>
  <c r="B62" i="32"/>
  <c r="C61" i="32"/>
  <c r="W61" i="32"/>
  <c r="V61" i="32"/>
  <c r="S61" i="32"/>
  <c r="R61" i="32"/>
  <c r="O61" i="32"/>
  <c r="N61" i="32"/>
  <c r="K61" i="32"/>
  <c r="J61" i="32"/>
  <c r="G61" i="32"/>
  <c r="F61" i="32"/>
  <c r="B61" i="32"/>
  <c r="C60" i="32"/>
  <c r="W60" i="32"/>
  <c r="V60" i="32"/>
  <c r="S60" i="32"/>
  <c r="R60" i="32"/>
  <c r="O60" i="32"/>
  <c r="N60" i="32"/>
  <c r="K60" i="32"/>
  <c r="J60" i="32"/>
  <c r="G60" i="32"/>
  <c r="F60" i="32"/>
  <c r="B60" i="32"/>
  <c r="C59" i="32"/>
  <c r="W59" i="32"/>
  <c r="V59" i="32"/>
  <c r="S59" i="32"/>
  <c r="R59" i="32"/>
  <c r="O59" i="32"/>
  <c r="N59" i="32"/>
  <c r="K59" i="32"/>
  <c r="J59" i="32"/>
  <c r="G59" i="32"/>
  <c r="F59" i="32"/>
  <c r="B59" i="32"/>
  <c r="C58" i="32"/>
  <c r="W58" i="32"/>
  <c r="V58" i="32"/>
  <c r="S58" i="32"/>
  <c r="R58" i="32"/>
  <c r="O58" i="32"/>
  <c r="N58" i="32"/>
  <c r="K58" i="32"/>
  <c r="J58" i="32"/>
  <c r="G58" i="32"/>
  <c r="F58" i="32"/>
  <c r="B58" i="32"/>
  <c r="C57" i="32"/>
  <c r="W57" i="32"/>
  <c r="V57" i="32"/>
  <c r="S57" i="32"/>
  <c r="R57" i="32"/>
  <c r="O57" i="32"/>
  <c r="N57" i="32"/>
  <c r="K57" i="32"/>
  <c r="J57" i="32"/>
  <c r="G57" i="32"/>
  <c r="F57" i="32"/>
  <c r="B57" i="32"/>
  <c r="C56" i="32"/>
  <c r="W56" i="32"/>
  <c r="V56" i="32"/>
  <c r="S56" i="32"/>
  <c r="R56" i="32"/>
  <c r="O56" i="32"/>
  <c r="N56" i="32"/>
  <c r="K56" i="32"/>
  <c r="J56" i="32"/>
  <c r="G56" i="32"/>
  <c r="F56" i="32"/>
  <c r="B56" i="32"/>
  <c r="C55" i="32"/>
  <c r="W55" i="32"/>
  <c r="V55" i="32"/>
  <c r="S55" i="32"/>
  <c r="R55" i="32"/>
  <c r="O55" i="32"/>
  <c r="N55" i="32"/>
  <c r="K55" i="32"/>
  <c r="J55" i="32"/>
  <c r="G55" i="32"/>
  <c r="F55" i="32"/>
  <c r="B55" i="32"/>
  <c r="C54" i="32"/>
  <c r="W54" i="32"/>
  <c r="V54" i="32"/>
  <c r="S54" i="32"/>
  <c r="R54" i="32"/>
  <c r="O54" i="32"/>
  <c r="N54" i="32"/>
  <c r="K54" i="32"/>
  <c r="J54" i="32"/>
  <c r="G54" i="32"/>
  <c r="F54" i="32"/>
  <c r="B54" i="32"/>
  <c r="C53" i="32"/>
  <c r="W53" i="32"/>
  <c r="V53" i="32"/>
  <c r="S53" i="32"/>
  <c r="R53" i="32"/>
  <c r="O53" i="32"/>
  <c r="N53" i="32"/>
  <c r="K53" i="32"/>
  <c r="J53" i="32"/>
  <c r="G53" i="32"/>
  <c r="F53" i="32"/>
  <c r="B53" i="32"/>
  <c r="C52" i="32"/>
  <c r="W52" i="32"/>
  <c r="V52" i="32"/>
  <c r="S52" i="32"/>
  <c r="R52" i="32"/>
  <c r="O52" i="32"/>
  <c r="N52" i="32"/>
  <c r="K52" i="32"/>
  <c r="J52" i="32"/>
  <c r="G52" i="32"/>
  <c r="F52" i="32"/>
  <c r="B52" i="32"/>
  <c r="C51" i="32"/>
  <c r="W51" i="32"/>
  <c r="V51" i="32"/>
  <c r="S51" i="32"/>
  <c r="R51" i="32"/>
  <c r="O51" i="32"/>
  <c r="N51" i="32"/>
  <c r="K51" i="32"/>
  <c r="J51" i="32"/>
  <c r="G51" i="32"/>
  <c r="F51" i="32"/>
  <c r="B51" i="32"/>
  <c r="C50" i="32"/>
  <c r="W50" i="32"/>
  <c r="V50" i="32"/>
  <c r="S50" i="32"/>
  <c r="R50" i="32"/>
  <c r="O50" i="32"/>
  <c r="N50" i="32"/>
  <c r="K50" i="32"/>
  <c r="J50" i="32"/>
  <c r="G50" i="32"/>
  <c r="F50" i="32"/>
  <c r="B50" i="32"/>
  <c r="C49" i="32"/>
  <c r="W49" i="32"/>
  <c r="V49" i="32"/>
  <c r="S49" i="32"/>
  <c r="R49" i="32"/>
  <c r="O49" i="32"/>
  <c r="N49" i="32"/>
  <c r="K49" i="32"/>
  <c r="J49" i="32"/>
  <c r="G49" i="32"/>
  <c r="F49" i="32"/>
  <c r="B49" i="32"/>
  <c r="C48" i="32"/>
  <c r="W48" i="32"/>
  <c r="V48" i="32"/>
  <c r="S48" i="32"/>
  <c r="R48" i="32"/>
  <c r="O48" i="32"/>
  <c r="N48" i="32"/>
  <c r="K48" i="32"/>
  <c r="J48" i="32"/>
  <c r="G48" i="32"/>
  <c r="F48" i="32"/>
  <c r="B48" i="32"/>
  <c r="C47" i="32"/>
  <c r="W47" i="32"/>
  <c r="V47" i="32"/>
  <c r="S47" i="32"/>
  <c r="R47" i="32"/>
  <c r="O47" i="32"/>
  <c r="N47" i="32"/>
  <c r="K47" i="32"/>
  <c r="J47" i="32"/>
  <c r="G47" i="32"/>
  <c r="F47" i="32"/>
  <c r="B47" i="32"/>
  <c r="C46" i="32"/>
  <c r="W46" i="32"/>
  <c r="V46" i="32"/>
  <c r="S46" i="32"/>
  <c r="R46" i="32"/>
  <c r="O46" i="32"/>
  <c r="N46" i="32"/>
  <c r="K46" i="32"/>
  <c r="J46" i="32"/>
  <c r="G46" i="32"/>
  <c r="F46" i="32"/>
  <c r="B46" i="32"/>
  <c r="C45" i="32"/>
  <c r="W45" i="32"/>
  <c r="V45" i="32"/>
  <c r="S45" i="32"/>
  <c r="R45" i="32"/>
  <c r="O45" i="32"/>
  <c r="N45" i="32"/>
  <c r="K45" i="32"/>
  <c r="J45" i="32"/>
  <c r="G45" i="32"/>
  <c r="F45" i="32"/>
  <c r="B45" i="32"/>
  <c r="C44" i="32"/>
  <c r="W44" i="32"/>
  <c r="V44" i="32"/>
  <c r="S44" i="32"/>
  <c r="R44" i="32"/>
  <c r="O44" i="32"/>
  <c r="N44" i="32"/>
  <c r="K44" i="32"/>
  <c r="J44" i="32"/>
  <c r="G44" i="32"/>
  <c r="F44" i="32"/>
  <c r="B44" i="32"/>
  <c r="C43" i="32"/>
  <c r="W43" i="32"/>
  <c r="V43" i="32"/>
  <c r="S43" i="32"/>
  <c r="R43" i="32"/>
  <c r="O43" i="32"/>
  <c r="N43" i="32"/>
  <c r="K43" i="32"/>
  <c r="J43" i="32"/>
  <c r="G43" i="32"/>
  <c r="F43" i="32"/>
  <c r="B43" i="32"/>
  <c r="C42" i="32"/>
  <c r="W42" i="32"/>
  <c r="V42" i="32"/>
  <c r="S42" i="32"/>
  <c r="R42" i="32"/>
  <c r="O42" i="32"/>
  <c r="N42" i="32"/>
  <c r="K42" i="32"/>
  <c r="J42" i="32"/>
  <c r="G42" i="32"/>
  <c r="F42" i="32"/>
  <c r="B42" i="32"/>
  <c r="C41" i="32"/>
  <c r="W41" i="32"/>
  <c r="V41" i="32"/>
  <c r="S41" i="32"/>
  <c r="R41" i="32"/>
  <c r="O41" i="32"/>
  <c r="N41" i="32"/>
  <c r="K41" i="32"/>
  <c r="J41" i="32"/>
  <c r="G41" i="32"/>
  <c r="F41" i="32"/>
  <c r="B41" i="32"/>
  <c r="C40" i="32"/>
  <c r="W40" i="32"/>
  <c r="V40" i="32"/>
  <c r="S40" i="32"/>
  <c r="R40" i="32"/>
  <c r="O40" i="32"/>
  <c r="N40" i="32"/>
  <c r="K40" i="32"/>
  <c r="J40" i="32"/>
  <c r="G40" i="32"/>
  <c r="F40" i="32"/>
  <c r="B40" i="32"/>
  <c r="C39" i="32"/>
  <c r="W39" i="32"/>
  <c r="V39" i="32"/>
  <c r="S39" i="32"/>
  <c r="R39" i="32"/>
  <c r="O39" i="32"/>
  <c r="N39" i="32"/>
  <c r="K39" i="32"/>
  <c r="J39" i="32"/>
  <c r="G39" i="32"/>
  <c r="F39" i="32"/>
  <c r="B39" i="32"/>
  <c r="C38" i="32"/>
  <c r="W38" i="32"/>
  <c r="V38" i="32"/>
  <c r="S38" i="32"/>
  <c r="R38" i="32"/>
  <c r="O38" i="32"/>
  <c r="N38" i="32"/>
  <c r="K38" i="32"/>
  <c r="J38" i="32"/>
  <c r="G38" i="32"/>
  <c r="F38" i="32"/>
  <c r="B38" i="32"/>
  <c r="C37" i="32"/>
  <c r="W37" i="32"/>
  <c r="V37" i="32"/>
  <c r="S37" i="32"/>
  <c r="R37" i="32"/>
  <c r="O37" i="32"/>
  <c r="N37" i="32"/>
  <c r="K37" i="32"/>
  <c r="J37" i="32"/>
  <c r="G37" i="32"/>
  <c r="F37" i="32"/>
  <c r="B37" i="32"/>
  <c r="C36" i="32"/>
  <c r="W36" i="32"/>
  <c r="V36" i="32"/>
  <c r="S36" i="32"/>
  <c r="R36" i="32"/>
  <c r="O36" i="32"/>
  <c r="N36" i="32"/>
  <c r="K36" i="32"/>
  <c r="J36" i="32"/>
  <c r="G36" i="32"/>
  <c r="F36" i="32"/>
  <c r="B36" i="32"/>
  <c r="C35" i="32"/>
  <c r="W35" i="32"/>
  <c r="V35" i="32"/>
  <c r="S35" i="32"/>
  <c r="R35" i="32"/>
  <c r="O35" i="32"/>
  <c r="N35" i="32"/>
  <c r="K35" i="32"/>
  <c r="J35" i="32"/>
  <c r="G35" i="32"/>
  <c r="F35" i="32"/>
  <c r="B35" i="32"/>
  <c r="C34" i="32"/>
  <c r="W34" i="32"/>
  <c r="V34" i="32"/>
  <c r="S34" i="32"/>
  <c r="R34" i="32"/>
  <c r="O34" i="32"/>
  <c r="N34" i="32"/>
  <c r="K34" i="32"/>
  <c r="J34" i="32"/>
  <c r="G34" i="32"/>
  <c r="F34" i="32"/>
  <c r="B34" i="32"/>
  <c r="C33" i="32"/>
  <c r="W33" i="32"/>
  <c r="V33" i="32"/>
  <c r="S33" i="32"/>
  <c r="R33" i="32"/>
  <c r="O33" i="32"/>
  <c r="N33" i="32"/>
  <c r="K33" i="32"/>
  <c r="J33" i="32"/>
  <c r="G33" i="32"/>
  <c r="F33" i="32"/>
  <c r="B33" i="32"/>
  <c r="C32" i="32"/>
  <c r="W32" i="32"/>
  <c r="V32" i="32"/>
  <c r="S32" i="32"/>
  <c r="R32" i="32"/>
  <c r="O32" i="32"/>
  <c r="N32" i="32"/>
  <c r="K32" i="32"/>
  <c r="J32" i="32"/>
  <c r="G32" i="32"/>
  <c r="F32" i="32"/>
  <c r="B32" i="32"/>
  <c r="C31" i="32"/>
  <c r="W31" i="32"/>
  <c r="V31" i="32"/>
  <c r="S31" i="32"/>
  <c r="R31" i="32"/>
  <c r="O31" i="32"/>
  <c r="N31" i="32"/>
  <c r="K31" i="32"/>
  <c r="J31" i="32"/>
  <c r="G31" i="32"/>
  <c r="F31" i="32"/>
  <c r="B31" i="32"/>
  <c r="C30" i="32"/>
  <c r="W30" i="32"/>
  <c r="V30" i="32"/>
  <c r="S30" i="32"/>
  <c r="R30" i="32"/>
  <c r="O30" i="32"/>
  <c r="N30" i="32"/>
  <c r="K30" i="32"/>
  <c r="J30" i="32"/>
  <c r="G30" i="32"/>
  <c r="F30" i="32"/>
  <c r="B30" i="32"/>
  <c r="C29" i="32"/>
  <c r="W29" i="32"/>
  <c r="V29" i="32"/>
  <c r="S29" i="32"/>
  <c r="R29" i="32"/>
  <c r="O29" i="32"/>
  <c r="N29" i="32"/>
  <c r="K29" i="32"/>
  <c r="J29" i="32"/>
  <c r="G29" i="32"/>
  <c r="F29" i="32"/>
  <c r="B29" i="32"/>
  <c r="C28" i="32"/>
  <c r="W28" i="32"/>
  <c r="V28" i="32"/>
  <c r="S28" i="32"/>
  <c r="R28" i="32"/>
  <c r="O28" i="32"/>
  <c r="N28" i="32"/>
  <c r="K28" i="32"/>
  <c r="J28" i="32"/>
  <c r="G28" i="32"/>
  <c r="F28" i="32"/>
  <c r="B28" i="32"/>
  <c r="C27" i="32"/>
  <c r="W27" i="32"/>
  <c r="V27" i="32"/>
  <c r="S27" i="32"/>
  <c r="R27" i="32"/>
  <c r="O27" i="32"/>
  <c r="N27" i="32"/>
  <c r="K27" i="32"/>
  <c r="J27" i="32"/>
  <c r="G27" i="32"/>
  <c r="F27" i="32"/>
  <c r="B27" i="32"/>
  <c r="C26" i="32"/>
  <c r="W26" i="32"/>
  <c r="V26" i="32"/>
  <c r="S26" i="32"/>
  <c r="R26" i="32"/>
  <c r="O26" i="32"/>
  <c r="N26" i="32"/>
  <c r="K26" i="32"/>
  <c r="J26" i="32"/>
  <c r="G26" i="32"/>
  <c r="F26" i="32"/>
  <c r="B26" i="32"/>
  <c r="C25" i="32"/>
  <c r="W25" i="32"/>
  <c r="V25" i="32"/>
  <c r="S25" i="32"/>
  <c r="R25" i="32"/>
  <c r="O25" i="32"/>
  <c r="N25" i="32"/>
  <c r="K25" i="32"/>
  <c r="J25" i="32"/>
  <c r="G25" i="32"/>
  <c r="F25" i="32"/>
  <c r="B25" i="32"/>
  <c r="C24" i="32"/>
  <c r="W24" i="32"/>
  <c r="V24" i="32"/>
  <c r="S24" i="32"/>
  <c r="R24" i="32"/>
  <c r="O24" i="32"/>
  <c r="N24" i="32"/>
  <c r="K24" i="32"/>
  <c r="J24" i="32"/>
  <c r="G24" i="32"/>
  <c r="F24" i="32"/>
  <c r="B24" i="32"/>
  <c r="C23" i="32"/>
  <c r="W23" i="32"/>
  <c r="V23" i="32"/>
  <c r="S23" i="32"/>
  <c r="R23" i="32"/>
  <c r="O23" i="32"/>
  <c r="N23" i="32"/>
  <c r="K23" i="32"/>
  <c r="J23" i="32"/>
  <c r="G23" i="32"/>
  <c r="F23" i="32"/>
  <c r="B23" i="32"/>
  <c r="C22" i="32"/>
  <c r="W22" i="32"/>
  <c r="V22" i="32"/>
  <c r="S22" i="32"/>
  <c r="R22" i="32"/>
  <c r="O22" i="32"/>
  <c r="N22" i="32"/>
  <c r="K22" i="32"/>
  <c r="J22" i="32"/>
  <c r="G22" i="32"/>
  <c r="F22" i="32"/>
  <c r="B22" i="32"/>
  <c r="C21" i="32"/>
  <c r="W21" i="32"/>
  <c r="V21" i="32"/>
  <c r="S21" i="32"/>
  <c r="R21" i="32"/>
  <c r="O21" i="32"/>
  <c r="N21" i="32"/>
  <c r="K21" i="32"/>
  <c r="J21" i="32"/>
  <c r="G21" i="32"/>
  <c r="F21" i="32"/>
  <c r="B21" i="32"/>
  <c r="C20" i="32"/>
  <c r="W20" i="32"/>
  <c r="V20" i="32"/>
  <c r="S20" i="32"/>
  <c r="R20" i="32"/>
  <c r="O20" i="32"/>
  <c r="N20" i="32"/>
  <c r="K20" i="32"/>
  <c r="J20" i="32"/>
  <c r="G20" i="32"/>
  <c r="F20" i="32"/>
  <c r="B20" i="32"/>
  <c r="C19" i="32"/>
  <c r="W19" i="32"/>
  <c r="V19" i="32"/>
  <c r="S19" i="32"/>
  <c r="R19" i="32"/>
  <c r="O19" i="32"/>
  <c r="N19" i="32"/>
  <c r="K19" i="32"/>
  <c r="J19" i="32"/>
  <c r="G19" i="32"/>
  <c r="F19" i="32"/>
  <c r="B19" i="32"/>
  <c r="C18" i="32"/>
  <c r="W18" i="32"/>
  <c r="V18" i="32"/>
  <c r="S18" i="32"/>
  <c r="R18" i="32"/>
  <c r="O18" i="32"/>
  <c r="N18" i="32"/>
  <c r="K18" i="32"/>
  <c r="J18" i="32"/>
  <c r="G18" i="32"/>
  <c r="F18" i="32"/>
  <c r="B18" i="32"/>
  <c r="C17" i="32"/>
  <c r="W17" i="32"/>
  <c r="V17" i="32"/>
  <c r="S17" i="32"/>
  <c r="R17" i="32"/>
  <c r="O17" i="32"/>
  <c r="N17" i="32"/>
  <c r="K17" i="32"/>
  <c r="J17" i="32"/>
  <c r="G17" i="32"/>
  <c r="F17" i="32"/>
  <c r="B17" i="32"/>
  <c r="C16" i="32"/>
  <c r="W16" i="32"/>
  <c r="V16" i="32"/>
  <c r="S16" i="32"/>
  <c r="R16" i="32"/>
  <c r="O16" i="32"/>
  <c r="N16" i="32"/>
  <c r="K16" i="32"/>
  <c r="J16" i="32"/>
  <c r="G16" i="32"/>
  <c r="F16" i="32"/>
  <c r="B16" i="32"/>
  <c r="C15" i="32"/>
  <c r="W15" i="32"/>
  <c r="V15" i="32"/>
  <c r="S15" i="32"/>
  <c r="R15" i="32"/>
  <c r="O15" i="32"/>
  <c r="N15" i="32"/>
  <c r="K15" i="32"/>
  <c r="J15" i="32"/>
  <c r="G15" i="32"/>
  <c r="F15" i="32"/>
  <c r="B15" i="32"/>
  <c r="C14" i="32"/>
  <c r="W14" i="32"/>
  <c r="V14" i="32"/>
  <c r="S14" i="32"/>
  <c r="R14" i="32"/>
  <c r="O14" i="32"/>
  <c r="N14" i="32"/>
  <c r="K14" i="32"/>
  <c r="J14" i="32"/>
  <c r="G14" i="32"/>
  <c r="F14" i="32"/>
  <c r="B14" i="32"/>
  <c r="C13" i="32"/>
  <c r="W13" i="32"/>
  <c r="V13" i="32"/>
  <c r="S13" i="32"/>
  <c r="R13" i="32"/>
  <c r="O13" i="32"/>
  <c r="N13" i="32"/>
  <c r="K13" i="32"/>
  <c r="J13" i="32"/>
  <c r="G13" i="32"/>
  <c r="F13" i="32"/>
  <c r="B13" i="32"/>
  <c r="C12" i="32"/>
  <c r="W12" i="32"/>
  <c r="V12" i="32"/>
  <c r="S12" i="32"/>
  <c r="R12" i="32"/>
  <c r="O12" i="32"/>
  <c r="N12" i="32"/>
  <c r="K12" i="32"/>
  <c r="J12" i="32"/>
  <c r="G12" i="32"/>
  <c r="F12" i="32"/>
  <c r="B12" i="32"/>
  <c r="C11" i="32"/>
  <c r="W11" i="32"/>
  <c r="V11" i="32"/>
  <c r="S11" i="32"/>
  <c r="R11" i="32"/>
  <c r="O11" i="32"/>
  <c r="N11" i="32"/>
  <c r="K11" i="32"/>
  <c r="J11" i="32"/>
  <c r="G11" i="32"/>
  <c r="F11" i="32"/>
  <c r="B11" i="32"/>
  <c r="C10" i="32"/>
  <c r="W10" i="32"/>
  <c r="V10" i="32"/>
  <c r="S10" i="32"/>
  <c r="R10" i="32"/>
  <c r="O10" i="32"/>
  <c r="N10" i="32"/>
  <c r="K10" i="32"/>
  <c r="J10" i="32"/>
  <c r="G10" i="32"/>
  <c r="F10" i="32"/>
  <c r="B10" i="32"/>
  <c r="C9" i="32"/>
  <c r="W9" i="32"/>
  <c r="V9" i="32"/>
  <c r="S9" i="32"/>
  <c r="R9" i="32"/>
  <c r="O9" i="32"/>
  <c r="N9" i="32"/>
  <c r="K9" i="32"/>
  <c r="J9" i="32"/>
  <c r="G9" i="32"/>
  <c r="F9" i="32"/>
  <c r="B9" i="32"/>
  <c r="C8" i="32"/>
  <c r="W8" i="32"/>
  <c r="V8" i="32"/>
  <c r="S8" i="32"/>
  <c r="R8" i="32"/>
  <c r="O8" i="32"/>
  <c r="N8" i="32"/>
  <c r="K8" i="32"/>
  <c r="J8" i="32"/>
  <c r="G8" i="32"/>
  <c r="F8" i="32"/>
  <c r="B8" i="32"/>
  <c r="C7" i="32"/>
  <c r="W7" i="32"/>
  <c r="V7" i="32"/>
  <c r="S7" i="32"/>
  <c r="R7" i="32"/>
  <c r="O7" i="32"/>
  <c r="N7" i="32"/>
  <c r="K7" i="32"/>
  <c r="J7" i="32"/>
  <c r="G7" i="32"/>
  <c r="F7" i="32"/>
  <c r="B7" i="32"/>
  <c r="C6" i="32"/>
  <c r="W6" i="32"/>
  <c r="V6" i="32"/>
  <c r="S6" i="32"/>
  <c r="R6" i="32"/>
  <c r="O6" i="32"/>
  <c r="N6" i="32"/>
  <c r="K6" i="32"/>
  <c r="J6" i="32"/>
  <c r="G6" i="32"/>
  <c r="F6" i="32"/>
  <c r="B6" i="32"/>
  <c r="AR20" i="31"/>
  <c r="AV19" i="31"/>
  <c r="AR19" i="31"/>
  <c r="AN19" i="31"/>
  <c r="AJ19" i="31"/>
  <c r="AD19" i="31"/>
  <c r="Y19" i="31"/>
  <c r="X19" i="31"/>
  <c r="T19" i="31"/>
  <c r="S19" i="31"/>
  <c r="AV18" i="31"/>
  <c r="AR18" i="31"/>
  <c r="AN18" i="31"/>
  <c r="AJ18" i="31"/>
  <c r="AD18" i="31"/>
  <c r="Y18" i="31"/>
  <c r="X18" i="31"/>
  <c r="T18" i="31"/>
  <c r="S18" i="31"/>
  <c r="AV17" i="31"/>
  <c r="AR17" i="31"/>
  <c r="AN17" i="31"/>
  <c r="AJ17" i="31"/>
  <c r="AD17" i="31"/>
  <c r="Y17" i="31"/>
  <c r="X17" i="31"/>
  <c r="T17" i="31"/>
  <c r="S17" i="31"/>
  <c r="AV16" i="31"/>
  <c r="AR16" i="31"/>
  <c r="AN16" i="31"/>
  <c r="AJ16" i="31"/>
  <c r="AD16" i="31"/>
  <c r="Y16" i="31"/>
  <c r="X16" i="31"/>
  <c r="T16" i="31"/>
  <c r="S16" i="31"/>
  <c r="AV15" i="31"/>
  <c r="AR15" i="31"/>
  <c r="AN15" i="31"/>
  <c r="AJ15" i="31"/>
  <c r="AD15" i="31"/>
  <c r="Y15" i="31"/>
  <c r="X15" i="31"/>
  <c r="T15" i="31"/>
  <c r="S15" i="31"/>
  <c r="AV14" i="31"/>
  <c r="AR14" i="31"/>
  <c r="AN14" i="31"/>
  <c r="AJ14" i="31"/>
  <c r="AD14" i="31"/>
  <c r="Y14" i="31"/>
  <c r="X14" i="31"/>
  <c r="T14" i="31"/>
  <c r="S14" i="31"/>
  <c r="AV13" i="31"/>
  <c r="AR13" i="31"/>
  <c r="AN13" i="31"/>
  <c r="AJ13" i="31"/>
  <c r="AD13" i="31"/>
  <c r="Y13" i="31"/>
  <c r="X13" i="31"/>
  <c r="T13" i="31"/>
  <c r="S13" i="31"/>
  <c r="AV12" i="31"/>
  <c r="AR12" i="31"/>
  <c r="AN12" i="31"/>
  <c r="AJ12" i="31"/>
  <c r="AD12" i="31"/>
  <c r="Y12" i="31"/>
  <c r="X12" i="31"/>
  <c r="T12" i="31"/>
  <c r="S12" i="31"/>
  <c r="AR9" i="31"/>
  <c r="AV8" i="31"/>
  <c r="AR8" i="31"/>
  <c r="AN8" i="31"/>
  <c r="AJ8" i="31"/>
  <c r="AD8" i="31"/>
  <c r="Y8" i="31"/>
  <c r="X8" i="31"/>
  <c r="T8" i="31"/>
  <c r="S8" i="31"/>
  <c r="AV7" i="31"/>
  <c r="AR7" i="31"/>
  <c r="AN7" i="31"/>
  <c r="AJ7" i="31"/>
  <c r="AD7" i="31"/>
  <c r="Y7" i="31"/>
  <c r="X7" i="31"/>
  <c r="T7" i="31"/>
  <c r="S7" i="31"/>
  <c r="AV6" i="31"/>
  <c r="AR6" i="31"/>
  <c r="AN6" i="31"/>
  <c r="AJ6" i="31"/>
  <c r="AD6" i="31"/>
  <c r="Y6" i="31"/>
  <c r="X6" i="31"/>
  <c r="T6" i="31"/>
  <c r="S6" i="31"/>
  <c r="AV5" i="31"/>
  <c r="AR5" i="31"/>
  <c r="AN5" i="31"/>
  <c r="AJ5" i="31"/>
  <c r="AD5" i="31"/>
  <c r="Y5" i="31"/>
  <c r="X5" i="31"/>
  <c r="T5" i="31"/>
  <c r="S5" i="31"/>
  <c r="AV4" i="31"/>
  <c r="AR4" i="31"/>
  <c r="AN4" i="31"/>
  <c r="AJ4" i="31"/>
  <c r="AD4" i="31"/>
  <c r="Y4" i="31"/>
  <c r="X4" i="31"/>
  <c r="T4" i="31"/>
  <c r="S4" i="31"/>
  <c r="AV3" i="31"/>
  <c r="AR3" i="31"/>
  <c r="AN3" i="31"/>
  <c r="AJ3" i="31"/>
  <c r="AD3" i="31"/>
  <c r="Y3" i="31"/>
  <c r="X3" i="31"/>
  <c r="T3" i="31"/>
  <c r="S3" i="31"/>
  <c r="AV2" i="31"/>
  <c r="AR2" i="31"/>
  <c r="AN2" i="31"/>
  <c r="AJ2" i="31"/>
  <c r="AD2" i="31"/>
  <c r="Y2" i="31"/>
  <c r="X2" i="31"/>
  <c r="T2" i="31"/>
  <c r="S2" i="31"/>
  <c r="BF22" i="12"/>
  <c r="BF21" i="12"/>
  <c r="BF20" i="12"/>
  <c r="BF19" i="12"/>
  <c r="BF18" i="12"/>
  <c r="BF17" i="12"/>
  <c r="BF16" i="12"/>
  <c r="BF15" i="12"/>
  <c r="BF14" i="12"/>
  <c r="BF13" i="12"/>
  <c r="BF12" i="12"/>
  <c r="BF11" i="12"/>
  <c r="BF10" i="12"/>
  <c r="BF9" i="12"/>
  <c r="BF8" i="12"/>
  <c r="BF7" i="12"/>
  <c r="BF6" i="12"/>
  <c r="BF5" i="12"/>
  <c r="BF4" i="12"/>
  <c r="AY22" i="12"/>
  <c r="AY21" i="12"/>
  <c r="AY20" i="12"/>
  <c r="AY19" i="12"/>
  <c r="AY18" i="12"/>
  <c r="AY17" i="12"/>
  <c r="AY16" i="12"/>
  <c r="AY15" i="12"/>
  <c r="AY14" i="12"/>
  <c r="AY13" i="12"/>
  <c r="AY12" i="12"/>
  <c r="AY11" i="12"/>
  <c r="AY10" i="12"/>
  <c r="AY9" i="12"/>
  <c r="AY8" i="12"/>
  <c r="AY7" i="12"/>
  <c r="AY6" i="12"/>
  <c r="AY5" i="12"/>
  <c r="AY4" i="12"/>
  <c r="AR22" i="12"/>
  <c r="AR21" i="12"/>
  <c r="AR20" i="12"/>
  <c r="AR19" i="12"/>
  <c r="AR18" i="12"/>
  <c r="AR17" i="12"/>
  <c r="AR16" i="12"/>
  <c r="AR15" i="12"/>
  <c r="AR14" i="12"/>
  <c r="AR13" i="12"/>
  <c r="AR12" i="12"/>
  <c r="AR11" i="12"/>
  <c r="AR10" i="12"/>
  <c r="AR9" i="12"/>
  <c r="AR8" i="12"/>
  <c r="AR7" i="12"/>
  <c r="AR6" i="12"/>
  <c r="AR5" i="12"/>
  <c r="AR4" i="12"/>
  <c r="K36" i="20"/>
  <c r="Q57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AK22" i="12"/>
  <c r="AK21" i="12"/>
  <c r="AK20" i="12"/>
  <c r="AK19" i="12"/>
  <c r="AK18" i="12"/>
  <c r="AK17" i="12"/>
  <c r="AK16" i="12"/>
  <c r="AK15" i="12"/>
  <c r="AK14" i="12"/>
  <c r="AK13" i="12"/>
  <c r="AK12" i="12"/>
  <c r="AK11" i="12"/>
  <c r="AK10" i="12"/>
  <c r="AK9" i="12"/>
  <c r="AK8" i="12"/>
  <c r="AK7" i="12"/>
  <c r="AK6" i="12"/>
  <c r="AK5" i="12"/>
  <c r="AK4" i="12"/>
  <c r="AC22" i="12"/>
  <c r="AC21" i="12"/>
  <c r="AC20" i="12"/>
  <c r="AC19" i="12"/>
  <c r="AC18" i="12"/>
  <c r="AC17" i="12"/>
  <c r="AC16" i="12"/>
  <c r="AC15" i="12"/>
  <c r="AC14" i="12"/>
  <c r="AC13" i="12"/>
  <c r="AC12" i="12"/>
  <c r="AC11" i="12"/>
  <c r="AC10" i="12"/>
  <c r="AC9" i="12"/>
  <c r="AC8" i="12"/>
  <c r="AC7" i="12"/>
  <c r="AC6" i="12"/>
  <c r="AC5" i="12"/>
  <c r="AC4" i="12"/>
  <c r="V22" i="12"/>
  <c r="V21" i="12"/>
  <c r="V20" i="12"/>
  <c r="V19" i="12"/>
  <c r="V18" i="12"/>
  <c r="V17" i="12"/>
  <c r="V16" i="12"/>
  <c r="V15" i="12"/>
  <c r="V14" i="12"/>
  <c r="V13" i="12"/>
  <c r="V12" i="12"/>
  <c r="V11" i="12"/>
  <c r="V10" i="12"/>
  <c r="V9" i="12"/>
  <c r="V8" i="12"/>
  <c r="V7" i="12"/>
  <c r="V6" i="12"/>
  <c r="V5" i="12"/>
  <c r="V4" i="12"/>
  <c r="AM24" i="15"/>
  <c r="AM23" i="15"/>
  <c r="AM22" i="15"/>
  <c r="AM21" i="15"/>
  <c r="AM20" i="15"/>
  <c r="AM19" i="15"/>
  <c r="AM18" i="15"/>
  <c r="AM17" i="15"/>
  <c r="AM16" i="15"/>
  <c r="AM15" i="15"/>
  <c r="AM14" i="15"/>
  <c r="AM13" i="15"/>
  <c r="AM12" i="15"/>
  <c r="AM11" i="15"/>
  <c r="AM10" i="15"/>
  <c r="AM9" i="15"/>
  <c r="AM8" i="15"/>
  <c r="AM7" i="15"/>
  <c r="AM6" i="15"/>
  <c r="AG24" i="15"/>
  <c r="AG23" i="15"/>
  <c r="AG22" i="15"/>
  <c r="AG21" i="15"/>
  <c r="AG20" i="15"/>
  <c r="AG19" i="15"/>
  <c r="AG18" i="15"/>
  <c r="AG17" i="15"/>
  <c r="AG16" i="15"/>
  <c r="AG15" i="15"/>
  <c r="AG14" i="15"/>
  <c r="AG13" i="15"/>
  <c r="AG12" i="15"/>
  <c r="AG11" i="15"/>
  <c r="AG10" i="15"/>
  <c r="AG9" i="15"/>
  <c r="AG8" i="15"/>
  <c r="AG7" i="15"/>
  <c r="AG6" i="15"/>
  <c r="Z24" i="15"/>
  <c r="Z23" i="15"/>
  <c r="Z22" i="15"/>
  <c r="Z21" i="15"/>
  <c r="Z20" i="15"/>
  <c r="Z19" i="15"/>
  <c r="Z18" i="15"/>
  <c r="Z17" i="15"/>
  <c r="Z16" i="15"/>
  <c r="Z15" i="15"/>
  <c r="Z14" i="15"/>
  <c r="Z13" i="15"/>
  <c r="Z12" i="15"/>
  <c r="Z11" i="15"/>
  <c r="Z10" i="15"/>
  <c r="Z9" i="15"/>
  <c r="Z8" i="15"/>
  <c r="Z7" i="15"/>
  <c r="Z6" i="15"/>
  <c r="F21" i="16"/>
  <c r="U34" i="20"/>
  <c r="T34" i="20"/>
  <c r="S34" i="20"/>
  <c r="T41" i="20"/>
  <c r="S41" i="20"/>
  <c r="S33" i="20"/>
  <c r="S32" i="20"/>
  <c r="Z31" i="20"/>
  <c r="S31" i="20"/>
  <c r="Y31" i="20"/>
  <c r="W31" i="20"/>
  <c r="S30" i="20"/>
  <c r="S29" i="20"/>
  <c r="R30" i="20"/>
  <c r="U30" i="20"/>
  <c r="U29" i="20"/>
  <c r="L31" i="20"/>
  <c r="L29" i="20"/>
  <c r="K29" i="20"/>
  <c r="K30" i="20"/>
  <c r="K31" i="20"/>
  <c r="K34" i="20"/>
  <c r="L34" i="20"/>
  <c r="H23" i="20"/>
  <c r="BR20" i="19"/>
  <c r="BR19" i="19"/>
  <c r="BR18" i="19"/>
  <c r="BR17" i="19"/>
  <c r="BR16" i="19"/>
  <c r="BR15" i="19"/>
  <c r="BR14" i="19"/>
  <c r="BR13" i="19"/>
  <c r="BR12" i="19"/>
  <c r="BR11" i="19"/>
  <c r="BR10" i="19"/>
  <c r="BR9" i="19"/>
  <c r="BR8" i="19"/>
  <c r="BR7" i="19"/>
  <c r="BR6" i="19"/>
  <c r="BR5" i="19"/>
  <c r="BL20" i="19"/>
  <c r="BL19" i="19"/>
  <c r="BL18" i="19"/>
  <c r="BL17" i="19"/>
  <c r="BL16" i="19"/>
  <c r="BL15" i="19"/>
  <c r="BL14" i="19"/>
  <c r="BL13" i="19"/>
  <c r="BL12" i="19"/>
  <c r="BL11" i="19"/>
  <c r="BL10" i="19"/>
  <c r="BL9" i="19"/>
  <c r="BL8" i="19"/>
  <c r="BL7" i="19"/>
  <c r="BL6" i="19"/>
  <c r="BL5" i="19"/>
  <c r="BF20" i="19"/>
  <c r="BF19" i="19"/>
  <c r="BF18" i="19"/>
  <c r="BF17" i="19"/>
  <c r="BF16" i="19"/>
  <c r="BF15" i="19"/>
  <c r="BF14" i="19"/>
  <c r="BF13" i="19"/>
  <c r="BF12" i="19"/>
  <c r="BF11" i="19"/>
  <c r="BF10" i="19"/>
  <c r="BF9" i="19"/>
  <c r="BF8" i="19"/>
  <c r="BF7" i="19"/>
  <c r="BF6" i="19"/>
  <c r="BF5" i="19"/>
  <c r="AZ20" i="19"/>
  <c r="AZ19" i="19"/>
  <c r="AZ18" i="19"/>
  <c r="AZ17" i="19"/>
  <c r="AZ16" i="19"/>
  <c r="AZ15" i="19"/>
  <c r="AZ14" i="19"/>
  <c r="AZ13" i="19"/>
  <c r="AZ12" i="19"/>
  <c r="AZ11" i="19"/>
  <c r="AZ10" i="19"/>
  <c r="AZ9" i="19"/>
  <c r="AZ8" i="19"/>
  <c r="AZ7" i="19"/>
  <c r="AZ6" i="19"/>
  <c r="AZ5" i="19"/>
  <c r="AT20" i="19"/>
  <c r="AT19" i="19"/>
  <c r="AT18" i="19"/>
  <c r="AT17" i="19"/>
  <c r="AT16" i="19"/>
  <c r="AT15" i="19"/>
  <c r="AT14" i="19"/>
  <c r="AT13" i="19"/>
  <c r="AT12" i="19"/>
  <c r="AT11" i="19"/>
  <c r="AT10" i="19"/>
  <c r="AT9" i="19"/>
  <c r="AT8" i="19"/>
  <c r="AT7" i="19"/>
  <c r="AT6" i="19"/>
  <c r="AT5" i="19"/>
  <c r="AN20" i="19"/>
  <c r="AN19" i="19"/>
  <c r="AN18" i="19"/>
  <c r="AN17" i="19"/>
  <c r="AN16" i="19"/>
  <c r="AN15" i="19"/>
  <c r="AN14" i="19"/>
  <c r="AN13" i="19"/>
  <c r="AN12" i="19"/>
  <c r="AN11" i="19"/>
  <c r="AN10" i="19"/>
  <c r="AN9" i="19"/>
  <c r="AN8" i="19"/>
  <c r="AN7" i="19"/>
  <c r="AN6" i="19"/>
  <c r="AN5" i="19"/>
</calcChain>
</file>

<file path=xl/sharedStrings.xml><?xml version="1.0" encoding="utf-8"?>
<sst xmlns="http://schemas.openxmlformats.org/spreadsheetml/2006/main" count="3103" uniqueCount="1827">
  <si>
    <t>腔体</t>
    <phoneticPr fontId="1" type="noConversion"/>
  </si>
  <si>
    <t>腔体真空到达阀值</t>
    <phoneticPr fontId="1" type="noConversion"/>
  </si>
  <si>
    <t>腔体破真空到达阀值</t>
    <phoneticPr fontId="1" type="noConversion"/>
  </si>
  <si>
    <t>参数设定</t>
    <phoneticPr fontId="1" type="noConversion"/>
  </si>
  <si>
    <t>腔体抽真空时间</t>
    <phoneticPr fontId="1" type="noConversion"/>
  </si>
  <si>
    <t>腔体破真空时间</t>
    <phoneticPr fontId="1" type="noConversion"/>
  </si>
  <si>
    <t>腔体泄露量</t>
    <phoneticPr fontId="1" type="noConversion"/>
  </si>
  <si>
    <t>自检保压前延迟</t>
    <phoneticPr fontId="1" type="noConversion"/>
  </si>
  <si>
    <t>自检保压延迟</t>
    <phoneticPr fontId="1" type="noConversion"/>
  </si>
  <si>
    <t>抽真空时间</t>
    <phoneticPr fontId="1" type="noConversion"/>
  </si>
  <si>
    <t>破真空阀值</t>
    <phoneticPr fontId="1" type="noConversion"/>
  </si>
  <si>
    <t>电池真空到达阀值</t>
    <phoneticPr fontId="1" type="noConversion"/>
  </si>
  <si>
    <t>充氦压力下限</t>
    <phoneticPr fontId="1" type="noConversion"/>
  </si>
  <si>
    <t>充氦压力上限</t>
    <phoneticPr fontId="1" type="noConversion"/>
  </si>
  <si>
    <t>注氦时间上限</t>
    <phoneticPr fontId="1" type="noConversion"/>
  </si>
  <si>
    <t>氦检时间</t>
    <phoneticPr fontId="1" type="noConversion"/>
  </si>
  <si>
    <t>腔体抽氦后压力</t>
    <phoneticPr fontId="1" type="noConversion"/>
  </si>
  <si>
    <t>电池抽氦后压力</t>
    <phoneticPr fontId="1" type="noConversion"/>
  </si>
  <si>
    <t>清氦次数</t>
    <phoneticPr fontId="1" type="noConversion"/>
  </si>
  <si>
    <t>清洁频率</t>
    <phoneticPr fontId="1" type="noConversion"/>
  </si>
  <si>
    <t>清洁时间</t>
    <phoneticPr fontId="1" type="noConversion"/>
  </si>
  <si>
    <t>清氦/清洁</t>
    <phoneticPr fontId="1" type="noConversion"/>
  </si>
  <si>
    <t>泄露率上限（2个地址）</t>
    <phoneticPr fontId="1" type="noConversion"/>
  </si>
  <si>
    <t>检漏口压力上限（2个地址）</t>
    <phoneticPr fontId="1" type="noConversion"/>
  </si>
  <si>
    <t>腔位</t>
    <phoneticPr fontId="1" type="noConversion"/>
  </si>
  <si>
    <t>D0</t>
    <phoneticPr fontId="1" type="noConversion"/>
  </si>
  <si>
    <t>D2</t>
    <phoneticPr fontId="1" type="noConversion"/>
  </si>
  <si>
    <t>D4</t>
    <phoneticPr fontId="1" type="noConversion"/>
  </si>
  <si>
    <t>D6</t>
    <phoneticPr fontId="1" type="noConversion"/>
  </si>
  <si>
    <t>D8</t>
    <phoneticPr fontId="1" type="noConversion"/>
  </si>
  <si>
    <t>D10</t>
    <phoneticPr fontId="1" type="noConversion"/>
  </si>
  <si>
    <t>D12</t>
    <phoneticPr fontId="1" type="noConversion"/>
  </si>
  <si>
    <t>D50</t>
    <phoneticPr fontId="1" type="noConversion"/>
  </si>
  <si>
    <t>D52</t>
    <phoneticPr fontId="1" type="noConversion"/>
  </si>
  <si>
    <t>D54</t>
    <phoneticPr fontId="1" type="noConversion"/>
  </si>
  <si>
    <t>D56</t>
    <phoneticPr fontId="1" type="noConversion"/>
  </si>
  <si>
    <t>D60</t>
    <phoneticPr fontId="1" type="noConversion"/>
  </si>
  <si>
    <t>D62</t>
    <phoneticPr fontId="1" type="noConversion"/>
  </si>
  <si>
    <t>D64</t>
    <phoneticPr fontId="1" type="noConversion"/>
  </si>
  <si>
    <t>D66</t>
    <phoneticPr fontId="1" type="noConversion"/>
  </si>
  <si>
    <t>D68</t>
    <phoneticPr fontId="1" type="noConversion"/>
  </si>
  <si>
    <t>D100</t>
    <phoneticPr fontId="1" type="noConversion"/>
  </si>
  <si>
    <t>D102</t>
    <phoneticPr fontId="1" type="noConversion"/>
  </si>
  <si>
    <t>D104</t>
    <phoneticPr fontId="1" type="noConversion"/>
  </si>
  <si>
    <t>D106</t>
    <phoneticPr fontId="1" type="noConversion"/>
  </si>
  <si>
    <t>D108</t>
    <phoneticPr fontId="1" type="noConversion"/>
  </si>
  <si>
    <t>D110</t>
    <phoneticPr fontId="1" type="noConversion"/>
  </si>
  <si>
    <t>D112</t>
    <phoneticPr fontId="1" type="noConversion"/>
  </si>
  <si>
    <t>指数</t>
    <phoneticPr fontId="1" type="noConversion"/>
  </si>
  <si>
    <t>基数</t>
    <phoneticPr fontId="1" type="noConversion"/>
  </si>
  <si>
    <t>例：9.9</t>
    <phoneticPr fontId="1" type="noConversion"/>
  </si>
  <si>
    <t>例：-7</t>
    <phoneticPr fontId="1" type="noConversion"/>
  </si>
  <si>
    <t>D70</t>
    <phoneticPr fontId="1" type="noConversion"/>
  </si>
  <si>
    <t>D72</t>
    <phoneticPr fontId="1" type="noConversion"/>
  </si>
  <si>
    <t>自检参数区（D0-D49）</t>
    <phoneticPr fontId="1" type="noConversion"/>
  </si>
  <si>
    <t>测试参数区（D50-D149）</t>
    <phoneticPr fontId="1" type="noConversion"/>
  </si>
  <si>
    <t>腔体(D50-D99)</t>
    <phoneticPr fontId="1" type="noConversion"/>
  </si>
  <si>
    <t>电池(D100-D149)</t>
    <phoneticPr fontId="1" type="noConversion"/>
  </si>
  <si>
    <t>清氦/清洁参数区（D150-D199)）</t>
    <phoneticPr fontId="1" type="noConversion"/>
  </si>
  <si>
    <t>D150</t>
    <phoneticPr fontId="1" type="noConversion"/>
  </si>
  <si>
    <t>D152</t>
    <phoneticPr fontId="1" type="noConversion"/>
  </si>
  <si>
    <t>D154</t>
    <phoneticPr fontId="1" type="noConversion"/>
  </si>
  <si>
    <t>D158</t>
    <phoneticPr fontId="1" type="noConversion"/>
  </si>
  <si>
    <t>清氦时间上限</t>
    <phoneticPr fontId="1" type="noConversion"/>
  </si>
  <si>
    <t>D156</t>
    <phoneticPr fontId="1" type="noConversion"/>
  </si>
  <si>
    <t>D160</t>
    <phoneticPr fontId="1" type="noConversion"/>
  </si>
  <si>
    <t>清氦运行中</t>
  </si>
  <si>
    <t>BOOL</t>
  </si>
  <si>
    <t>开腔体同电池破真空阀</t>
  </si>
  <si>
    <t>关腔体同电池破真空阀</t>
  </si>
  <si>
    <t>开腔体抽气阀</t>
  </si>
  <si>
    <t>关腔体抽气阀</t>
  </si>
  <si>
    <t>开电池抽气阀</t>
  </si>
  <si>
    <t>关电池抽气阀</t>
  </si>
  <si>
    <t>开氦检阀</t>
  </si>
  <si>
    <t>关氦检阀</t>
  </si>
  <si>
    <t>清氦完成</t>
  </si>
  <si>
    <t>地址类型</t>
    <phoneticPr fontId="1" type="noConversion"/>
  </si>
  <si>
    <t>功能名称</t>
    <phoneticPr fontId="1" type="noConversion"/>
  </si>
  <si>
    <t>1#腔</t>
    <phoneticPr fontId="1" type="noConversion"/>
  </si>
  <si>
    <t>2#腔</t>
    <phoneticPr fontId="1" type="noConversion"/>
  </si>
  <si>
    <t>3#腔</t>
    <phoneticPr fontId="1" type="noConversion"/>
  </si>
  <si>
    <t>100.00</t>
    <phoneticPr fontId="1" type="noConversion"/>
  </si>
  <si>
    <t>100.01</t>
  </si>
  <si>
    <t>100.02</t>
  </si>
  <si>
    <t>100.03</t>
  </si>
  <si>
    <t>100.04</t>
  </si>
  <si>
    <t>100.05</t>
  </si>
  <si>
    <t>100.06</t>
  </si>
  <si>
    <t>100.07</t>
  </si>
  <si>
    <t>100.08</t>
  </si>
  <si>
    <t>100.09</t>
  </si>
  <si>
    <t>100.10</t>
  </si>
  <si>
    <t>100.11</t>
  </si>
  <si>
    <t>清氦结果判定OK</t>
    <phoneticPr fontId="1" type="noConversion"/>
  </si>
  <si>
    <t>清氦结果判定NG</t>
    <phoneticPr fontId="1" type="noConversion"/>
  </si>
  <si>
    <t>110.00</t>
    <phoneticPr fontId="1" type="noConversion"/>
  </si>
  <si>
    <t>110.01</t>
  </si>
  <si>
    <t>110.02</t>
  </si>
  <si>
    <t>110.03</t>
  </si>
  <si>
    <t>110.04</t>
  </si>
  <si>
    <t>110.05</t>
  </si>
  <si>
    <t>110.06</t>
  </si>
  <si>
    <t>110.07</t>
  </si>
  <si>
    <t>110.08</t>
  </si>
  <si>
    <t>110.09</t>
  </si>
  <si>
    <t>110.10</t>
  </si>
  <si>
    <t>110.11</t>
  </si>
  <si>
    <t>120.00</t>
    <phoneticPr fontId="1" type="noConversion"/>
  </si>
  <si>
    <t>120.01</t>
  </si>
  <si>
    <t>120.02</t>
  </si>
  <si>
    <t>120.03</t>
  </si>
  <si>
    <t>120.04</t>
  </si>
  <si>
    <t>120.05</t>
  </si>
  <si>
    <t>120.06</t>
  </si>
  <si>
    <t>120.07</t>
  </si>
  <si>
    <t>120.08</t>
  </si>
  <si>
    <t>120.09</t>
  </si>
  <si>
    <t>120.10</t>
  </si>
  <si>
    <t>120.11</t>
  </si>
  <si>
    <t>4#腔</t>
  </si>
  <si>
    <t>5#腔</t>
  </si>
  <si>
    <t>6#腔</t>
  </si>
  <si>
    <t>7#腔</t>
  </si>
  <si>
    <t>8#腔</t>
  </si>
  <si>
    <t>130.00</t>
    <phoneticPr fontId="1" type="noConversion"/>
  </si>
  <si>
    <t>130.01</t>
  </si>
  <si>
    <t>130.02</t>
  </si>
  <si>
    <t>130.03</t>
  </si>
  <si>
    <t>130.04</t>
  </si>
  <si>
    <t>130.05</t>
  </si>
  <si>
    <t>130.06</t>
  </si>
  <si>
    <t>130.07</t>
  </si>
  <si>
    <t>130.08</t>
  </si>
  <si>
    <t>130.09</t>
  </si>
  <si>
    <t>130.10</t>
  </si>
  <si>
    <t>130.11</t>
  </si>
  <si>
    <t>140.00</t>
    <phoneticPr fontId="1" type="noConversion"/>
  </si>
  <si>
    <t>140.01</t>
  </si>
  <si>
    <t>140.02</t>
  </si>
  <si>
    <t>140.03</t>
  </si>
  <si>
    <t>140.04</t>
  </si>
  <si>
    <t>140.05</t>
  </si>
  <si>
    <t>140.06</t>
  </si>
  <si>
    <t>140.07</t>
  </si>
  <si>
    <t>140.08</t>
  </si>
  <si>
    <t>140.09</t>
  </si>
  <si>
    <t>140.10</t>
  </si>
  <si>
    <t>140.11</t>
  </si>
  <si>
    <t>150.00</t>
    <phoneticPr fontId="1" type="noConversion"/>
  </si>
  <si>
    <t>150.01</t>
  </si>
  <si>
    <t>150.02</t>
  </si>
  <si>
    <t>150.03</t>
  </si>
  <si>
    <t>150.04</t>
  </si>
  <si>
    <t>150.05</t>
  </si>
  <si>
    <t>150.06</t>
  </si>
  <si>
    <t>150.07</t>
  </si>
  <si>
    <t>150.08</t>
  </si>
  <si>
    <t>150.09</t>
  </si>
  <si>
    <t>150.10</t>
  </si>
  <si>
    <t>150.11</t>
  </si>
  <si>
    <t>160.00</t>
    <phoneticPr fontId="1" type="noConversion"/>
  </si>
  <si>
    <t>160.01</t>
  </si>
  <si>
    <t>160.02</t>
  </si>
  <si>
    <t>160.03</t>
  </si>
  <si>
    <t>160.04</t>
  </si>
  <si>
    <t>160.05</t>
  </si>
  <si>
    <t>160.06</t>
  </si>
  <si>
    <t>160.07</t>
  </si>
  <si>
    <t>160.08</t>
  </si>
  <si>
    <t>160.09</t>
  </si>
  <si>
    <t>160.10</t>
  </si>
  <si>
    <t>160.11</t>
  </si>
  <si>
    <t>170.00</t>
    <phoneticPr fontId="1" type="noConversion"/>
  </si>
  <si>
    <t>170.01</t>
  </si>
  <si>
    <t>170.02</t>
  </si>
  <si>
    <t>170.03</t>
  </si>
  <si>
    <t>170.04</t>
  </si>
  <si>
    <t>170.05</t>
  </si>
  <si>
    <t>170.06</t>
  </si>
  <si>
    <t>170.07</t>
  </si>
  <si>
    <t>170.08</t>
  </si>
  <si>
    <t>170.09</t>
  </si>
  <si>
    <t>170.10</t>
  </si>
  <si>
    <t>170.11</t>
  </si>
  <si>
    <t>腔体实时压力</t>
    <phoneticPr fontId="1" type="noConversion"/>
  </si>
  <si>
    <t>电池实时压力</t>
    <phoneticPr fontId="1" type="noConversion"/>
  </si>
  <si>
    <t>氦检仪当前漏率</t>
    <phoneticPr fontId="1" type="noConversion"/>
  </si>
  <si>
    <t>氦检仪检漏口压力</t>
    <phoneticPr fontId="1" type="noConversion"/>
  </si>
  <si>
    <t>D200</t>
    <phoneticPr fontId="1" type="noConversion"/>
  </si>
  <si>
    <t>D202</t>
    <phoneticPr fontId="1" type="noConversion"/>
  </si>
  <si>
    <t>D204</t>
  </si>
  <si>
    <t>D206</t>
  </si>
  <si>
    <t>D208</t>
  </si>
  <si>
    <t>D210</t>
  </si>
  <si>
    <t>D212</t>
  </si>
  <si>
    <t>D214</t>
  </si>
  <si>
    <t>D220</t>
    <phoneticPr fontId="1" type="noConversion"/>
  </si>
  <si>
    <t>D222</t>
    <phoneticPr fontId="1" type="noConversion"/>
  </si>
  <si>
    <t>D224</t>
  </si>
  <si>
    <t>D226</t>
  </si>
  <si>
    <t>D228</t>
  </si>
  <si>
    <t>D230</t>
  </si>
  <si>
    <t>D232</t>
  </si>
  <si>
    <t>D234</t>
  </si>
  <si>
    <t>D242</t>
    <phoneticPr fontId="1" type="noConversion"/>
  </si>
  <si>
    <t>当前实时值地址区（D200-D249）</t>
    <phoneticPr fontId="1" type="noConversion"/>
  </si>
  <si>
    <t>1#腔体</t>
    <phoneticPr fontId="1" type="noConversion"/>
  </si>
  <si>
    <t>D1000</t>
    <phoneticPr fontId="1" type="noConversion"/>
  </si>
  <si>
    <t>D1040</t>
  </si>
  <si>
    <t>D1060</t>
  </si>
  <si>
    <t>D58</t>
    <phoneticPr fontId="1" type="noConversion"/>
  </si>
  <si>
    <t>清氦漏率到达值（2个地址）</t>
    <phoneticPr fontId="1" type="noConversion"/>
  </si>
  <si>
    <t>D76</t>
    <phoneticPr fontId="1" type="noConversion"/>
  </si>
  <si>
    <t>D78</t>
    <phoneticPr fontId="1" type="noConversion"/>
  </si>
  <si>
    <t>D80</t>
    <phoneticPr fontId="1" type="noConversion"/>
  </si>
  <si>
    <t>D74.1</t>
    <phoneticPr fontId="1" type="noConversion"/>
  </si>
  <si>
    <t>氦检仪漏率稳定值（2个地址）</t>
    <phoneticPr fontId="1" type="noConversion"/>
  </si>
  <si>
    <t>稳定值到达</t>
    <phoneticPr fontId="1" type="noConversion"/>
  </si>
  <si>
    <t>转换成浮点</t>
    <phoneticPr fontId="1" type="noConversion"/>
  </si>
  <si>
    <t>D240</t>
    <phoneticPr fontId="1" type="noConversion"/>
  </si>
  <si>
    <t>氦检仪状态</t>
    <phoneticPr fontId="1" type="noConversion"/>
  </si>
  <si>
    <t>D244</t>
    <phoneticPr fontId="1" type="noConversion"/>
  </si>
  <si>
    <t>当前实时值地址区（D250-D299）</t>
    <phoneticPr fontId="1" type="noConversion"/>
  </si>
  <si>
    <t>D250</t>
    <phoneticPr fontId="1" type="noConversion"/>
  </si>
  <si>
    <t>D252</t>
    <phoneticPr fontId="1" type="noConversion"/>
  </si>
  <si>
    <t>D254</t>
    <phoneticPr fontId="1" type="noConversion"/>
  </si>
  <si>
    <t>D256</t>
    <phoneticPr fontId="1" type="noConversion"/>
  </si>
  <si>
    <t>D258</t>
    <phoneticPr fontId="1" type="noConversion"/>
  </si>
  <si>
    <t>D260</t>
    <phoneticPr fontId="1" type="noConversion"/>
  </si>
  <si>
    <t>D262</t>
    <phoneticPr fontId="1" type="noConversion"/>
  </si>
  <si>
    <t>D264</t>
    <phoneticPr fontId="1" type="noConversion"/>
  </si>
  <si>
    <t>D270</t>
    <phoneticPr fontId="1" type="noConversion"/>
  </si>
  <si>
    <t>D272</t>
    <phoneticPr fontId="1" type="noConversion"/>
  </si>
  <si>
    <t>D274</t>
    <phoneticPr fontId="1" type="noConversion"/>
  </si>
  <si>
    <t>D276</t>
    <phoneticPr fontId="1" type="noConversion"/>
  </si>
  <si>
    <t>D278</t>
    <phoneticPr fontId="1" type="noConversion"/>
  </si>
  <si>
    <t>D280</t>
    <phoneticPr fontId="1" type="noConversion"/>
  </si>
  <si>
    <t>D282</t>
    <phoneticPr fontId="1" type="noConversion"/>
  </si>
  <si>
    <t>D284</t>
    <phoneticPr fontId="1" type="noConversion"/>
  </si>
  <si>
    <t>功能块运行中</t>
  </si>
  <si>
    <t>自检保压前真空值（PV）</t>
  </si>
  <si>
    <t>REAL</t>
  </si>
  <si>
    <t>自检保压后真空值（PV）</t>
  </si>
  <si>
    <t>自检泄漏（PV）</t>
  </si>
  <si>
    <t>自检结果</t>
  </si>
  <si>
    <t>WORD</t>
  </si>
  <si>
    <t>自检开真空泵</t>
  </si>
  <si>
    <t>平移气缸到出料位</t>
  </si>
  <si>
    <t>平移气缸到氦检位</t>
  </si>
  <si>
    <t>自检腔体顶升气缸下降</t>
  </si>
  <si>
    <t>腔体顶升气缸上升</t>
  </si>
  <si>
    <t>自检开抽真空阀</t>
  </si>
  <si>
    <t>自检关抽真空阀</t>
  </si>
  <si>
    <t>自检开破真空阀</t>
  </si>
  <si>
    <t>自检关破真空阀</t>
  </si>
  <si>
    <t>自检保压前实际时间</t>
  </si>
  <si>
    <t>自检保压实际时间</t>
  </si>
  <si>
    <t>自检抽真空实际时间</t>
  </si>
  <si>
    <t>自检完成</t>
  </si>
  <si>
    <t>1腔</t>
    <phoneticPr fontId="1" type="noConversion"/>
  </si>
  <si>
    <t>2腔</t>
  </si>
  <si>
    <t>3腔</t>
  </si>
  <si>
    <t>4腔</t>
  </si>
  <si>
    <t>5腔</t>
  </si>
  <si>
    <t>6腔</t>
  </si>
  <si>
    <t>7腔</t>
  </si>
  <si>
    <t>8腔</t>
  </si>
  <si>
    <t>200.00</t>
    <phoneticPr fontId="1" type="noConversion"/>
  </si>
  <si>
    <t>D300</t>
    <phoneticPr fontId="1" type="noConversion"/>
  </si>
  <si>
    <t>D302</t>
    <phoneticPr fontId="1" type="noConversion"/>
  </si>
  <si>
    <t>D304</t>
    <phoneticPr fontId="1" type="noConversion"/>
  </si>
  <si>
    <t>D306</t>
    <phoneticPr fontId="1" type="noConversion"/>
  </si>
  <si>
    <t>200.01</t>
    <phoneticPr fontId="1" type="noConversion"/>
  </si>
  <si>
    <t>200.02</t>
  </si>
  <si>
    <t>200.03</t>
  </si>
  <si>
    <t>200.04</t>
  </si>
  <si>
    <t>200.05</t>
  </si>
  <si>
    <t>200.06</t>
  </si>
  <si>
    <t>200.07</t>
  </si>
  <si>
    <t>200.08</t>
  </si>
  <si>
    <t>200.09</t>
  </si>
  <si>
    <t>D308</t>
    <phoneticPr fontId="1" type="noConversion"/>
  </si>
  <si>
    <t>D310</t>
    <phoneticPr fontId="1" type="noConversion"/>
  </si>
  <si>
    <t>D312</t>
    <phoneticPr fontId="1" type="noConversion"/>
  </si>
  <si>
    <t>200.10</t>
    <phoneticPr fontId="1" type="noConversion"/>
  </si>
  <si>
    <t>210.00</t>
    <phoneticPr fontId="1" type="noConversion"/>
  </si>
  <si>
    <t>210.02</t>
  </si>
  <si>
    <t>210.03</t>
  </si>
  <si>
    <t>210.04</t>
  </si>
  <si>
    <t>210.05</t>
  </si>
  <si>
    <t>210.06</t>
  </si>
  <si>
    <t>210.07</t>
  </si>
  <si>
    <t>210.08</t>
  </si>
  <si>
    <t>210.09</t>
  </si>
  <si>
    <t>210.01</t>
    <phoneticPr fontId="1" type="noConversion"/>
  </si>
  <si>
    <t>220.02</t>
  </si>
  <si>
    <t>230.03</t>
  </si>
  <si>
    <t>240.04</t>
  </si>
  <si>
    <t>250.05</t>
  </si>
  <si>
    <t>260.06</t>
  </si>
  <si>
    <t>270.07</t>
  </si>
  <si>
    <t>210.10</t>
    <phoneticPr fontId="1" type="noConversion"/>
  </si>
  <si>
    <t>D320</t>
    <phoneticPr fontId="1" type="noConversion"/>
  </si>
  <si>
    <t>D322</t>
    <phoneticPr fontId="1" type="noConversion"/>
  </si>
  <si>
    <t>D324</t>
    <phoneticPr fontId="1" type="noConversion"/>
  </si>
  <si>
    <t>D326</t>
    <phoneticPr fontId="1" type="noConversion"/>
  </si>
  <si>
    <t>D328</t>
    <phoneticPr fontId="1" type="noConversion"/>
  </si>
  <si>
    <t>D330</t>
    <phoneticPr fontId="1" type="noConversion"/>
  </si>
  <si>
    <t>D332</t>
    <phoneticPr fontId="1" type="noConversion"/>
  </si>
  <si>
    <t>使用地址区(100.00-199.15)</t>
    <phoneticPr fontId="1" type="noConversion"/>
  </si>
  <si>
    <t>220.00</t>
    <phoneticPr fontId="1" type="noConversion"/>
  </si>
  <si>
    <t>220.01</t>
    <phoneticPr fontId="1" type="noConversion"/>
  </si>
  <si>
    <t>220.03</t>
  </si>
  <si>
    <t>220.04</t>
  </si>
  <si>
    <t>220.05</t>
  </si>
  <si>
    <t>220.06</t>
  </si>
  <si>
    <t>220.07</t>
  </si>
  <si>
    <t>220.08</t>
  </si>
  <si>
    <t>220.09</t>
  </si>
  <si>
    <t>220.10</t>
    <phoneticPr fontId="1" type="noConversion"/>
  </si>
  <si>
    <t>230.00</t>
    <phoneticPr fontId="1" type="noConversion"/>
  </si>
  <si>
    <t>230.02</t>
  </si>
  <si>
    <t>230.04</t>
  </si>
  <si>
    <t>230.05</t>
  </si>
  <si>
    <t>230.06</t>
  </si>
  <si>
    <t>230.07</t>
  </si>
  <si>
    <t>230.08</t>
  </si>
  <si>
    <t>230.09</t>
  </si>
  <si>
    <t>230.01</t>
    <phoneticPr fontId="1" type="noConversion"/>
  </si>
  <si>
    <t>230.10</t>
    <phoneticPr fontId="1" type="noConversion"/>
  </si>
  <si>
    <t>240.00</t>
    <phoneticPr fontId="1" type="noConversion"/>
  </si>
  <si>
    <t>240.01</t>
    <phoneticPr fontId="1" type="noConversion"/>
  </si>
  <si>
    <t>240.02</t>
  </si>
  <si>
    <t>240.03</t>
  </si>
  <si>
    <t>240.05</t>
  </si>
  <si>
    <t>240.06</t>
  </si>
  <si>
    <t>240.07</t>
  </si>
  <si>
    <t>240.08</t>
  </si>
  <si>
    <t>240.09</t>
  </si>
  <si>
    <t>240.10</t>
    <phoneticPr fontId="1" type="noConversion"/>
  </si>
  <si>
    <t>250.00</t>
    <phoneticPr fontId="1" type="noConversion"/>
  </si>
  <si>
    <t>250.02</t>
  </si>
  <si>
    <t>250.03</t>
  </si>
  <si>
    <t>250.04</t>
  </si>
  <si>
    <t>250.06</t>
  </si>
  <si>
    <t>250.07</t>
  </si>
  <si>
    <t>250.08</t>
  </si>
  <si>
    <t>250.09</t>
  </si>
  <si>
    <t>250.01</t>
    <phoneticPr fontId="1" type="noConversion"/>
  </si>
  <si>
    <t>250.10</t>
    <phoneticPr fontId="1" type="noConversion"/>
  </si>
  <si>
    <t>260.00</t>
    <phoneticPr fontId="1" type="noConversion"/>
  </si>
  <si>
    <t>260.01</t>
    <phoneticPr fontId="1" type="noConversion"/>
  </si>
  <si>
    <t>260.02</t>
  </si>
  <si>
    <t>260.03</t>
  </si>
  <si>
    <t>260.04</t>
  </si>
  <si>
    <t>260.05</t>
  </si>
  <si>
    <t>260.07</t>
  </si>
  <si>
    <t>260.08</t>
  </si>
  <si>
    <t>260.09</t>
  </si>
  <si>
    <t>260.10</t>
    <phoneticPr fontId="1" type="noConversion"/>
  </si>
  <si>
    <t>270.00</t>
    <phoneticPr fontId="1" type="noConversion"/>
  </si>
  <si>
    <t>270.01</t>
    <phoneticPr fontId="1" type="noConversion"/>
  </si>
  <si>
    <t>270.02</t>
  </si>
  <si>
    <t>270.03</t>
  </si>
  <si>
    <t>270.04</t>
  </si>
  <si>
    <t>270.05</t>
  </si>
  <si>
    <t>270.06</t>
  </si>
  <si>
    <t>270.08</t>
  </si>
  <si>
    <t>270.09</t>
  </si>
  <si>
    <t>270.10</t>
    <phoneticPr fontId="1" type="noConversion"/>
  </si>
  <si>
    <t>D340</t>
    <phoneticPr fontId="1" type="noConversion"/>
  </si>
  <si>
    <t>D342</t>
    <phoneticPr fontId="1" type="noConversion"/>
  </si>
  <si>
    <t>D344</t>
    <phoneticPr fontId="1" type="noConversion"/>
  </si>
  <si>
    <t>D346</t>
    <phoneticPr fontId="1" type="noConversion"/>
  </si>
  <si>
    <t>D350</t>
    <phoneticPr fontId="1" type="noConversion"/>
  </si>
  <si>
    <t>D352</t>
    <phoneticPr fontId="1" type="noConversion"/>
  </si>
  <si>
    <t>D360</t>
    <phoneticPr fontId="1" type="noConversion"/>
  </si>
  <si>
    <t>D362</t>
    <phoneticPr fontId="1" type="noConversion"/>
  </si>
  <si>
    <t>D364</t>
    <phoneticPr fontId="1" type="noConversion"/>
  </si>
  <si>
    <t>D366</t>
    <phoneticPr fontId="1" type="noConversion"/>
  </si>
  <si>
    <t>D368</t>
    <phoneticPr fontId="1" type="noConversion"/>
  </si>
  <si>
    <t>D348</t>
    <phoneticPr fontId="1" type="noConversion"/>
  </si>
  <si>
    <t>D370</t>
    <phoneticPr fontId="1" type="noConversion"/>
  </si>
  <si>
    <t>D372</t>
    <phoneticPr fontId="1" type="noConversion"/>
  </si>
  <si>
    <t>D380</t>
    <phoneticPr fontId="1" type="noConversion"/>
  </si>
  <si>
    <t>D382</t>
    <phoneticPr fontId="1" type="noConversion"/>
  </si>
  <si>
    <t>D384</t>
    <phoneticPr fontId="1" type="noConversion"/>
  </si>
  <si>
    <t>D386</t>
    <phoneticPr fontId="1" type="noConversion"/>
  </si>
  <si>
    <t>D388</t>
    <phoneticPr fontId="1" type="noConversion"/>
  </si>
  <si>
    <t>D390</t>
    <phoneticPr fontId="1" type="noConversion"/>
  </si>
  <si>
    <t>D392</t>
    <phoneticPr fontId="1" type="noConversion"/>
  </si>
  <si>
    <t>D400</t>
    <phoneticPr fontId="1" type="noConversion"/>
  </si>
  <si>
    <t>D402</t>
    <phoneticPr fontId="1" type="noConversion"/>
  </si>
  <si>
    <t>D404</t>
    <phoneticPr fontId="1" type="noConversion"/>
  </si>
  <si>
    <t>D406</t>
    <phoneticPr fontId="1" type="noConversion"/>
  </si>
  <si>
    <t>D408</t>
    <phoneticPr fontId="1" type="noConversion"/>
  </si>
  <si>
    <t>D410</t>
    <phoneticPr fontId="1" type="noConversion"/>
  </si>
  <si>
    <t>D412</t>
    <phoneticPr fontId="1" type="noConversion"/>
  </si>
  <si>
    <t>D420</t>
    <phoneticPr fontId="1" type="noConversion"/>
  </si>
  <si>
    <t>D422</t>
    <phoneticPr fontId="1" type="noConversion"/>
  </si>
  <si>
    <t>D424</t>
    <phoneticPr fontId="1" type="noConversion"/>
  </si>
  <si>
    <t>D426</t>
    <phoneticPr fontId="1" type="noConversion"/>
  </si>
  <si>
    <t>D428</t>
    <phoneticPr fontId="1" type="noConversion"/>
  </si>
  <si>
    <t>D430</t>
    <phoneticPr fontId="1" type="noConversion"/>
  </si>
  <si>
    <t>D432</t>
    <phoneticPr fontId="1" type="noConversion"/>
  </si>
  <si>
    <t>D440</t>
    <phoneticPr fontId="1" type="noConversion"/>
  </si>
  <si>
    <t>D442</t>
    <phoneticPr fontId="1" type="noConversion"/>
  </si>
  <si>
    <t>D444</t>
    <phoneticPr fontId="1" type="noConversion"/>
  </si>
  <si>
    <t>D446</t>
    <phoneticPr fontId="1" type="noConversion"/>
  </si>
  <si>
    <t>D448</t>
    <phoneticPr fontId="1" type="noConversion"/>
  </si>
  <si>
    <t>D450</t>
    <phoneticPr fontId="1" type="noConversion"/>
  </si>
  <si>
    <t>D452</t>
    <phoneticPr fontId="1" type="noConversion"/>
  </si>
  <si>
    <t>使用地址区（C200.00-C299.15;D300-D499）</t>
    <phoneticPr fontId="1" type="noConversion"/>
  </si>
  <si>
    <t>D1080</t>
  </si>
  <si>
    <t>破真空时间</t>
    <phoneticPr fontId="1" type="noConversion"/>
  </si>
  <si>
    <t>D114</t>
    <phoneticPr fontId="1" type="noConversion"/>
  </si>
  <si>
    <t>腔体到氦检位</t>
    <phoneticPr fontId="1" type="noConversion"/>
  </si>
  <si>
    <t>注氦阀开</t>
    <phoneticPr fontId="1" type="noConversion"/>
  </si>
  <si>
    <t>注氦阀关</t>
    <phoneticPr fontId="1" type="noConversion"/>
  </si>
  <si>
    <t>氦检阀开</t>
    <phoneticPr fontId="1" type="noConversion"/>
  </si>
  <si>
    <t>氦检阀关</t>
    <phoneticPr fontId="1" type="noConversion"/>
  </si>
  <si>
    <t>腔体破真空阀开</t>
    <phoneticPr fontId="1" type="noConversion"/>
  </si>
  <si>
    <t>电池破真空阀开</t>
    <phoneticPr fontId="1" type="noConversion"/>
  </si>
  <si>
    <t>电池破真空阀关</t>
    <phoneticPr fontId="1" type="noConversion"/>
  </si>
  <si>
    <t>氦检时腔体真空压力</t>
    <phoneticPr fontId="1" type="noConversion"/>
  </si>
  <si>
    <t>腔体抽真空度</t>
  </si>
  <si>
    <t>腔体抽真空度</t>
    <phoneticPr fontId="1" type="noConversion"/>
  </si>
  <si>
    <t>电池抽真空度</t>
  </si>
  <si>
    <t>电池抽真空度</t>
    <phoneticPr fontId="1" type="noConversion"/>
  </si>
  <si>
    <t>充氦压力</t>
  </si>
  <si>
    <t>结果</t>
  </si>
  <si>
    <t>腔体抽真空时间</t>
  </si>
  <si>
    <t>电池抽真空时间</t>
  </si>
  <si>
    <t>检漏口压力</t>
    <phoneticPr fontId="1" type="noConversion"/>
  </si>
  <si>
    <t>漏率</t>
    <phoneticPr fontId="1" type="noConversion"/>
  </si>
  <si>
    <t>300.00</t>
    <phoneticPr fontId="1" type="noConversion"/>
  </si>
  <si>
    <t>300.01</t>
  </si>
  <si>
    <t>300.02</t>
  </si>
  <si>
    <t>300.03</t>
  </si>
  <si>
    <t>300.04</t>
  </si>
  <si>
    <t>300.05</t>
  </si>
  <si>
    <t>300.06</t>
  </si>
  <si>
    <t>300.07</t>
  </si>
  <si>
    <t>300.08</t>
  </si>
  <si>
    <t>300.09</t>
  </si>
  <si>
    <t>300.10</t>
  </si>
  <si>
    <t>300.11</t>
  </si>
  <si>
    <t>300.12</t>
  </si>
  <si>
    <t>300.13</t>
  </si>
  <si>
    <t>300.14</t>
  </si>
  <si>
    <t>300.15</t>
  </si>
  <si>
    <t>301.00</t>
    <phoneticPr fontId="1" type="noConversion"/>
  </si>
  <si>
    <t>301.01</t>
  </si>
  <si>
    <t>301.02</t>
  </si>
  <si>
    <t>D500</t>
    <phoneticPr fontId="1" type="noConversion"/>
  </si>
  <si>
    <t>D502</t>
    <phoneticPr fontId="1" type="noConversion"/>
  </si>
  <si>
    <t>D504</t>
  </si>
  <si>
    <t>D506</t>
  </si>
  <si>
    <t>D508</t>
  </si>
  <si>
    <t>D510</t>
  </si>
  <si>
    <t>D512</t>
  </si>
  <si>
    <t>D514</t>
  </si>
  <si>
    <t>D516</t>
  </si>
  <si>
    <t>D518</t>
  </si>
  <si>
    <t>D520</t>
  </si>
  <si>
    <t>D522</t>
  </si>
  <si>
    <t>D524</t>
  </si>
  <si>
    <t>3#腔</t>
  </si>
  <si>
    <t>D550</t>
    <phoneticPr fontId="1" type="noConversion"/>
  </si>
  <si>
    <t>D552</t>
    <phoneticPr fontId="1" type="noConversion"/>
  </si>
  <si>
    <t>D554</t>
  </si>
  <si>
    <t>D556</t>
  </si>
  <si>
    <t>D558</t>
  </si>
  <si>
    <t>D560</t>
  </si>
  <si>
    <t>D562</t>
  </si>
  <si>
    <t>D564</t>
  </si>
  <si>
    <t>D566</t>
  </si>
  <si>
    <t>D568</t>
  </si>
  <si>
    <t>D570</t>
  </si>
  <si>
    <t>D572</t>
  </si>
  <si>
    <t>D574</t>
  </si>
  <si>
    <t>D600</t>
    <phoneticPr fontId="1" type="noConversion"/>
  </si>
  <si>
    <t>D602</t>
    <phoneticPr fontId="1" type="noConversion"/>
  </si>
  <si>
    <t>D604</t>
  </si>
  <si>
    <t>D606</t>
  </si>
  <si>
    <t>D608</t>
  </si>
  <si>
    <t>D610</t>
  </si>
  <si>
    <t>D612</t>
  </si>
  <si>
    <t>D614</t>
  </si>
  <si>
    <t>D616</t>
  </si>
  <si>
    <t>D618</t>
  </si>
  <si>
    <t>D620</t>
  </si>
  <si>
    <t>D622</t>
  </si>
  <si>
    <t>D624</t>
  </si>
  <si>
    <t>D650</t>
    <phoneticPr fontId="1" type="noConversion"/>
  </si>
  <si>
    <t>D652</t>
    <phoneticPr fontId="1" type="noConversion"/>
  </si>
  <si>
    <t>D654</t>
  </si>
  <si>
    <t>D656</t>
  </si>
  <si>
    <t>D658</t>
  </si>
  <si>
    <t>D660</t>
  </si>
  <si>
    <t>D662</t>
  </si>
  <si>
    <t>D664</t>
  </si>
  <si>
    <t>D666</t>
  </si>
  <si>
    <t>D668</t>
  </si>
  <si>
    <t>D670</t>
  </si>
  <si>
    <t>D672</t>
  </si>
  <si>
    <t>D674</t>
  </si>
  <si>
    <t>D700</t>
    <phoneticPr fontId="1" type="noConversion"/>
  </si>
  <si>
    <t>D702</t>
    <phoneticPr fontId="1" type="noConversion"/>
  </si>
  <si>
    <t>D704</t>
  </si>
  <si>
    <t>D706</t>
  </si>
  <si>
    <t>D708</t>
  </si>
  <si>
    <t>D710</t>
  </si>
  <si>
    <t>D712</t>
  </si>
  <si>
    <t>D714</t>
  </si>
  <si>
    <t>D716</t>
  </si>
  <si>
    <t>D718</t>
  </si>
  <si>
    <t>D720</t>
  </si>
  <si>
    <t>D722</t>
  </si>
  <si>
    <t>D724</t>
  </si>
  <si>
    <t>D750</t>
    <phoneticPr fontId="1" type="noConversion"/>
  </si>
  <si>
    <t>D752</t>
    <phoneticPr fontId="1" type="noConversion"/>
  </si>
  <si>
    <t>D754</t>
  </si>
  <si>
    <t>D756</t>
  </si>
  <si>
    <t>D758</t>
  </si>
  <si>
    <t>D760</t>
  </si>
  <si>
    <t>D762</t>
  </si>
  <si>
    <t>D764</t>
  </si>
  <si>
    <t>D766</t>
  </si>
  <si>
    <t>D768</t>
  </si>
  <si>
    <t>D770</t>
  </si>
  <si>
    <t>D772</t>
  </si>
  <si>
    <t>D774</t>
  </si>
  <si>
    <t>D800</t>
    <phoneticPr fontId="1" type="noConversion"/>
  </si>
  <si>
    <t>D802</t>
    <phoneticPr fontId="1" type="noConversion"/>
  </si>
  <si>
    <t>D804</t>
  </si>
  <si>
    <t>D806</t>
  </si>
  <si>
    <t>D808</t>
  </si>
  <si>
    <t>D810</t>
  </si>
  <si>
    <t>D812</t>
  </si>
  <si>
    <t>D814</t>
  </si>
  <si>
    <t>D816</t>
  </si>
  <si>
    <t>D818</t>
  </si>
  <si>
    <t>D820</t>
  </si>
  <si>
    <t>D822</t>
  </si>
  <si>
    <t>D824</t>
  </si>
  <si>
    <t>D850</t>
    <phoneticPr fontId="1" type="noConversion"/>
  </si>
  <si>
    <t>D852</t>
    <phoneticPr fontId="1" type="noConversion"/>
  </si>
  <si>
    <t>D854</t>
  </si>
  <si>
    <t>D856</t>
  </si>
  <si>
    <t>D858</t>
  </si>
  <si>
    <t>D860</t>
  </si>
  <si>
    <t>D862</t>
  </si>
  <si>
    <t>D864</t>
  </si>
  <si>
    <t>D866</t>
  </si>
  <si>
    <t>D868</t>
  </si>
  <si>
    <t>D870</t>
  </si>
  <si>
    <t>D872</t>
  </si>
  <si>
    <t>D874</t>
  </si>
  <si>
    <t>功能名称</t>
    <phoneticPr fontId="1" type="noConversion"/>
  </si>
  <si>
    <t>地址类型</t>
    <phoneticPr fontId="1" type="noConversion"/>
  </si>
  <si>
    <t>扫码位条码</t>
    <phoneticPr fontId="1" type="noConversion"/>
  </si>
  <si>
    <t>左扫码位条码</t>
    <phoneticPr fontId="1" type="noConversion"/>
  </si>
  <si>
    <t>右扫码位条码</t>
    <phoneticPr fontId="1" type="noConversion"/>
  </si>
  <si>
    <t>左上料爪条码</t>
    <phoneticPr fontId="1" type="noConversion"/>
  </si>
  <si>
    <t>右上料爪条码</t>
    <phoneticPr fontId="1" type="noConversion"/>
  </si>
  <si>
    <t>1#腔电池条码</t>
    <phoneticPr fontId="1" type="noConversion"/>
  </si>
  <si>
    <t>2#腔电池条码</t>
  </si>
  <si>
    <t>3#腔电池条码</t>
  </si>
  <si>
    <t>4#腔电池条码</t>
  </si>
  <si>
    <t>5#腔电池条码</t>
  </si>
  <si>
    <t>6#腔电池条码</t>
  </si>
  <si>
    <t>7#腔电池条码</t>
  </si>
  <si>
    <t>8#腔电池条码</t>
  </si>
  <si>
    <t>地址区域（CIO:300.00-499.15;DM:D500-D999)</t>
    <phoneticPr fontId="1" type="noConversion"/>
  </si>
  <si>
    <t>D1100</t>
  </si>
  <si>
    <t>D1200</t>
  </si>
  <si>
    <t>D1300</t>
  </si>
  <si>
    <t>上料夹爪</t>
    <phoneticPr fontId="1" type="noConversion"/>
  </si>
  <si>
    <t>下料夹爪</t>
    <phoneticPr fontId="1" type="noConversion"/>
  </si>
  <si>
    <t>左下料夹爪条码</t>
    <phoneticPr fontId="1" type="noConversion"/>
  </si>
  <si>
    <t>右下料夹爪条码</t>
    <phoneticPr fontId="1" type="noConversion"/>
  </si>
  <si>
    <t>左上料位条码</t>
    <phoneticPr fontId="1" type="noConversion"/>
  </si>
  <si>
    <t>右上料位条码</t>
    <phoneticPr fontId="1" type="noConversion"/>
  </si>
  <si>
    <t>上料位条码</t>
    <phoneticPr fontId="1" type="noConversion"/>
  </si>
  <si>
    <t>6PPM</t>
    <phoneticPr fontId="1" type="noConversion"/>
  </si>
  <si>
    <t>12PPM</t>
    <phoneticPr fontId="1" type="noConversion"/>
  </si>
  <si>
    <t>地址</t>
    <phoneticPr fontId="1" type="noConversion"/>
  </si>
  <si>
    <t>D1020</t>
    <phoneticPr fontId="1" type="noConversion"/>
  </si>
  <si>
    <t>D1120</t>
  </si>
  <si>
    <t>D1140</t>
  </si>
  <si>
    <t>D1160</t>
  </si>
  <si>
    <t>D1180</t>
  </si>
  <si>
    <t>D1220</t>
  </si>
  <si>
    <t>D1240</t>
  </si>
  <si>
    <t>D1260</t>
  </si>
  <si>
    <t>D1280</t>
  </si>
  <si>
    <t>地址区域：DM:1000-D1350</t>
    <phoneticPr fontId="1" type="noConversion"/>
  </si>
  <si>
    <t>腔体到出料位</t>
    <phoneticPr fontId="1" type="noConversion"/>
  </si>
  <si>
    <t>腔体顶升位</t>
    <phoneticPr fontId="1" type="noConversion"/>
  </si>
  <si>
    <t>腔体下降位</t>
    <phoneticPr fontId="1" type="noConversion"/>
  </si>
  <si>
    <t>腔体抽气阀开</t>
    <phoneticPr fontId="1" type="noConversion"/>
  </si>
  <si>
    <t>腔体抽气阀关</t>
    <phoneticPr fontId="1" type="noConversion"/>
  </si>
  <si>
    <t>电池抽气阀开</t>
    <phoneticPr fontId="1" type="noConversion"/>
  </si>
  <si>
    <t>电池抽气阀关</t>
    <phoneticPr fontId="1" type="noConversion"/>
  </si>
  <si>
    <t>腔体破真空阀关</t>
    <phoneticPr fontId="1" type="noConversion"/>
  </si>
  <si>
    <t>500.00</t>
    <phoneticPr fontId="1" type="noConversion"/>
  </si>
  <si>
    <t>500.01</t>
  </si>
  <si>
    <t>500.02</t>
  </si>
  <si>
    <t>500.03</t>
  </si>
  <si>
    <t>500.04</t>
  </si>
  <si>
    <t>500.05</t>
  </si>
  <si>
    <t>500.06</t>
  </si>
  <si>
    <t>500.07</t>
  </si>
  <si>
    <t>500.08</t>
  </si>
  <si>
    <t>500.09</t>
  </si>
  <si>
    <t>500.10</t>
  </si>
  <si>
    <t>500.11</t>
  </si>
  <si>
    <t>500.12</t>
  </si>
  <si>
    <t>500.13</t>
  </si>
  <si>
    <t>500.14</t>
  </si>
  <si>
    <t>500.15</t>
  </si>
  <si>
    <t>2#腔</t>
  </si>
  <si>
    <t>502.00</t>
    <phoneticPr fontId="1" type="noConversion"/>
  </si>
  <si>
    <t>502.01</t>
  </si>
  <si>
    <t>502.02</t>
  </si>
  <si>
    <t>502.03</t>
  </si>
  <si>
    <t>502.04</t>
  </si>
  <si>
    <t>502.05</t>
  </si>
  <si>
    <t>502.06</t>
  </si>
  <si>
    <t>502.07</t>
  </si>
  <si>
    <t>502.08</t>
  </si>
  <si>
    <t>502.09</t>
  </si>
  <si>
    <t>502.10</t>
  </si>
  <si>
    <t>502.11</t>
  </si>
  <si>
    <t>502.12</t>
  </si>
  <si>
    <t>502.13</t>
  </si>
  <si>
    <t>502.14</t>
  </si>
  <si>
    <t>502.15</t>
  </si>
  <si>
    <t>504.00</t>
    <phoneticPr fontId="1" type="noConversion"/>
  </si>
  <si>
    <t>504.01</t>
  </si>
  <si>
    <t>504.02</t>
  </si>
  <si>
    <t>504.03</t>
  </si>
  <si>
    <t>504.04</t>
  </si>
  <si>
    <t>504.05</t>
  </si>
  <si>
    <t>504.06</t>
  </si>
  <si>
    <t>504.07</t>
  </si>
  <si>
    <t>504.08</t>
  </si>
  <si>
    <t>504.09</t>
  </si>
  <si>
    <t>504.10</t>
  </si>
  <si>
    <t>504.11</t>
  </si>
  <si>
    <t>504.12</t>
  </si>
  <si>
    <t>504.13</t>
  </si>
  <si>
    <t>504.14</t>
  </si>
  <si>
    <t>504.15</t>
  </si>
  <si>
    <t>506.00</t>
    <phoneticPr fontId="1" type="noConversion"/>
  </si>
  <si>
    <t>506.01</t>
  </si>
  <si>
    <t>506.02</t>
  </si>
  <si>
    <t>506.03</t>
  </si>
  <si>
    <t>506.04</t>
  </si>
  <si>
    <t>506.05</t>
  </si>
  <si>
    <t>506.06</t>
  </si>
  <si>
    <t>506.07</t>
  </si>
  <si>
    <t>506.08</t>
  </si>
  <si>
    <t>506.09</t>
  </si>
  <si>
    <t>506.10</t>
  </si>
  <si>
    <t>506.11</t>
  </si>
  <si>
    <t>506.12</t>
  </si>
  <si>
    <t>506.13</t>
  </si>
  <si>
    <t>506.14</t>
  </si>
  <si>
    <t>506.15</t>
  </si>
  <si>
    <t>508.00</t>
    <phoneticPr fontId="1" type="noConversion"/>
  </si>
  <si>
    <t>508.01</t>
  </si>
  <si>
    <t>508.02</t>
  </si>
  <si>
    <t>508.03</t>
  </si>
  <si>
    <t>508.04</t>
  </si>
  <si>
    <t>508.05</t>
  </si>
  <si>
    <t>508.06</t>
  </si>
  <si>
    <t>508.07</t>
  </si>
  <si>
    <t>508.08</t>
  </si>
  <si>
    <t>508.09</t>
  </si>
  <si>
    <t>508.10</t>
  </si>
  <si>
    <t>508.11</t>
  </si>
  <si>
    <t>508.12</t>
  </si>
  <si>
    <t>508.13</t>
  </si>
  <si>
    <t>508.14</t>
  </si>
  <si>
    <t>508.15</t>
  </si>
  <si>
    <t>510.00</t>
    <phoneticPr fontId="1" type="noConversion"/>
  </si>
  <si>
    <t>510.01</t>
  </si>
  <si>
    <t>510.02</t>
  </si>
  <si>
    <t>510.03</t>
  </si>
  <si>
    <t>510.04</t>
  </si>
  <si>
    <t>510.05</t>
  </si>
  <si>
    <t>510.06</t>
  </si>
  <si>
    <t>510.07</t>
  </si>
  <si>
    <t>510.08</t>
  </si>
  <si>
    <t>510.09</t>
  </si>
  <si>
    <t>510.10</t>
  </si>
  <si>
    <t>510.11</t>
  </si>
  <si>
    <t>510.12</t>
  </si>
  <si>
    <t>510.13</t>
  </si>
  <si>
    <t>510.14</t>
  </si>
  <si>
    <t>510.15</t>
  </si>
  <si>
    <t>512.00</t>
    <phoneticPr fontId="1" type="noConversion"/>
  </si>
  <si>
    <t>512.01</t>
  </si>
  <si>
    <t>512.02</t>
  </si>
  <si>
    <t>512.03</t>
  </si>
  <si>
    <t>512.04</t>
  </si>
  <si>
    <t>512.05</t>
  </si>
  <si>
    <t>512.06</t>
  </si>
  <si>
    <t>512.07</t>
  </si>
  <si>
    <t>512.08</t>
  </si>
  <si>
    <t>512.09</t>
  </si>
  <si>
    <t>512.10</t>
  </si>
  <si>
    <t>512.11</t>
  </si>
  <si>
    <t>512.12</t>
  </si>
  <si>
    <t>512.13</t>
  </si>
  <si>
    <t>512.14</t>
  </si>
  <si>
    <t>512.15</t>
  </si>
  <si>
    <t>514.00</t>
    <phoneticPr fontId="1" type="noConversion"/>
  </si>
  <si>
    <t>514.01</t>
  </si>
  <si>
    <t>514.02</t>
  </si>
  <si>
    <t>514.03</t>
  </si>
  <si>
    <t>514.04</t>
  </si>
  <si>
    <t>514.05</t>
  </si>
  <si>
    <t>514.06</t>
  </si>
  <si>
    <t>514.07</t>
  </si>
  <si>
    <t>514.08</t>
  </si>
  <si>
    <t>514.09</t>
  </si>
  <si>
    <t>514.10</t>
  </si>
  <si>
    <t>514.11</t>
  </si>
  <si>
    <t>514.12</t>
  </si>
  <si>
    <t>514.13</t>
  </si>
  <si>
    <t>514.14</t>
  </si>
  <si>
    <t>514.15</t>
  </si>
  <si>
    <t>动作名称</t>
    <phoneticPr fontId="1" type="noConversion"/>
  </si>
  <si>
    <t>550.00</t>
    <phoneticPr fontId="1" type="noConversion"/>
  </si>
  <si>
    <t>550.01</t>
  </si>
  <si>
    <t>550.02</t>
  </si>
  <si>
    <t>550.03</t>
  </si>
  <si>
    <t>550.04</t>
  </si>
  <si>
    <t>550.05</t>
  </si>
  <si>
    <t>550.06</t>
  </si>
  <si>
    <t>550.07</t>
  </si>
  <si>
    <t>550.08</t>
  </si>
  <si>
    <t>550.09</t>
  </si>
  <si>
    <t>550.10</t>
  </si>
  <si>
    <t>550.11</t>
  </si>
  <si>
    <t>550.12</t>
  </si>
  <si>
    <t>550.13</t>
  </si>
  <si>
    <t>550.14</t>
  </si>
  <si>
    <t>550.15</t>
  </si>
  <si>
    <t>552.00</t>
    <phoneticPr fontId="1" type="noConversion"/>
  </si>
  <si>
    <t>552.01</t>
  </si>
  <si>
    <t>552.02</t>
  </si>
  <si>
    <t>552.03</t>
  </si>
  <si>
    <t>552.04</t>
  </si>
  <si>
    <t>552.05</t>
  </si>
  <si>
    <t>552.06</t>
  </si>
  <si>
    <t>552.07</t>
  </si>
  <si>
    <t>552.08</t>
  </si>
  <si>
    <t>552.09</t>
  </si>
  <si>
    <t>552.10</t>
  </si>
  <si>
    <t>552.11</t>
  </si>
  <si>
    <t>552.12</t>
  </si>
  <si>
    <t>552.13</t>
  </si>
  <si>
    <t>552.14</t>
  </si>
  <si>
    <t>552.15</t>
  </si>
  <si>
    <t>554.00</t>
    <phoneticPr fontId="1" type="noConversion"/>
  </si>
  <si>
    <t>554.01</t>
  </si>
  <si>
    <t>554.02</t>
  </si>
  <si>
    <t>554.03</t>
  </si>
  <si>
    <t>554.04</t>
  </si>
  <si>
    <t>554.05</t>
  </si>
  <si>
    <t>554.06</t>
  </si>
  <si>
    <t>554.07</t>
  </si>
  <si>
    <t>554.08</t>
  </si>
  <si>
    <t>554.09</t>
  </si>
  <si>
    <t>554.10</t>
  </si>
  <si>
    <t>554.11</t>
  </si>
  <si>
    <t>554.12</t>
  </si>
  <si>
    <t>554.13</t>
  </si>
  <si>
    <t>554.14</t>
  </si>
  <si>
    <t>554.15</t>
  </si>
  <si>
    <t>556.00</t>
    <phoneticPr fontId="1" type="noConversion"/>
  </si>
  <si>
    <t>556.01</t>
  </si>
  <si>
    <t>556.02</t>
  </si>
  <si>
    <t>556.03</t>
  </si>
  <si>
    <t>556.04</t>
  </si>
  <si>
    <t>556.05</t>
  </si>
  <si>
    <t>556.06</t>
  </si>
  <si>
    <t>556.07</t>
  </si>
  <si>
    <t>556.08</t>
  </si>
  <si>
    <t>556.09</t>
  </si>
  <si>
    <t>556.10</t>
  </si>
  <si>
    <t>556.11</t>
  </si>
  <si>
    <t>556.12</t>
  </si>
  <si>
    <t>556.13</t>
  </si>
  <si>
    <t>556.14</t>
  </si>
  <si>
    <t>556.15</t>
  </si>
  <si>
    <t>558.00</t>
    <phoneticPr fontId="1" type="noConversion"/>
  </si>
  <si>
    <t>558.01</t>
  </si>
  <si>
    <t>558.02</t>
  </si>
  <si>
    <t>558.03</t>
  </si>
  <si>
    <t>558.04</t>
  </si>
  <si>
    <t>558.05</t>
  </si>
  <si>
    <t>558.06</t>
  </si>
  <si>
    <t>558.07</t>
  </si>
  <si>
    <t>558.08</t>
  </si>
  <si>
    <t>558.09</t>
  </si>
  <si>
    <t>558.10</t>
  </si>
  <si>
    <t>558.11</t>
  </si>
  <si>
    <t>558.12</t>
  </si>
  <si>
    <t>558.13</t>
  </si>
  <si>
    <t>558.14</t>
  </si>
  <si>
    <t>558.15</t>
  </si>
  <si>
    <t>560.00</t>
    <phoneticPr fontId="1" type="noConversion"/>
  </si>
  <si>
    <t>560.01</t>
  </si>
  <si>
    <t>560.02</t>
  </si>
  <si>
    <t>560.03</t>
  </si>
  <si>
    <t>560.04</t>
  </si>
  <si>
    <t>560.05</t>
  </si>
  <si>
    <t>560.06</t>
  </si>
  <si>
    <t>560.07</t>
  </si>
  <si>
    <t>560.08</t>
  </si>
  <si>
    <t>560.09</t>
  </si>
  <si>
    <t>560.10</t>
  </si>
  <si>
    <t>560.11</t>
  </si>
  <si>
    <t>560.12</t>
  </si>
  <si>
    <t>560.13</t>
  </si>
  <si>
    <t>560.14</t>
  </si>
  <si>
    <t>560.15</t>
  </si>
  <si>
    <t>562.00</t>
    <phoneticPr fontId="1" type="noConversion"/>
  </si>
  <si>
    <t>562.01</t>
  </si>
  <si>
    <t>562.02</t>
  </si>
  <si>
    <t>562.03</t>
  </si>
  <si>
    <t>562.04</t>
  </si>
  <si>
    <t>562.05</t>
  </si>
  <si>
    <t>562.06</t>
  </si>
  <si>
    <t>562.07</t>
  </si>
  <si>
    <t>562.08</t>
  </si>
  <si>
    <t>562.09</t>
  </si>
  <si>
    <t>562.10</t>
  </si>
  <si>
    <t>562.11</t>
  </si>
  <si>
    <t>562.12</t>
  </si>
  <si>
    <t>562.13</t>
  </si>
  <si>
    <t>562.14</t>
  </si>
  <si>
    <t>562.15</t>
  </si>
  <si>
    <t>564.00</t>
    <phoneticPr fontId="1" type="noConversion"/>
  </si>
  <si>
    <t>564.01</t>
  </si>
  <si>
    <t>564.02</t>
  </si>
  <si>
    <t>564.03</t>
  </si>
  <si>
    <t>564.04</t>
  </si>
  <si>
    <t>564.05</t>
  </si>
  <si>
    <t>564.06</t>
  </si>
  <si>
    <t>564.07</t>
  </si>
  <si>
    <t>564.08</t>
  </si>
  <si>
    <t>564.09</t>
  </si>
  <si>
    <t>564.10</t>
  </si>
  <si>
    <t>564.11</t>
  </si>
  <si>
    <t>564.12</t>
  </si>
  <si>
    <t>564.13</t>
  </si>
  <si>
    <t>564.14</t>
  </si>
  <si>
    <t>564.15</t>
  </si>
  <si>
    <t>1#腔</t>
    <phoneticPr fontId="1" type="noConversion"/>
  </si>
  <si>
    <t>输入</t>
    <phoneticPr fontId="1" type="noConversion"/>
  </si>
  <si>
    <t>输出</t>
    <phoneticPr fontId="1" type="noConversion"/>
  </si>
  <si>
    <t>地址区域：CIO:500.00-699.15</t>
    <phoneticPr fontId="1" type="noConversion"/>
  </si>
  <si>
    <t>CHANNEL</t>
  </si>
  <si>
    <t>按钮</t>
    <phoneticPr fontId="1" type="noConversion"/>
  </si>
  <si>
    <t>手动输出</t>
    <phoneticPr fontId="1" type="noConversion"/>
  </si>
  <si>
    <t>链接关闭</t>
    <phoneticPr fontId="1" type="noConversion"/>
  </si>
  <si>
    <t>等待连接</t>
    <phoneticPr fontId="1" type="noConversion"/>
  </si>
  <si>
    <t>接收和发送</t>
    <phoneticPr fontId="1" type="noConversion"/>
  </si>
  <si>
    <t>已经建立的</t>
    <phoneticPr fontId="1" type="noConversion"/>
  </si>
  <si>
    <t>等待完成的鳍</t>
    <phoneticPr fontId="1" type="noConversion"/>
  </si>
  <si>
    <t>完成鳍送</t>
    <phoneticPr fontId="1" type="noConversion"/>
  </si>
  <si>
    <t>已完成并交换了FIN</t>
    <phoneticPr fontId="1" type="noConversion"/>
  </si>
  <si>
    <t>FIN已发送并完成。等待ACK</t>
    <phoneticPr fontId="1" type="noConversion"/>
  </si>
  <si>
    <t>已完成，ACK已收到，等待FIN</t>
    <phoneticPr fontId="1" type="noConversion"/>
  </si>
  <si>
    <t>关闭后，暂停两倍的最大安装寿命(2 MSL)。</t>
    <phoneticPr fontId="1" type="noConversion"/>
  </si>
  <si>
    <t>系统处于活动状态（建立）</t>
    <phoneticPr fontId="1" type="noConversion"/>
  </si>
  <si>
    <t>Bit</t>
    <phoneticPr fontId="1" type="noConversion"/>
  </si>
  <si>
    <t>CHANNEL（通道/地址）</t>
    <phoneticPr fontId="1" type="noConversion"/>
  </si>
  <si>
    <t>雪碧</t>
    <phoneticPr fontId="1" type="noConversion"/>
  </si>
  <si>
    <t>干红</t>
    <phoneticPr fontId="1" type="noConversion"/>
  </si>
  <si>
    <t>名称</t>
    <phoneticPr fontId="1" type="noConversion"/>
  </si>
  <si>
    <t>数量</t>
    <phoneticPr fontId="1" type="noConversion"/>
  </si>
  <si>
    <t>毫升</t>
    <phoneticPr fontId="1" type="noConversion"/>
  </si>
  <si>
    <t>总量</t>
    <phoneticPr fontId="1" type="noConversion"/>
  </si>
  <si>
    <t>单价</t>
    <phoneticPr fontId="1" type="noConversion"/>
  </si>
  <si>
    <t>总价</t>
    <phoneticPr fontId="1" type="noConversion"/>
  </si>
  <si>
    <t>勾兑总量</t>
    <phoneticPr fontId="1" type="noConversion"/>
  </si>
  <si>
    <t>单瓶毫升</t>
    <phoneticPr fontId="1" type="noConversion"/>
  </si>
  <si>
    <t>瓶数</t>
    <phoneticPr fontId="1" type="noConversion"/>
  </si>
  <si>
    <t>总</t>
    <phoneticPr fontId="1" type="noConversion"/>
  </si>
  <si>
    <t>成本价/瓶</t>
    <phoneticPr fontId="1" type="noConversion"/>
  </si>
  <si>
    <t>总成本</t>
    <phoneticPr fontId="1" type="noConversion"/>
  </si>
  <si>
    <t>A</t>
    <phoneticPr fontId="1" type="noConversion"/>
  </si>
  <si>
    <t>B</t>
    <phoneticPr fontId="1" type="noConversion"/>
  </si>
  <si>
    <t>故障代码</t>
  </si>
  <si>
    <t>测试中</t>
  </si>
  <si>
    <t>测试完成</t>
  </si>
  <si>
    <t>顶升气缸下降</t>
  </si>
  <si>
    <t>顶升气缸上升</t>
  </si>
  <si>
    <t>腔体抽气阀开</t>
  </si>
  <si>
    <t>腔体抽气阀关</t>
  </si>
  <si>
    <t>电池抽气阀开</t>
  </si>
  <si>
    <t>电池抽气阀关</t>
  </si>
  <si>
    <t>腔体破真空阀开</t>
  </si>
  <si>
    <t>腔体破真空阀关</t>
  </si>
  <si>
    <t>电池破真空阀开</t>
  </si>
  <si>
    <t>电池破真空阀关</t>
  </si>
  <si>
    <t>注氦阀开</t>
  </si>
  <si>
    <t>注氦阀关</t>
  </si>
  <si>
    <t>氦检阀开</t>
  </si>
  <si>
    <t>氦检阀关</t>
  </si>
  <si>
    <t>吹气阀开</t>
  </si>
  <si>
    <r>
      <rPr>
        <sz val="11"/>
        <color rgb="FFFF0000"/>
        <rFont val="宋体"/>
        <family val="3"/>
        <charset val="134"/>
        <scheme val="minor"/>
      </rPr>
      <t>充氦嘴压力（电池充氦后压力）</t>
    </r>
    <r>
      <rPr>
        <sz val="11"/>
        <color theme="1"/>
        <rFont val="宋体"/>
        <family val="3"/>
        <charset val="134"/>
        <scheme val="minor"/>
      </rPr>
      <t>（氦检时腔体真空压力）</t>
    </r>
    <phoneticPr fontId="1" type="noConversion"/>
  </si>
  <si>
    <t>泄检后真空度（破真空后真空度）</t>
    <phoneticPr fontId="1" type="noConversion"/>
  </si>
  <si>
    <t>重复</t>
    <phoneticPr fontId="1" type="noConversion"/>
  </si>
  <si>
    <t>抓取内容？破真空后的值，还是清氦后的值</t>
    <phoneticPr fontId="1" type="noConversion"/>
  </si>
  <si>
    <t>开氦检时真空阀值</t>
    <phoneticPr fontId="1" type="noConversion"/>
  </si>
  <si>
    <t>破真空时间</t>
    <phoneticPr fontId="1" type="noConversion"/>
  </si>
  <si>
    <t>D82</t>
    <phoneticPr fontId="1" type="noConversion"/>
  </si>
  <si>
    <t>腔体抽真空阀关闭延迟</t>
    <phoneticPr fontId="1" type="noConversion"/>
  </si>
  <si>
    <t>D84</t>
    <phoneticPr fontId="1" type="noConversion"/>
  </si>
  <si>
    <t>腔体模式</t>
    <phoneticPr fontId="1" type="noConversion"/>
  </si>
  <si>
    <t>D526</t>
    <phoneticPr fontId="1" type="noConversion"/>
  </si>
  <si>
    <t>放料完成</t>
    <phoneticPr fontId="1" type="noConversion"/>
  </si>
  <si>
    <t>取料完成</t>
    <phoneticPr fontId="1" type="noConversion"/>
  </si>
  <si>
    <t>D528</t>
    <phoneticPr fontId="1" type="noConversion"/>
  </si>
  <si>
    <t>清氦使用(共用）</t>
    <phoneticPr fontId="1" type="noConversion"/>
  </si>
  <si>
    <t>H100.00</t>
    <phoneticPr fontId="1" type="noConversion"/>
  </si>
  <si>
    <t>H100.01</t>
    <phoneticPr fontId="1" type="noConversion"/>
  </si>
  <si>
    <t>H101.00</t>
    <phoneticPr fontId="1" type="noConversion"/>
  </si>
  <si>
    <t>H101.01</t>
    <phoneticPr fontId="1" type="noConversion"/>
  </si>
  <si>
    <t>H102.00</t>
    <phoneticPr fontId="1" type="noConversion"/>
  </si>
  <si>
    <t>H102.01</t>
    <phoneticPr fontId="1" type="noConversion"/>
  </si>
  <si>
    <t>H100.02</t>
    <phoneticPr fontId="1" type="noConversion"/>
  </si>
  <si>
    <t>1#腔体平移气缸氦检位</t>
  </si>
  <si>
    <t>800.00</t>
    <phoneticPr fontId="1" type="noConversion"/>
  </si>
  <si>
    <t>自动模式</t>
    <phoneticPr fontId="1" type="noConversion"/>
  </si>
  <si>
    <t>800.01</t>
  </si>
  <si>
    <t>800.02</t>
  </si>
  <si>
    <t>800.03</t>
  </si>
  <si>
    <t>800.04</t>
  </si>
  <si>
    <t>800.05</t>
  </si>
  <si>
    <t>800.06</t>
  </si>
  <si>
    <t>800.07</t>
  </si>
  <si>
    <t>800.08</t>
  </si>
  <si>
    <t>800.09</t>
  </si>
  <si>
    <t>800.10</t>
  </si>
  <si>
    <t>800.11</t>
  </si>
  <si>
    <t>800.12</t>
  </si>
  <si>
    <t>800.13</t>
  </si>
  <si>
    <t>800.14</t>
  </si>
  <si>
    <t>800.15</t>
  </si>
  <si>
    <t>手动模式</t>
    <phoneticPr fontId="1" type="noConversion"/>
  </si>
  <si>
    <t>故障模式</t>
    <phoneticPr fontId="1" type="noConversion"/>
  </si>
  <si>
    <t>蜂鸣器屏蔽</t>
    <phoneticPr fontId="1" type="noConversion"/>
  </si>
  <si>
    <t>310.00</t>
    <phoneticPr fontId="1" type="noConversion"/>
  </si>
  <si>
    <t>310.01</t>
  </si>
  <si>
    <t>310.02</t>
  </si>
  <si>
    <t>310.03</t>
  </si>
  <si>
    <t>310.04</t>
  </si>
  <si>
    <t>310.05</t>
  </si>
  <si>
    <t>310.06</t>
  </si>
  <si>
    <t>310.07</t>
  </si>
  <si>
    <t>310.08</t>
  </si>
  <si>
    <t>310.09</t>
  </si>
  <si>
    <t>310.10</t>
  </si>
  <si>
    <t>310.11</t>
  </si>
  <si>
    <t>310.12</t>
  </si>
  <si>
    <t>310.13</t>
  </si>
  <si>
    <t>310.14</t>
  </si>
  <si>
    <t>310.15</t>
  </si>
  <si>
    <t>311.00</t>
    <phoneticPr fontId="1" type="noConversion"/>
  </si>
  <si>
    <t>311.01</t>
  </si>
  <si>
    <t>311.02</t>
  </si>
  <si>
    <t>320.00</t>
    <phoneticPr fontId="1" type="noConversion"/>
  </si>
  <si>
    <t>320.01</t>
  </si>
  <si>
    <t>320.02</t>
  </si>
  <si>
    <t>320.03</t>
  </si>
  <si>
    <t>320.04</t>
  </si>
  <si>
    <t>320.05</t>
  </si>
  <si>
    <t>320.06</t>
  </si>
  <si>
    <t>320.07</t>
  </si>
  <si>
    <t>320.08</t>
  </si>
  <si>
    <t>320.09</t>
  </si>
  <si>
    <t>320.10</t>
  </si>
  <si>
    <t>320.11</t>
  </si>
  <si>
    <t>320.12</t>
  </si>
  <si>
    <t>320.13</t>
  </si>
  <si>
    <t>320.14</t>
  </si>
  <si>
    <t>320.15</t>
  </si>
  <si>
    <t>321.00</t>
    <phoneticPr fontId="1" type="noConversion"/>
  </si>
  <si>
    <t>321.01</t>
  </si>
  <si>
    <t>321.02</t>
  </si>
  <si>
    <t>自检启动</t>
    <phoneticPr fontId="1" type="noConversion"/>
  </si>
  <si>
    <t>200.11</t>
  </si>
  <si>
    <t>200.11</t>
    <phoneticPr fontId="1" type="noConversion"/>
  </si>
  <si>
    <t>210.11</t>
  </si>
  <si>
    <t>220.11</t>
  </si>
  <si>
    <t>230.11</t>
  </si>
  <si>
    <t>240.11</t>
  </si>
  <si>
    <t>250.11</t>
  </si>
  <si>
    <t>260.11</t>
  </si>
  <si>
    <t>270.11</t>
  </si>
  <si>
    <t>自检</t>
    <phoneticPr fontId="1" type="noConversion"/>
  </si>
  <si>
    <t>大真空泵启动</t>
    <phoneticPr fontId="1" type="noConversion"/>
  </si>
  <si>
    <t>D578</t>
    <phoneticPr fontId="1" type="noConversion"/>
  </si>
  <si>
    <t>D628</t>
    <phoneticPr fontId="1" type="noConversion"/>
  </si>
  <si>
    <t>D678</t>
    <phoneticPr fontId="1" type="noConversion"/>
  </si>
  <si>
    <t>D728</t>
    <phoneticPr fontId="1" type="noConversion"/>
  </si>
  <si>
    <t>D778</t>
    <phoneticPr fontId="1" type="noConversion"/>
  </si>
  <si>
    <t>D828</t>
    <phoneticPr fontId="1" type="noConversion"/>
  </si>
  <si>
    <t>D878</t>
    <phoneticPr fontId="1" type="noConversion"/>
  </si>
  <si>
    <t>大真空泵停止</t>
    <phoneticPr fontId="1" type="noConversion"/>
  </si>
  <si>
    <t>小真空泵启动</t>
    <phoneticPr fontId="1" type="noConversion"/>
  </si>
  <si>
    <t>小真空泵停止</t>
    <phoneticPr fontId="1" type="noConversion"/>
  </si>
  <si>
    <t>空跑模式</t>
    <phoneticPr fontId="1" type="noConversion"/>
  </si>
  <si>
    <t>扫码屏蔽</t>
    <phoneticPr fontId="1" type="noConversion"/>
  </si>
  <si>
    <t>上料位有料</t>
    <phoneticPr fontId="1" type="noConversion"/>
  </si>
  <si>
    <t>上料夹爪有料</t>
    <phoneticPr fontId="1" type="noConversion"/>
  </si>
  <si>
    <t>下料夹爪有料</t>
    <phoneticPr fontId="1" type="noConversion"/>
  </si>
  <si>
    <t>MES屏蔽</t>
    <phoneticPr fontId="1" type="noConversion"/>
  </si>
  <si>
    <t>条码批次防呆屏蔽</t>
    <phoneticPr fontId="1" type="noConversion"/>
  </si>
  <si>
    <t>氦检屏蔽</t>
    <phoneticPr fontId="1" type="noConversion"/>
  </si>
  <si>
    <t>扫码NG下料位有料</t>
    <phoneticPr fontId="1" type="noConversion"/>
  </si>
  <si>
    <t>氦检NG下料位有料</t>
    <phoneticPr fontId="1" type="noConversion"/>
  </si>
  <si>
    <t>下料拉带下料位有料</t>
    <phoneticPr fontId="1" type="noConversion"/>
  </si>
  <si>
    <t>上料夹爪夹紧</t>
    <phoneticPr fontId="1" type="noConversion"/>
  </si>
  <si>
    <t>上料夹爪松开</t>
    <phoneticPr fontId="1" type="noConversion"/>
  </si>
  <si>
    <t>下料夹爪夹紧</t>
    <phoneticPr fontId="1" type="noConversion"/>
  </si>
  <si>
    <t>下料夹爪松开</t>
    <phoneticPr fontId="1" type="noConversion"/>
  </si>
  <si>
    <t>1#腔体待下料</t>
    <phoneticPr fontId="1" type="noConversion"/>
  </si>
  <si>
    <t>2#腔体待下料</t>
    <phoneticPr fontId="1" type="noConversion"/>
  </si>
  <si>
    <t>3#腔体待下料</t>
    <phoneticPr fontId="1" type="noConversion"/>
  </si>
  <si>
    <t>上料夹爪扫码OK料</t>
    <phoneticPr fontId="1" type="noConversion"/>
  </si>
  <si>
    <t>上料夹爪扫码NG料</t>
    <phoneticPr fontId="1" type="noConversion"/>
  </si>
  <si>
    <t>下料夹爪测试OK料</t>
    <phoneticPr fontId="1" type="noConversion"/>
  </si>
  <si>
    <t>下料夹爪测试NG料</t>
    <phoneticPr fontId="1" type="noConversion"/>
  </si>
  <si>
    <t>上料位扫码OK</t>
    <phoneticPr fontId="1" type="noConversion"/>
  </si>
  <si>
    <t>上料位扫码NG</t>
    <phoneticPr fontId="1" type="noConversion"/>
  </si>
  <si>
    <t>去1#上料</t>
    <phoneticPr fontId="1" type="noConversion"/>
  </si>
  <si>
    <t>去2#上料</t>
  </si>
  <si>
    <t>去3#上料</t>
  </si>
  <si>
    <t>去1#下料</t>
    <phoneticPr fontId="1" type="noConversion"/>
  </si>
  <si>
    <t>去2#下料</t>
  </si>
  <si>
    <t>去3#下料</t>
  </si>
  <si>
    <t>去1#上下料</t>
    <phoneticPr fontId="1" type="noConversion"/>
  </si>
  <si>
    <t>去2#上下料</t>
  </si>
  <si>
    <t>去3#上下料</t>
  </si>
  <si>
    <t>1#腔屏蔽</t>
    <phoneticPr fontId="1" type="noConversion"/>
  </si>
  <si>
    <t>腔体模式</t>
    <phoneticPr fontId="1" type="noConversion"/>
  </si>
  <si>
    <t>D530</t>
    <phoneticPr fontId="1" type="noConversion"/>
  </si>
  <si>
    <t>D580</t>
    <phoneticPr fontId="1" type="noConversion"/>
  </si>
  <si>
    <t>D630</t>
    <phoneticPr fontId="1" type="noConversion"/>
  </si>
  <si>
    <t>氦检仪稳定时间</t>
    <phoneticPr fontId="1" type="noConversion"/>
  </si>
  <si>
    <t>D86</t>
    <phoneticPr fontId="1" type="noConversion"/>
  </si>
  <si>
    <t>吹气时间</t>
    <phoneticPr fontId="1" type="noConversion"/>
  </si>
  <si>
    <t>D116</t>
    <phoneticPr fontId="1" type="noConversion"/>
  </si>
  <si>
    <t>连续NG次数</t>
    <phoneticPr fontId="1" type="noConversion"/>
  </si>
  <si>
    <t>D118</t>
    <phoneticPr fontId="1" type="noConversion"/>
  </si>
  <si>
    <t>801.00</t>
    <phoneticPr fontId="1" type="noConversion"/>
  </si>
  <si>
    <t>801.01</t>
  </si>
  <si>
    <t>801.02</t>
  </si>
  <si>
    <t>801.03</t>
  </si>
  <si>
    <t>801.04</t>
  </si>
  <si>
    <t>801.05</t>
  </si>
  <si>
    <t>801.06</t>
  </si>
  <si>
    <t>801.07</t>
  </si>
  <si>
    <t>801.08</t>
  </si>
  <si>
    <t>801.09</t>
  </si>
  <si>
    <t>801.10</t>
  </si>
  <si>
    <t>801.11</t>
  </si>
  <si>
    <t>801.12</t>
  </si>
  <si>
    <t>801.13</t>
  </si>
  <si>
    <t>801.14</t>
  </si>
  <si>
    <t>801.15</t>
  </si>
  <si>
    <t>备用</t>
    <phoneticPr fontId="1" type="noConversion"/>
  </si>
  <si>
    <t>1#抽真空阀可以打开</t>
    <phoneticPr fontId="1" type="noConversion"/>
  </si>
  <si>
    <t>2#抽真空阀可以打开</t>
  </si>
  <si>
    <t>3#抽真空阀可以打开</t>
  </si>
  <si>
    <t>H12.00</t>
    <phoneticPr fontId="1" type="noConversion"/>
  </si>
  <si>
    <t>H12.01</t>
  </si>
  <si>
    <t>H12.02</t>
  </si>
  <si>
    <t>H12.03</t>
  </si>
  <si>
    <t>H12.04</t>
  </si>
  <si>
    <t>H12.05</t>
  </si>
  <si>
    <t>H12.06</t>
  </si>
  <si>
    <t>H12.07</t>
  </si>
  <si>
    <t>H12.08</t>
  </si>
  <si>
    <t>H12.09</t>
  </si>
  <si>
    <t>H12.10</t>
  </si>
  <si>
    <t>H12.11</t>
  </si>
  <si>
    <t>H12.12</t>
  </si>
  <si>
    <t>H12.13</t>
  </si>
  <si>
    <t>H12.14</t>
  </si>
  <si>
    <t>H12.15</t>
  </si>
  <si>
    <t>1#平移氦检位</t>
    <phoneticPr fontId="1" type="noConversion"/>
  </si>
  <si>
    <t>1#平移出料位</t>
    <phoneticPr fontId="1" type="noConversion"/>
  </si>
  <si>
    <t>1#顶升位</t>
    <phoneticPr fontId="1" type="noConversion"/>
  </si>
  <si>
    <t>1#下降位</t>
    <phoneticPr fontId="1" type="noConversion"/>
  </si>
  <si>
    <t>2#平移氦检位</t>
  </si>
  <si>
    <t>2#平移出料位</t>
  </si>
  <si>
    <t>2#顶升位</t>
  </si>
  <si>
    <t>2#下降位</t>
  </si>
  <si>
    <t>3#平移氦检位</t>
  </si>
  <si>
    <t>3#平移出料位</t>
  </si>
  <si>
    <t>3#顶升位</t>
  </si>
  <si>
    <t>3#下降位</t>
  </si>
  <si>
    <t>1200.00</t>
    <phoneticPr fontId="1" type="noConversion"/>
  </si>
  <si>
    <t>1200.01</t>
  </si>
  <si>
    <t>1200.02</t>
  </si>
  <si>
    <t>1200.03</t>
  </si>
  <si>
    <t>1200.04</t>
  </si>
  <si>
    <t>1200.05</t>
  </si>
  <si>
    <t>1200.06</t>
  </si>
  <si>
    <t>1200.07</t>
  </si>
  <si>
    <t>1200.08</t>
  </si>
  <si>
    <t>1200.09</t>
  </si>
  <si>
    <t>1200.10</t>
  </si>
  <si>
    <t>1200.11</t>
  </si>
  <si>
    <t>1200.12</t>
  </si>
  <si>
    <t>1200.13</t>
  </si>
  <si>
    <t>1200.14</t>
  </si>
  <si>
    <t>1200.15</t>
  </si>
  <si>
    <t>1210.00</t>
    <phoneticPr fontId="1" type="noConversion"/>
  </si>
  <si>
    <t>1210.01</t>
  </si>
  <si>
    <t>1210.02</t>
  </si>
  <si>
    <t>1210.03</t>
  </si>
  <si>
    <t>1210.04</t>
  </si>
  <si>
    <t>1210.05</t>
  </si>
  <si>
    <t>1210.06</t>
  </si>
  <si>
    <t>1210.07</t>
  </si>
  <si>
    <t>1210.08</t>
  </si>
  <si>
    <t>1210.09</t>
  </si>
  <si>
    <t>1210.10</t>
  </si>
  <si>
    <t>1210.11</t>
  </si>
  <si>
    <t>1210.12</t>
  </si>
  <si>
    <t>1210.13</t>
  </si>
  <si>
    <t>1210.14</t>
  </si>
  <si>
    <t>1210.15</t>
  </si>
  <si>
    <t>1220.00</t>
    <phoneticPr fontId="1" type="noConversion"/>
  </si>
  <si>
    <t>1220.01</t>
  </si>
  <si>
    <t>1220.02</t>
  </si>
  <si>
    <t>1220.03</t>
  </si>
  <si>
    <t>1220.04</t>
  </si>
  <si>
    <t>1220.05</t>
  </si>
  <si>
    <t>1220.06</t>
  </si>
  <si>
    <t>1220.07</t>
  </si>
  <si>
    <t>1220.08</t>
  </si>
  <si>
    <t>1220.09</t>
  </si>
  <si>
    <t>1220.10</t>
  </si>
  <si>
    <t>1220.11</t>
  </si>
  <si>
    <t>1220.12</t>
  </si>
  <si>
    <t>1220.13</t>
  </si>
  <si>
    <t>1220.14</t>
  </si>
  <si>
    <t>1220.15</t>
  </si>
  <si>
    <t>1#腔体关自检and自动功能块</t>
    <phoneticPr fontId="1" type="noConversion"/>
  </si>
  <si>
    <t>1#腔体关腔体测试电磁阀</t>
    <phoneticPr fontId="1" type="noConversion"/>
  </si>
  <si>
    <t>1#腔体开腔体and电池破真空阀</t>
    <phoneticPr fontId="1" type="noConversion"/>
  </si>
  <si>
    <t>1#腔体关腔体and电池破真空阀</t>
    <phoneticPr fontId="1" type="noConversion"/>
  </si>
  <si>
    <t>1#腔体腔体到下降位</t>
    <phoneticPr fontId="1" type="noConversion"/>
  </si>
  <si>
    <t>1#腔体腔体到出料位</t>
    <phoneticPr fontId="1" type="noConversion"/>
  </si>
  <si>
    <t>1#腔体初始化</t>
    <phoneticPr fontId="1" type="noConversion"/>
  </si>
  <si>
    <t>1#腔体备用</t>
    <phoneticPr fontId="1" type="noConversion"/>
  </si>
  <si>
    <t>·</t>
    <phoneticPr fontId="1" type="noConversion"/>
  </si>
  <si>
    <t>2#腔体</t>
    <phoneticPr fontId="1" type="noConversion"/>
  </si>
  <si>
    <t>3#腔体</t>
    <phoneticPr fontId="1" type="noConversion"/>
  </si>
  <si>
    <t>2#腔体关自检and自动功能块</t>
    <phoneticPr fontId="1" type="noConversion"/>
  </si>
  <si>
    <t>2#腔体关腔体测试电磁阀</t>
    <phoneticPr fontId="1" type="noConversion"/>
  </si>
  <si>
    <t>2#腔体开腔体and电池破真空阀</t>
    <phoneticPr fontId="1" type="noConversion"/>
  </si>
  <si>
    <t>2#腔体关腔体and电池破真空阀</t>
    <phoneticPr fontId="1" type="noConversion"/>
  </si>
  <si>
    <t>2#腔体腔体到下降位</t>
    <phoneticPr fontId="1" type="noConversion"/>
  </si>
  <si>
    <t>2#腔体腔体到出料位</t>
    <phoneticPr fontId="1" type="noConversion"/>
  </si>
  <si>
    <t>2#腔体初始化</t>
    <phoneticPr fontId="1" type="noConversion"/>
  </si>
  <si>
    <t>2#腔体备用</t>
    <phoneticPr fontId="1" type="noConversion"/>
  </si>
  <si>
    <t>3#腔体关自检and自动功能块</t>
    <phoneticPr fontId="1" type="noConversion"/>
  </si>
  <si>
    <t>3#腔体关腔体测试电磁阀</t>
    <phoneticPr fontId="1" type="noConversion"/>
  </si>
  <si>
    <t>3#腔体开腔体and电池破真空阀</t>
    <phoneticPr fontId="1" type="noConversion"/>
  </si>
  <si>
    <t>3#腔体关腔体and电池破真空阀</t>
    <phoneticPr fontId="1" type="noConversion"/>
  </si>
  <si>
    <t>3#腔体腔体到下降位</t>
    <phoneticPr fontId="1" type="noConversion"/>
  </si>
  <si>
    <t>3#腔体腔体到出料位</t>
    <phoneticPr fontId="1" type="noConversion"/>
  </si>
  <si>
    <t>3#腔体初始化</t>
    <phoneticPr fontId="1" type="noConversion"/>
  </si>
  <si>
    <t>3#腔体备用</t>
    <phoneticPr fontId="1" type="noConversion"/>
  </si>
  <si>
    <t>H13.00</t>
    <phoneticPr fontId="1" type="noConversion"/>
  </si>
  <si>
    <t>H13.01</t>
  </si>
  <si>
    <t>H13.02</t>
  </si>
  <si>
    <t>H13.03</t>
  </si>
  <si>
    <t>H13.04</t>
  </si>
  <si>
    <t>H13.05</t>
  </si>
  <si>
    <t>H13.06</t>
  </si>
  <si>
    <t>H13.07</t>
  </si>
  <si>
    <t>H13.08</t>
  </si>
  <si>
    <t>H13.09</t>
  </si>
  <si>
    <t>H13.10</t>
  </si>
  <si>
    <t>H13.11</t>
  </si>
  <si>
    <t>H13.12</t>
  </si>
  <si>
    <t>H13.13</t>
  </si>
  <si>
    <t>H13.14</t>
  </si>
  <si>
    <t>H13.15</t>
  </si>
  <si>
    <t>H14.00</t>
    <phoneticPr fontId="1" type="noConversion"/>
  </si>
  <si>
    <t>H14.01</t>
  </si>
  <si>
    <t>H14.02</t>
  </si>
  <si>
    <t>H14.03</t>
  </si>
  <si>
    <t>H14.04</t>
  </si>
  <si>
    <t>H14.05</t>
  </si>
  <si>
    <t>H14.06</t>
  </si>
  <si>
    <t>H14.07</t>
  </si>
  <si>
    <t>H14.08</t>
  </si>
  <si>
    <t>H14.09</t>
  </si>
  <si>
    <t>H14.10</t>
  </si>
  <si>
    <t>H14.11</t>
  </si>
  <si>
    <t>H14.12</t>
  </si>
  <si>
    <t>H14.13</t>
  </si>
  <si>
    <t>H14.14</t>
  </si>
  <si>
    <t>H14.15</t>
  </si>
  <si>
    <t>2#腔屏蔽</t>
    <phoneticPr fontId="1" type="noConversion"/>
  </si>
  <si>
    <t>3#腔屏蔽</t>
    <phoneticPr fontId="1" type="noConversion"/>
  </si>
  <si>
    <t>下料夹爪NG料</t>
    <phoneticPr fontId="1" type="noConversion"/>
  </si>
  <si>
    <t>下料夹爪OK料</t>
    <phoneticPr fontId="1" type="noConversion"/>
  </si>
  <si>
    <t>电脑屏蔽</t>
    <phoneticPr fontId="1" type="noConversion"/>
  </si>
  <si>
    <t>R20000</t>
    <phoneticPr fontId="1" type="noConversion"/>
  </si>
  <si>
    <t>DM300</t>
    <phoneticPr fontId="1" type="noConversion"/>
  </si>
  <si>
    <t>DM302</t>
    <phoneticPr fontId="1" type="noConversion"/>
  </si>
  <si>
    <t>DM304</t>
    <phoneticPr fontId="1" type="noConversion"/>
  </si>
  <si>
    <t>DM306</t>
    <phoneticPr fontId="1" type="noConversion"/>
  </si>
  <si>
    <t>R20001</t>
    <phoneticPr fontId="1" type="noConversion"/>
  </si>
  <si>
    <t>R20002</t>
  </si>
  <si>
    <t>R20003</t>
  </si>
  <si>
    <t>R20004</t>
  </si>
  <si>
    <t>R20005</t>
  </si>
  <si>
    <t>R20006</t>
  </si>
  <si>
    <t>R20007</t>
  </si>
  <si>
    <t>R20008</t>
  </si>
  <si>
    <t>R20009</t>
  </si>
  <si>
    <t>DM308</t>
    <phoneticPr fontId="1" type="noConversion"/>
  </si>
  <si>
    <t>DM310</t>
    <phoneticPr fontId="1" type="noConversion"/>
  </si>
  <si>
    <t>DM312</t>
    <phoneticPr fontId="1" type="noConversion"/>
  </si>
  <si>
    <t>R20010</t>
    <phoneticPr fontId="1" type="noConversion"/>
  </si>
  <si>
    <t>R20011</t>
    <phoneticPr fontId="1" type="noConversion"/>
  </si>
  <si>
    <t>欧姆龙PLC</t>
    <phoneticPr fontId="1" type="noConversion"/>
  </si>
  <si>
    <t>基恩士PLC</t>
    <phoneticPr fontId="1" type="noConversion"/>
  </si>
  <si>
    <t>1000</t>
    <phoneticPr fontId="1" type="noConversion"/>
  </si>
  <si>
    <t>R21000</t>
    <phoneticPr fontId="1" type="noConversion"/>
  </si>
  <si>
    <t>R21001</t>
  </si>
  <si>
    <t>R21002</t>
  </si>
  <si>
    <t>R21003</t>
  </si>
  <si>
    <t>R21004</t>
  </si>
  <si>
    <t>R21005</t>
  </si>
  <si>
    <t>R21006</t>
  </si>
  <si>
    <t>R21007</t>
  </si>
  <si>
    <t>R21008</t>
  </si>
  <si>
    <t>R21009</t>
  </si>
  <si>
    <t>R21010</t>
  </si>
  <si>
    <t>R21011</t>
  </si>
  <si>
    <t>DM340</t>
    <phoneticPr fontId="1" type="noConversion"/>
  </si>
  <si>
    <t>DM342</t>
  </si>
  <si>
    <t>DM344</t>
  </si>
  <si>
    <t>DM346</t>
  </si>
  <si>
    <t>DM348</t>
  </si>
  <si>
    <t>DM350</t>
  </si>
  <si>
    <t>DM352</t>
  </si>
  <si>
    <t>下运输机构</t>
    <phoneticPr fontId="1" type="noConversion"/>
  </si>
  <si>
    <t>1500.00</t>
    <phoneticPr fontId="1" type="noConversion"/>
  </si>
  <si>
    <t>下运输机构调速电机</t>
    <phoneticPr fontId="1" type="noConversion"/>
  </si>
  <si>
    <t>1500.01</t>
  </si>
  <si>
    <t>下运输顶升气缸1、2顶升</t>
    <phoneticPr fontId="1" type="noConversion"/>
  </si>
  <si>
    <t>1500.02</t>
  </si>
  <si>
    <t>下运输顶升气缸3、4顶升</t>
    <phoneticPr fontId="1" type="noConversion"/>
  </si>
  <si>
    <t>1500.03</t>
  </si>
  <si>
    <t>下运输顶升气缸1、2下降</t>
    <phoneticPr fontId="1" type="noConversion"/>
  </si>
  <si>
    <t>1500.04</t>
  </si>
  <si>
    <t>下运输顶升气缸3、4下降</t>
    <phoneticPr fontId="1" type="noConversion"/>
  </si>
  <si>
    <t>上运输机构</t>
    <phoneticPr fontId="1" type="noConversion"/>
  </si>
  <si>
    <t>1500.05</t>
  </si>
  <si>
    <t>上运输机构调速电机</t>
    <phoneticPr fontId="1" type="noConversion"/>
  </si>
  <si>
    <t>1500.06</t>
  </si>
  <si>
    <t>上运输顶升气缸1、2顶升</t>
    <phoneticPr fontId="1" type="noConversion"/>
  </si>
  <si>
    <t>1500.07</t>
  </si>
  <si>
    <t>上运输顶升气缸3、4顶升</t>
    <phoneticPr fontId="1" type="noConversion"/>
  </si>
  <si>
    <t>1500.08</t>
  </si>
  <si>
    <t>上运输顶升气缸1、2下降</t>
    <phoneticPr fontId="1" type="noConversion"/>
  </si>
  <si>
    <t>1500.09</t>
  </si>
  <si>
    <t>上运输顶升气缸3、4下降</t>
    <phoneticPr fontId="1" type="noConversion"/>
  </si>
  <si>
    <t>1500.10</t>
  </si>
  <si>
    <t>上运输阻挡伸出</t>
    <phoneticPr fontId="1" type="noConversion"/>
  </si>
  <si>
    <t>1500.11</t>
  </si>
  <si>
    <t>上运输阻挡缩回</t>
    <phoneticPr fontId="1" type="noConversion"/>
  </si>
  <si>
    <t>闭合机构</t>
    <phoneticPr fontId="1" type="noConversion"/>
  </si>
  <si>
    <t>1500.12</t>
  </si>
  <si>
    <t>闭合机构调速电机</t>
    <phoneticPr fontId="1" type="noConversion"/>
  </si>
  <si>
    <t>1500.13</t>
  </si>
  <si>
    <t>闭合机构三轴气缸伸出</t>
    <phoneticPr fontId="1" type="noConversion"/>
  </si>
  <si>
    <t>1500.14</t>
  </si>
  <si>
    <t>闭合机构三轴气缸缩回</t>
    <phoneticPr fontId="1" type="noConversion"/>
  </si>
  <si>
    <t>1500.15</t>
  </si>
  <si>
    <t>闭合机构闭合气缸伸出</t>
    <phoneticPr fontId="1" type="noConversion"/>
  </si>
  <si>
    <t>1501.00</t>
    <phoneticPr fontId="1" type="noConversion"/>
  </si>
  <si>
    <t>闭合机构闭合气缸缩回</t>
    <phoneticPr fontId="1" type="noConversion"/>
  </si>
  <si>
    <t>龙门升降机构</t>
    <phoneticPr fontId="1" type="noConversion"/>
  </si>
  <si>
    <t>1501.01</t>
  </si>
  <si>
    <t>龙门升降机构三轴气缸伸出</t>
    <phoneticPr fontId="1" type="noConversion"/>
  </si>
  <si>
    <t>1501.02</t>
  </si>
  <si>
    <t>龙门升降机构三轴气缸缩回</t>
    <phoneticPr fontId="1" type="noConversion"/>
  </si>
  <si>
    <t>1501.03</t>
  </si>
  <si>
    <t>龙门升降机构伺服刹车</t>
    <phoneticPr fontId="1" type="noConversion"/>
  </si>
  <si>
    <t>1501.04</t>
  </si>
  <si>
    <t>龙门升降机构伺服使能ON</t>
    <phoneticPr fontId="1" type="noConversion"/>
  </si>
  <si>
    <t>1501.05</t>
  </si>
  <si>
    <t>龙门升降机构伺服报警解除</t>
    <phoneticPr fontId="1" type="noConversion"/>
  </si>
  <si>
    <t>进料伺服</t>
    <phoneticPr fontId="1" type="noConversion"/>
  </si>
  <si>
    <t>1501.06</t>
  </si>
  <si>
    <t>进料机械手X轴伺服使能ON</t>
    <phoneticPr fontId="1" type="noConversion"/>
  </si>
  <si>
    <t>1501.07</t>
  </si>
  <si>
    <t>进料机械手X轴伺服报警解除</t>
    <phoneticPr fontId="1" type="noConversion"/>
  </si>
  <si>
    <t>1501.08</t>
  </si>
  <si>
    <t>进料机械手Y轴伺服使能ON</t>
    <phoneticPr fontId="1" type="noConversion"/>
  </si>
  <si>
    <t>1501.09</t>
  </si>
  <si>
    <t>进料机械手Y轴伺服报警解除</t>
    <phoneticPr fontId="1" type="noConversion"/>
  </si>
  <si>
    <t>1501.10</t>
  </si>
  <si>
    <t>进料机械手Z轴伺服刹车</t>
    <phoneticPr fontId="1" type="noConversion"/>
  </si>
  <si>
    <t>1501.11</t>
  </si>
  <si>
    <t>进料机械手Z轴伺服使能ON</t>
    <phoneticPr fontId="1" type="noConversion"/>
  </si>
  <si>
    <t>1501.12</t>
  </si>
  <si>
    <t>进料机械手Z轴伺服报警解除</t>
    <phoneticPr fontId="1" type="noConversion"/>
  </si>
  <si>
    <t>1501.13</t>
  </si>
  <si>
    <t>备用</t>
    <phoneticPr fontId="1" type="noConversion"/>
  </si>
  <si>
    <t>1501.14</t>
  </si>
  <si>
    <t>1501.15</t>
  </si>
  <si>
    <t>设定</t>
    <phoneticPr fontId="1" type="noConversion"/>
  </si>
  <si>
    <t>上料XZ脉冲示教</t>
    <phoneticPr fontId="1" type="noConversion"/>
  </si>
  <si>
    <t>上料X轴当前在</t>
    <phoneticPr fontId="1" type="noConversion"/>
  </si>
  <si>
    <t>上料Z轴当前在</t>
    <phoneticPr fontId="1" type="noConversion"/>
  </si>
  <si>
    <t>上料轴位置</t>
    <phoneticPr fontId="1" type="noConversion"/>
  </si>
  <si>
    <t>序号</t>
    <phoneticPr fontId="1" type="noConversion"/>
  </si>
  <si>
    <t>上料位置</t>
    <phoneticPr fontId="1" type="noConversion"/>
  </si>
  <si>
    <t>上料X轴脉冲</t>
    <phoneticPr fontId="1" type="noConversion"/>
  </si>
  <si>
    <t>上料Z轴脉冲</t>
    <phoneticPr fontId="1" type="noConversion"/>
  </si>
  <si>
    <t>设定按钮</t>
    <phoneticPr fontId="1" type="noConversion"/>
  </si>
  <si>
    <t>位置跟踪</t>
    <phoneticPr fontId="1" type="noConversion"/>
  </si>
  <si>
    <t>上料X轴自动速度</t>
    <phoneticPr fontId="1" type="noConversion"/>
  </si>
  <si>
    <t>上料X轴手动速度</t>
    <phoneticPr fontId="1" type="noConversion"/>
  </si>
  <si>
    <t>上料X轴当前位置</t>
    <phoneticPr fontId="1" type="noConversion"/>
  </si>
  <si>
    <t>上料Z轴当前位置</t>
    <phoneticPr fontId="1" type="noConversion"/>
  </si>
  <si>
    <t>X轴+</t>
    <phoneticPr fontId="1" type="noConversion"/>
  </si>
  <si>
    <t>X轴-</t>
    <phoneticPr fontId="1" type="noConversion"/>
  </si>
  <si>
    <t>Z轴+</t>
    <phoneticPr fontId="1" type="noConversion"/>
  </si>
  <si>
    <t>Z轴-</t>
    <phoneticPr fontId="1" type="noConversion"/>
  </si>
  <si>
    <t>方向脉冲+</t>
    <phoneticPr fontId="1" type="noConversion"/>
  </si>
  <si>
    <t>方向脉冲-</t>
    <phoneticPr fontId="1" type="noConversion"/>
  </si>
  <si>
    <t>EM15200.00</t>
    <phoneticPr fontId="1" type="noConversion"/>
  </si>
  <si>
    <t>EM15202.00</t>
    <phoneticPr fontId="1" type="noConversion"/>
  </si>
  <si>
    <t>EM15204.00</t>
    <phoneticPr fontId="1" type="noConversion"/>
  </si>
  <si>
    <t>EM15206.00</t>
    <phoneticPr fontId="1" type="noConversion"/>
  </si>
  <si>
    <t>EM15208.0</t>
    <phoneticPr fontId="1" type="noConversion"/>
  </si>
  <si>
    <t>1#腔体</t>
    <phoneticPr fontId="1" type="noConversion"/>
  </si>
  <si>
    <t>EM15000</t>
    <phoneticPr fontId="1" type="noConversion"/>
  </si>
  <si>
    <t>EM15040</t>
    <phoneticPr fontId="1" type="noConversion"/>
  </si>
  <si>
    <t>EM15080.00</t>
    <phoneticPr fontId="1" type="noConversion"/>
  </si>
  <si>
    <t>EM15082.00</t>
    <phoneticPr fontId="1" type="noConversion"/>
  </si>
  <si>
    <t>EM15210</t>
    <phoneticPr fontId="1" type="noConversion"/>
  </si>
  <si>
    <t>EM15212</t>
    <phoneticPr fontId="1" type="noConversion"/>
  </si>
  <si>
    <t>EM15100</t>
    <phoneticPr fontId="1" type="noConversion"/>
  </si>
  <si>
    <t>EM15102</t>
    <phoneticPr fontId="1" type="noConversion"/>
  </si>
  <si>
    <t>EM15104.00</t>
    <phoneticPr fontId="1" type="noConversion"/>
  </si>
  <si>
    <t>EM15104.01</t>
    <phoneticPr fontId="1" type="noConversion"/>
  </si>
  <si>
    <t>EM15104.02</t>
    <phoneticPr fontId="1" type="noConversion"/>
  </si>
  <si>
    <t>EM15104.03</t>
    <phoneticPr fontId="1" type="noConversion"/>
  </si>
  <si>
    <t>EM15106</t>
    <phoneticPr fontId="1" type="noConversion"/>
  </si>
  <si>
    <t>EM15108</t>
    <phoneticPr fontId="1" type="noConversion"/>
  </si>
  <si>
    <t>EM15200.01</t>
  </si>
  <si>
    <t>EM15202.01</t>
  </si>
  <si>
    <t>EM15204.01</t>
  </si>
  <si>
    <t>EM15206.01</t>
  </si>
  <si>
    <t>EM15208.1</t>
  </si>
  <si>
    <t>2#腔体</t>
    <phoneticPr fontId="1" type="noConversion"/>
  </si>
  <si>
    <t>EM15002</t>
    <phoneticPr fontId="1" type="noConversion"/>
  </si>
  <si>
    <t>EM15042</t>
    <phoneticPr fontId="1" type="noConversion"/>
  </si>
  <si>
    <t>EM15080.01</t>
  </si>
  <si>
    <t>EM15082.01</t>
  </si>
  <si>
    <t>X轴初始化</t>
    <phoneticPr fontId="1" type="noConversion"/>
  </si>
  <si>
    <t>Z轴初始化</t>
    <phoneticPr fontId="1" type="noConversion"/>
  </si>
  <si>
    <t>EM15200.02</t>
  </si>
  <si>
    <t>EM15202.02</t>
  </si>
  <si>
    <t>EM15204.02</t>
  </si>
  <si>
    <t>EM15206.02</t>
  </si>
  <si>
    <t>EM15208.2</t>
  </si>
  <si>
    <t>3#腔体</t>
    <phoneticPr fontId="1" type="noConversion"/>
  </si>
  <si>
    <t>EM15004</t>
    <phoneticPr fontId="1" type="noConversion"/>
  </si>
  <si>
    <t>EM15044</t>
    <phoneticPr fontId="1" type="noConversion"/>
  </si>
  <si>
    <t>EM15080.02</t>
  </si>
  <si>
    <t>EM15082.02</t>
  </si>
  <si>
    <t>上料Z轴自动速度</t>
    <phoneticPr fontId="1" type="noConversion"/>
  </si>
  <si>
    <t>上料Z轴手动速度</t>
    <phoneticPr fontId="1" type="noConversion"/>
  </si>
  <si>
    <t>EM15104.04</t>
    <phoneticPr fontId="1" type="noConversion"/>
  </si>
  <si>
    <t>EM15104.05</t>
    <phoneticPr fontId="1" type="noConversion"/>
  </si>
  <si>
    <t>EM15200.03</t>
  </si>
  <si>
    <t>EM15202.03</t>
  </si>
  <si>
    <t>EM15204.03</t>
  </si>
  <si>
    <t>EM15206.03</t>
  </si>
  <si>
    <t>EM15208.3</t>
  </si>
  <si>
    <t>左扫码NG</t>
    <phoneticPr fontId="1" type="noConversion"/>
  </si>
  <si>
    <t>EM15006</t>
  </si>
  <si>
    <t>EM15046</t>
  </si>
  <si>
    <t>EM15080.03</t>
  </si>
  <si>
    <t>EM15082.03</t>
  </si>
  <si>
    <t>EM15214</t>
    <phoneticPr fontId="1" type="noConversion"/>
  </si>
  <si>
    <t>EM15216</t>
    <phoneticPr fontId="1" type="noConversion"/>
  </si>
  <si>
    <t>X轴初始化完成</t>
    <phoneticPr fontId="1" type="noConversion"/>
  </si>
  <si>
    <t>Z轴初始化完成</t>
    <phoneticPr fontId="1" type="noConversion"/>
  </si>
  <si>
    <t>Z轴联动</t>
    <phoneticPr fontId="1" type="noConversion"/>
  </si>
  <si>
    <t>EM15200.04</t>
  </si>
  <si>
    <t>EM15202.04</t>
  </si>
  <si>
    <t>EM15204.04</t>
  </si>
  <si>
    <t>EM15206.04</t>
  </si>
  <si>
    <t>EM15208.4</t>
  </si>
  <si>
    <t>右扫码NG</t>
    <phoneticPr fontId="1" type="noConversion"/>
  </si>
  <si>
    <t>EM15008</t>
  </si>
  <si>
    <t>EM15048</t>
  </si>
  <si>
    <t>EM15080.04</t>
  </si>
  <si>
    <t>EM15082.04</t>
  </si>
  <si>
    <t>EM15104.06</t>
    <phoneticPr fontId="1" type="noConversion"/>
  </si>
  <si>
    <t>EM15104.07</t>
    <phoneticPr fontId="1" type="noConversion"/>
  </si>
  <si>
    <t>EM15104.09</t>
    <phoneticPr fontId="1" type="noConversion"/>
  </si>
  <si>
    <t>EM15200.05</t>
  </si>
  <si>
    <t>EM15202.05</t>
  </si>
  <si>
    <t>EM15204.05</t>
  </si>
  <si>
    <t>EM15206.05</t>
  </si>
  <si>
    <t>EM15208.5</t>
  </si>
  <si>
    <t>左扫码配对</t>
    <phoneticPr fontId="1" type="noConversion"/>
  </si>
  <si>
    <t>EM15010</t>
  </si>
  <si>
    <t>EM15050</t>
  </si>
  <si>
    <t>EM15080.05</t>
  </si>
  <si>
    <t>EM15082.05</t>
  </si>
  <si>
    <t>EM15200.06</t>
  </si>
  <si>
    <t>EM15202.06</t>
  </si>
  <si>
    <t>EM15204.06</t>
  </si>
  <si>
    <t>EM15206.06</t>
  </si>
  <si>
    <t>EM15208.6</t>
  </si>
  <si>
    <t>右扫码配对</t>
    <phoneticPr fontId="1" type="noConversion"/>
  </si>
  <si>
    <t>EM15012</t>
  </si>
  <si>
    <t>EM15052</t>
  </si>
  <si>
    <t>EM15080.06</t>
  </si>
  <si>
    <t>EM15082.06</t>
  </si>
  <si>
    <t>EM15054</t>
    <phoneticPr fontId="1" type="noConversion"/>
  </si>
  <si>
    <t>上料Z轴安全位置脉冲</t>
    <phoneticPr fontId="1" type="noConversion"/>
  </si>
  <si>
    <t>EM15206.07</t>
    <phoneticPr fontId="1" type="noConversion"/>
  </si>
  <si>
    <t>下料位置</t>
    <phoneticPr fontId="1" type="noConversion"/>
  </si>
  <si>
    <t>下料X轴脉冲</t>
    <phoneticPr fontId="1" type="noConversion"/>
  </si>
  <si>
    <t>下料Z轴脉冲</t>
    <phoneticPr fontId="1" type="noConversion"/>
  </si>
  <si>
    <t>下料X轴自动速度</t>
    <phoneticPr fontId="1" type="noConversion"/>
  </si>
  <si>
    <t>下料X轴手动速度</t>
    <phoneticPr fontId="1" type="noConversion"/>
  </si>
  <si>
    <t>下料X轴当前位置</t>
    <phoneticPr fontId="1" type="noConversion"/>
  </si>
  <si>
    <t>下料Z轴当前位置</t>
    <phoneticPr fontId="1" type="noConversion"/>
  </si>
  <si>
    <t>X轴+</t>
    <phoneticPr fontId="1" type="noConversion"/>
  </si>
  <si>
    <t>X轴-</t>
    <phoneticPr fontId="1" type="noConversion"/>
  </si>
  <si>
    <t>Z轴+</t>
    <phoneticPr fontId="1" type="noConversion"/>
  </si>
  <si>
    <t>Z轴-</t>
    <phoneticPr fontId="1" type="noConversion"/>
  </si>
  <si>
    <t>方向脉冲+</t>
    <phoneticPr fontId="1" type="noConversion"/>
  </si>
  <si>
    <t>方向脉冲-</t>
    <phoneticPr fontId="1" type="noConversion"/>
  </si>
  <si>
    <t>下料XZ脉冲示教</t>
    <phoneticPr fontId="1" type="noConversion"/>
  </si>
  <si>
    <t>下料X轴当前在</t>
    <phoneticPr fontId="1" type="noConversion"/>
  </si>
  <si>
    <t>下料Z轴当前在</t>
    <phoneticPr fontId="1" type="noConversion"/>
  </si>
  <si>
    <t>下料轴位置</t>
    <phoneticPr fontId="1" type="noConversion"/>
  </si>
  <si>
    <t>1#腔体</t>
    <phoneticPr fontId="1" type="noConversion"/>
  </si>
  <si>
    <t>EM15020</t>
    <phoneticPr fontId="1" type="noConversion"/>
  </si>
  <si>
    <t>EM15060</t>
    <phoneticPr fontId="1" type="noConversion"/>
  </si>
  <si>
    <t>EM15081.00</t>
    <phoneticPr fontId="1" type="noConversion"/>
  </si>
  <si>
    <t>EM15083.00</t>
    <phoneticPr fontId="1" type="noConversion"/>
  </si>
  <si>
    <t>EM15220</t>
    <phoneticPr fontId="1" type="noConversion"/>
  </si>
  <si>
    <t>EM15222</t>
    <phoneticPr fontId="1" type="noConversion"/>
  </si>
  <si>
    <t>EM15101</t>
    <phoneticPr fontId="1" type="noConversion"/>
  </si>
  <si>
    <t>EM15103</t>
    <phoneticPr fontId="1" type="noConversion"/>
  </si>
  <si>
    <t>EM15105.00</t>
    <phoneticPr fontId="1" type="noConversion"/>
  </si>
  <si>
    <t>EM15105.01</t>
    <phoneticPr fontId="1" type="noConversion"/>
  </si>
  <si>
    <t>EM15105.02</t>
    <phoneticPr fontId="1" type="noConversion"/>
  </si>
  <si>
    <t>EM15105.03</t>
    <phoneticPr fontId="1" type="noConversion"/>
  </si>
  <si>
    <t>EM15110</t>
    <phoneticPr fontId="1" type="noConversion"/>
  </si>
  <si>
    <t>EM15112</t>
    <phoneticPr fontId="1" type="noConversion"/>
  </si>
  <si>
    <t>EM15201.00</t>
    <phoneticPr fontId="1" type="noConversion"/>
  </si>
  <si>
    <t>EM15203.00</t>
    <phoneticPr fontId="1" type="noConversion"/>
  </si>
  <si>
    <t>EM15205.00</t>
    <phoneticPr fontId="1" type="noConversion"/>
  </si>
  <si>
    <t>EM15207.00</t>
    <phoneticPr fontId="1" type="noConversion"/>
  </si>
  <si>
    <t>EM15209.0</t>
    <phoneticPr fontId="1" type="noConversion"/>
  </si>
  <si>
    <t>2#腔体</t>
    <phoneticPr fontId="1" type="noConversion"/>
  </si>
  <si>
    <t>EM15022</t>
    <phoneticPr fontId="1" type="noConversion"/>
  </si>
  <si>
    <t>EM15062</t>
    <phoneticPr fontId="1" type="noConversion"/>
  </si>
  <si>
    <t>EM15081.01</t>
  </si>
  <si>
    <t>EM15083.01</t>
  </si>
  <si>
    <t>X轴初始化</t>
    <phoneticPr fontId="1" type="noConversion"/>
  </si>
  <si>
    <t>Z轴初始化</t>
    <phoneticPr fontId="1" type="noConversion"/>
  </si>
  <si>
    <t>EM15201.01</t>
  </si>
  <si>
    <t>EM15203.01</t>
  </si>
  <si>
    <t>EM15205.01</t>
  </si>
  <si>
    <t>EM15207.01</t>
  </si>
  <si>
    <t>EM15209.1</t>
  </si>
  <si>
    <t>3#腔体</t>
    <phoneticPr fontId="1" type="noConversion"/>
  </si>
  <si>
    <t>EM15024</t>
    <phoneticPr fontId="1" type="noConversion"/>
  </si>
  <si>
    <t>EM15064</t>
    <phoneticPr fontId="1" type="noConversion"/>
  </si>
  <si>
    <t>EM15081.02</t>
  </si>
  <si>
    <t>EM15083.02</t>
  </si>
  <si>
    <t>下料Z轴自动速度</t>
    <phoneticPr fontId="1" type="noConversion"/>
  </si>
  <si>
    <t>下料Z轴手动速度</t>
    <phoneticPr fontId="1" type="noConversion"/>
  </si>
  <si>
    <t>EM15105.04</t>
    <phoneticPr fontId="1" type="noConversion"/>
  </si>
  <si>
    <t>EM15105.05</t>
    <phoneticPr fontId="1" type="noConversion"/>
  </si>
  <si>
    <t>EM15201.02</t>
  </si>
  <si>
    <t>EM15203.02</t>
  </si>
  <si>
    <t>EM15205.02</t>
  </si>
  <si>
    <t>EM15207.02</t>
  </si>
  <si>
    <t>EM15209.2</t>
  </si>
  <si>
    <t>左检测NG</t>
    <phoneticPr fontId="1" type="noConversion"/>
  </si>
  <si>
    <t>EM15026</t>
  </si>
  <si>
    <t>EM15066</t>
  </si>
  <si>
    <t>EM15081.03</t>
  </si>
  <si>
    <t>EM15083.03</t>
  </si>
  <si>
    <t>EM15224</t>
    <phoneticPr fontId="1" type="noConversion"/>
  </si>
  <si>
    <t>EM15226</t>
    <phoneticPr fontId="1" type="noConversion"/>
  </si>
  <si>
    <t>EM15201.03</t>
  </si>
  <si>
    <t>EM15203.03</t>
  </si>
  <si>
    <t>EM15205.03</t>
  </si>
  <si>
    <t>EM15207.03</t>
  </si>
  <si>
    <t>EM15209.3</t>
  </si>
  <si>
    <t>右检测NG</t>
    <phoneticPr fontId="1" type="noConversion"/>
  </si>
  <si>
    <t>EM15028</t>
  </si>
  <si>
    <t>EM15068</t>
  </si>
  <si>
    <t>EM15081.04</t>
  </si>
  <si>
    <t>EM15083.04</t>
  </si>
  <si>
    <t>EM15105.06</t>
    <phoneticPr fontId="1" type="noConversion"/>
  </si>
  <si>
    <t>EM15105.07</t>
    <phoneticPr fontId="1" type="noConversion"/>
  </si>
  <si>
    <t>EM15201.04</t>
  </si>
  <si>
    <t>EM15203.04</t>
  </si>
  <si>
    <t>EM15205.04</t>
  </si>
  <si>
    <t>EM15207.04</t>
  </si>
  <si>
    <t>EM15209.4</t>
  </si>
  <si>
    <t>左检测配对</t>
    <phoneticPr fontId="1" type="noConversion"/>
  </si>
  <si>
    <t>EM15030</t>
  </si>
  <si>
    <t>EM15070</t>
  </si>
  <si>
    <t>EM15081.05</t>
  </si>
  <si>
    <t>EM15083.05</t>
  </si>
  <si>
    <t>全部初始化</t>
    <phoneticPr fontId="1" type="noConversion"/>
  </si>
  <si>
    <t>EM15201.05</t>
  </si>
  <si>
    <t>EM15203.05</t>
  </si>
  <si>
    <t>EM15205.05</t>
  </si>
  <si>
    <t>EM15207.05</t>
  </si>
  <si>
    <t>EM15209.5</t>
  </si>
  <si>
    <t>右检测配对</t>
    <phoneticPr fontId="1" type="noConversion"/>
  </si>
  <si>
    <t>EM15032</t>
  </si>
  <si>
    <t>EM15072</t>
  </si>
  <si>
    <t>EM15081.06</t>
  </si>
  <si>
    <t>EM15083.06</t>
  </si>
  <si>
    <t>EM15105.08</t>
    <phoneticPr fontId="1" type="noConversion"/>
  </si>
  <si>
    <t>EM15105.09</t>
    <phoneticPr fontId="1" type="noConversion"/>
  </si>
  <si>
    <t>EM15201.06</t>
  </si>
  <si>
    <t>EM15203.06</t>
  </si>
  <si>
    <t>EM15205.06</t>
  </si>
  <si>
    <t>EM15207.06</t>
  </si>
  <si>
    <t>EM15209.6</t>
  </si>
  <si>
    <t>检测OK</t>
    <phoneticPr fontId="1" type="noConversion"/>
  </si>
  <si>
    <t>EM15034</t>
  </si>
  <si>
    <t>EM15074</t>
  </si>
  <si>
    <t>EM15081.07</t>
  </si>
  <si>
    <t>EM15083.07</t>
  </si>
  <si>
    <t>EM15201.07</t>
  </si>
  <si>
    <t>EM15203.07</t>
  </si>
  <si>
    <t>EM15205.07</t>
  </si>
  <si>
    <t>EM15207.07</t>
  </si>
  <si>
    <t>EM15209.7</t>
  </si>
  <si>
    <t>EM15076</t>
    <phoneticPr fontId="1" type="noConversion"/>
  </si>
  <si>
    <t>下料Z轴安全位置脉冲</t>
    <phoneticPr fontId="1" type="noConversion"/>
  </si>
  <si>
    <t>EM15207.08</t>
    <phoneticPr fontId="1" type="noConversion"/>
  </si>
  <si>
    <t>MR</t>
  </si>
  <si>
    <t>[Pls]</t>
  </si>
  <si>
    <t>[M]</t>
  </si>
  <si>
    <t>[条件]</t>
  </si>
  <si>
    <t>[A]</t>
  </si>
  <si>
    <t>[SW]</t>
  </si>
  <si>
    <t>软元件编号</t>
  </si>
  <si>
    <t>注释</t>
  </si>
  <si>
    <t>备用</t>
  </si>
  <si>
    <t>标志位</t>
  </si>
  <si>
    <t>指示灯</t>
  </si>
  <si>
    <t>定时器位32位</t>
  </si>
  <si>
    <t>感应器屏闭延时</t>
  </si>
  <si>
    <t>报警延时</t>
  </si>
  <si>
    <t>感应器屏蔽</t>
  </si>
  <si>
    <t>感应器报警</t>
  </si>
  <si>
    <t>Flag</t>
  </si>
  <si>
    <t>[Lamp]</t>
  </si>
  <si>
    <t>EM</t>
  </si>
  <si>
    <t>屏蔽延时（SV）</t>
  </si>
  <si>
    <t>延时（A）</t>
  </si>
  <si>
    <t>T</t>
  </si>
  <si>
    <t>屏蔽延时</t>
  </si>
  <si>
    <t>LR</t>
  </si>
  <si>
    <t>感应器屏蔽（SW）</t>
  </si>
  <si>
    <t>异常，请检查</t>
  </si>
  <si>
    <t>[Alm]</t>
  </si>
  <si>
    <t>继电器编号</t>
  </si>
  <si>
    <t>定时器编号</t>
  </si>
  <si>
    <t>HMI注释</t>
  </si>
  <si>
    <t>PLC注释</t>
  </si>
  <si>
    <t>输入</t>
  </si>
  <si>
    <t>输出</t>
  </si>
  <si>
    <t>-1</t>
  </si>
  <si>
    <t>R</t>
  </si>
  <si>
    <t>DI</t>
  </si>
  <si>
    <t>DI注释</t>
  </si>
  <si>
    <t>DO</t>
  </si>
  <si>
    <t>DO注释</t>
  </si>
  <si>
    <t>启动按钮</t>
  </si>
  <si>
    <t>启动指示灯</t>
  </si>
  <si>
    <t>停止按钮</t>
  </si>
  <si>
    <t>停止指示灯</t>
  </si>
  <si>
    <t>复位按钮</t>
  </si>
  <si>
    <t>复位指示灯</t>
  </si>
  <si>
    <t>手自动切换开关</t>
  </si>
  <si>
    <t>三色红灯</t>
  </si>
  <si>
    <t>KA8</t>
  </si>
  <si>
    <t>急停按钮</t>
  </si>
  <si>
    <t>三色黄灯</t>
  </si>
  <si>
    <t>KA9</t>
  </si>
  <si>
    <t>前门门磁</t>
  </si>
  <si>
    <t>三色绿灯</t>
  </si>
  <si>
    <t>KA10</t>
  </si>
  <si>
    <t>后门门磁</t>
  </si>
  <si>
    <t>蜂鸣器</t>
  </si>
  <si>
    <t>KA11</t>
  </si>
  <si>
    <t>左门门磁</t>
  </si>
  <si>
    <t>#1真空泵电源</t>
  </si>
  <si>
    <t>KA1</t>
  </si>
  <si>
    <t>右门门磁</t>
  </si>
  <si>
    <t>#2真空泵电源</t>
  </si>
  <si>
    <t>KA2</t>
  </si>
  <si>
    <t>总气源压力信号</t>
  </si>
  <si>
    <t>氦检仪电源</t>
  </si>
  <si>
    <t>KA3</t>
  </si>
  <si>
    <t>下工站允许放料信号</t>
  </si>
  <si>
    <t>KA16</t>
  </si>
  <si>
    <t>氦检仪启动/停止</t>
  </si>
  <si>
    <t>KA7</t>
  </si>
  <si>
    <t>氦检仪待机信号</t>
  </si>
  <si>
    <t>轴控模块强制停止</t>
  </si>
  <si>
    <t>KA14</t>
  </si>
  <si>
    <t>氦检仪报警信号</t>
  </si>
  <si>
    <t>进料升降伺服刹车</t>
  </si>
  <si>
    <t>KA12</t>
  </si>
  <si>
    <t>出料升降伺服刹车</t>
  </si>
  <si>
    <t>KA13</t>
  </si>
  <si>
    <t>下工站放料请求</t>
  </si>
  <si>
    <t>KA15</t>
  </si>
  <si>
    <t>进料机械手腔体有料感应（常闭）</t>
  </si>
  <si>
    <t>检测NG拉带#1电机</t>
  </si>
  <si>
    <t>KA4</t>
  </si>
  <si>
    <t>出料机械手腔体有料感应（常闭）</t>
  </si>
  <si>
    <t>检测NG拉带#2电机</t>
  </si>
  <si>
    <t>KA5</t>
  </si>
  <si>
    <t>进料机械手柔性报警（常闭）</t>
  </si>
  <si>
    <t>出料拉带电机</t>
  </si>
  <si>
    <t>KA6</t>
  </si>
  <si>
    <t>出料机械手柔性报警（常闭）</t>
  </si>
  <si>
    <t>扫码NG拨料气缸缩回</t>
  </si>
  <si>
    <t>扫码NG拨料气缸缩回位</t>
  </si>
  <si>
    <t>扫码NG拨料气缸伸出</t>
  </si>
  <si>
    <t>扫码NG拨料气缸伸出位</t>
  </si>
  <si>
    <t>扫码NG放料位有料感应（常闭）</t>
  </si>
  <si>
    <t>扫码NG料满有料感应（常闭）</t>
  </si>
  <si>
    <t>扫码配对位有料感应（常闭）</t>
  </si>
  <si>
    <t>进料拉带#1扫码位有料感应（常闭）</t>
  </si>
  <si>
    <t>进料拉带#2扫码位有料感应（常闭）</t>
  </si>
  <si>
    <t>进料拉带#1上料安全位有料感应（常闭）</t>
  </si>
  <si>
    <t>进料拉带#2上料安全位有料感应（常闭）</t>
  </si>
  <si>
    <t>进料拉带#1上料位接近有料感应（常开）</t>
  </si>
  <si>
    <t>进料#1夹爪气缸张开</t>
  </si>
  <si>
    <t>进料拉带#2上料位接近有料感应（常开）</t>
  </si>
  <si>
    <t>进料#1夹爪气缸夹紧</t>
  </si>
  <si>
    <t>进料#2夹爪气缸张开</t>
  </si>
  <si>
    <t>进料#2夹爪气缸夹紧</t>
  </si>
  <si>
    <t>进料变距气缸张开</t>
  </si>
  <si>
    <t>进料变距气缸闭合</t>
  </si>
  <si>
    <t>出料#1夹爪气缸张开</t>
  </si>
  <si>
    <t>出料#1夹爪气缸夹紧</t>
  </si>
  <si>
    <t>检测NG拉带#1放料位有料感应（常闭）</t>
  </si>
  <si>
    <t>出料#2夹爪气缸张开</t>
  </si>
  <si>
    <t>检测NG拉带#2放料位有料感应（常闭）</t>
  </si>
  <si>
    <t>出料#2夹爪气缸夹紧</t>
  </si>
  <si>
    <t>检测NG拉带#1安全位有料感应（常闭）</t>
  </si>
  <si>
    <t>出料变距气缸张开</t>
  </si>
  <si>
    <t>检测NG拉带#2安全位有料感应（常闭）</t>
  </si>
  <si>
    <t>出料变距气缸闭合</t>
  </si>
  <si>
    <t>检测NG拉带#1料满有料感应（常闭）</t>
  </si>
  <si>
    <t>#1腔体一级气缸缩回</t>
  </si>
  <si>
    <t>检测NG拉带#2料满有料感应（常闭）</t>
  </si>
  <si>
    <t>#1腔体一级气缸伸出</t>
  </si>
  <si>
    <t>检测NG配对位有料感应（常闭）</t>
  </si>
  <si>
    <t>#2腔体一级气缸缩回</t>
  </si>
  <si>
    <t>出料拉带#1放料位有料感应（常闭）</t>
  </si>
  <si>
    <t>#2腔体一级气缸伸出</t>
  </si>
  <si>
    <t>出料拉带#2放料位有料感应（常闭）</t>
  </si>
  <si>
    <t>#3腔体一级气缸缩回</t>
  </si>
  <si>
    <t>出料拉带#1安全位有料感应（常闭）</t>
  </si>
  <si>
    <t>#3腔体一级气缸伸出</t>
  </si>
  <si>
    <t>出料拉带#2安全位有料感应（常闭）</t>
  </si>
  <si>
    <t>#1腔体二级气缸缩回</t>
  </si>
  <si>
    <t>出料拉带末端有料感应（常闭）</t>
  </si>
  <si>
    <t>#1腔体二级气缸伸出</t>
  </si>
  <si>
    <t>#2腔体二级气缸缩回</t>
  </si>
  <si>
    <t>#2腔体二级气缸伸出</t>
  </si>
  <si>
    <t>#3腔体二级气缸缩回</t>
  </si>
  <si>
    <t>#3腔体二级气缸伸出</t>
  </si>
  <si>
    <t>进料#1夹爪气缸张开位</t>
  </si>
  <si>
    <t>#1腔体顶升气缸下降</t>
  </si>
  <si>
    <t>进料#1夹爪气缸夹紧位</t>
  </si>
  <si>
    <t>#1腔体顶升气缸上升</t>
  </si>
  <si>
    <t>进料#2夹爪气缸张开位</t>
  </si>
  <si>
    <t>#2腔体顶升气缸下降</t>
  </si>
  <si>
    <t>进料#2夹爪气缸夹紧位</t>
  </si>
  <si>
    <t>#2腔体顶升气缸上升</t>
  </si>
  <si>
    <t>进料变距气缸张开位</t>
  </si>
  <si>
    <t>#3腔体顶升气缸下降</t>
  </si>
  <si>
    <t>进料变距气缸闭合位</t>
  </si>
  <si>
    <t>#3腔体顶升气缸上升</t>
  </si>
  <si>
    <t>出料#1夹爪气缸张开位</t>
  </si>
  <si>
    <t>#1腔体氦检阀</t>
  </si>
  <si>
    <t>出料#1夹爪气缸夹紧位</t>
  </si>
  <si>
    <t>#2腔体氦检阀</t>
  </si>
  <si>
    <t>出料#2夹爪气缸张开位</t>
  </si>
  <si>
    <t>#3腔体氦检阀</t>
  </si>
  <si>
    <t>出料#2夹爪气缸夹紧位</t>
  </si>
  <si>
    <t>#1-1腔体总阀门</t>
  </si>
  <si>
    <t>出料变距气缸张开位</t>
  </si>
  <si>
    <t>#1-2腔体总阀门</t>
  </si>
  <si>
    <t>出料变距气缸闭合位</t>
  </si>
  <si>
    <t>#2-1腔体总阀门</t>
  </si>
  <si>
    <t>#1腔体一级气缸缩回位</t>
  </si>
  <si>
    <t>#2-2腔体总阀门</t>
  </si>
  <si>
    <t>#1腔体一级气缸伸出位</t>
  </si>
  <si>
    <t>#3-1腔体总阀门</t>
  </si>
  <si>
    <t>#2腔体一级气缸缩回位</t>
  </si>
  <si>
    <t>#3-2腔体总阀门</t>
  </si>
  <si>
    <t>#2腔体一级气缸伸出位</t>
  </si>
  <si>
    <t>#1-1腔体抽真空阀</t>
  </si>
  <si>
    <t>#3腔体一级气缸缩回位</t>
  </si>
  <si>
    <t>#1-2腔体抽真空阀</t>
  </si>
  <si>
    <t>#3腔体一级气缸伸出位</t>
  </si>
  <si>
    <t>#2-1腔体抽真空阀</t>
  </si>
  <si>
    <t>#1腔体二级气缸缩回位</t>
  </si>
  <si>
    <t>#2-2腔体抽真空阀</t>
  </si>
  <si>
    <t>#1腔体二级气缸伸出位</t>
  </si>
  <si>
    <t>#3-1腔体抽真空阀</t>
  </si>
  <si>
    <t>#2腔体二级气缸缩回位</t>
  </si>
  <si>
    <t>#3-2腔体抽真空阀</t>
  </si>
  <si>
    <t>#2腔体二级气缸伸出位</t>
  </si>
  <si>
    <t>#1腔体破真空阀</t>
  </si>
  <si>
    <t>#3腔体二级气缸缩回位</t>
  </si>
  <si>
    <t>#2腔体破真空阀</t>
  </si>
  <si>
    <t>#3腔体二级气缸伸出位</t>
  </si>
  <si>
    <t>#3腔体破真空阀</t>
  </si>
  <si>
    <t>#1腔体顶升气缸下降位</t>
  </si>
  <si>
    <t>#1腔体吹气阀</t>
  </si>
  <si>
    <t>#1腔体顶升气缸上升位</t>
  </si>
  <si>
    <t>#2腔体吹气阀</t>
  </si>
  <si>
    <t>#2腔体顶升气缸下降位</t>
  </si>
  <si>
    <t>#3腔体吹气阀</t>
  </si>
  <si>
    <t>#2腔体顶升气缸上升位</t>
  </si>
  <si>
    <t>#3腔体顶升气缸下降位</t>
  </si>
  <si>
    <t>#3腔体顶升气缸上升位</t>
  </si>
  <si>
    <t>#1腔体氦检原位</t>
  </si>
  <si>
    <t>#2腔体氦检原位</t>
  </si>
  <si>
    <t>#3腔体氦检原位</t>
  </si>
  <si>
    <t>双腔模式流程</t>
    <phoneticPr fontId="1" type="noConversion"/>
  </si>
  <si>
    <t>单腔、复测模式流程</t>
    <phoneticPr fontId="1" type="noConversion"/>
  </si>
  <si>
    <t>测试需求</t>
    <phoneticPr fontId="1" type="noConversion"/>
  </si>
  <si>
    <t>Input</t>
    <phoneticPr fontId="1" type="noConversion"/>
  </si>
  <si>
    <t>OutPut</t>
    <phoneticPr fontId="1" type="noConversion"/>
  </si>
  <si>
    <t>InOut</t>
    <phoneticPr fontId="1" type="noConversion"/>
  </si>
  <si>
    <t>Name</t>
    <phoneticPr fontId="1" type="noConversion"/>
  </si>
  <si>
    <t>Bool</t>
    <phoneticPr fontId="1" type="noConversion"/>
  </si>
  <si>
    <t>测试中</t>
    <phoneticPr fontId="1" type="noConversion"/>
  </si>
  <si>
    <t>Bool</t>
    <phoneticPr fontId="1" type="noConversion"/>
  </si>
  <si>
    <t>双腔测试模块</t>
    <phoneticPr fontId="1" type="noConversion"/>
  </si>
  <si>
    <t>单腔测试模块</t>
    <phoneticPr fontId="1" type="noConversion"/>
  </si>
  <si>
    <t>清氦模块</t>
    <phoneticPr fontId="1" type="noConversion"/>
  </si>
  <si>
    <t>#1腔体阀关到位</t>
    <phoneticPr fontId="1" type="noConversion"/>
  </si>
  <si>
    <t>#2腔体阀开到位</t>
    <phoneticPr fontId="1" type="noConversion"/>
  </si>
  <si>
    <t>#1腔体阀开到位</t>
    <phoneticPr fontId="1" type="noConversion"/>
  </si>
  <si>
    <t>清氦完成</t>
    <phoneticPr fontId="1" type="noConversion"/>
  </si>
  <si>
    <t>复测需求</t>
    <phoneticPr fontId="1" type="noConversion"/>
  </si>
  <si>
    <t>破真空阀开</t>
    <phoneticPr fontId="1" type="noConversion"/>
  </si>
  <si>
    <t>备注</t>
    <phoneticPr fontId="1" type="noConversion"/>
  </si>
  <si>
    <t>MainValveOpenReach1</t>
    <phoneticPr fontId="1" type="noConversion"/>
  </si>
  <si>
    <t>MainValveCloseReach1</t>
    <phoneticPr fontId="1" type="noConversion"/>
  </si>
  <si>
    <t>MainValveOpenReach2</t>
    <phoneticPr fontId="1" type="noConversion"/>
  </si>
  <si>
    <t>MainValveCloseReach2</t>
    <phoneticPr fontId="1" type="noConversion"/>
  </si>
  <si>
    <t>BleederValveOpenReach</t>
    <phoneticPr fontId="1" type="noConversion"/>
  </si>
  <si>
    <t>BleederValveCloseReach</t>
    <phoneticPr fontId="1" type="noConversion"/>
  </si>
  <si>
    <t>HeliumValveOpenReach</t>
    <phoneticPr fontId="1" type="noConversion"/>
  </si>
  <si>
    <t>HeliumValveCloseReach</t>
    <phoneticPr fontId="1" type="noConversion"/>
  </si>
  <si>
    <t>BreakValveOpenReach</t>
    <phoneticPr fontId="1" type="noConversion"/>
  </si>
  <si>
    <t>BreakValveCloseReach</t>
    <phoneticPr fontId="1" type="noConversion"/>
  </si>
  <si>
    <t>MainValveOpen1</t>
    <phoneticPr fontId="1" type="noConversion"/>
  </si>
  <si>
    <t>MainValveOpen2</t>
    <phoneticPr fontId="1" type="noConversion"/>
  </si>
  <si>
    <t>BleederValveOpen</t>
    <phoneticPr fontId="1" type="noConversion"/>
  </si>
  <si>
    <t>HeliumValveOpen</t>
    <phoneticPr fontId="1" type="noConversion"/>
  </si>
  <si>
    <t>BreakValveOpen</t>
    <phoneticPr fontId="1" type="noConversion"/>
  </si>
  <si>
    <t>HeliumClearRequire</t>
    <phoneticPr fontId="1" type="noConversion"/>
  </si>
  <si>
    <t>HeliumClearFinish</t>
    <phoneticPr fontId="1" type="noConversion"/>
  </si>
  <si>
    <t>RetestRequire</t>
    <phoneticPr fontId="1" type="noConversion"/>
  </si>
  <si>
    <t>抽气阀开到位</t>
    <phoneticPr fontId="1" type="noConversion"/>
  </si>
  <si>
    <t>氦检阀开到位</t>
    <phoneticPr fontId="1" type="noConversion"/>
  </si>
  <si>
    <t>破真空阀开到位</t>
    <phoneticPr fontId="1" type="noConversion"/>
  </si>
  <si>
    <t>破真空阀关到位</t>
    <phoneticPr fontId="1" type="noConversion"/>
  </si>
  <si>
    <t>#2腔体阀开</t>
    <phoneticPr fontId="1" type="noConversion"/>
  </si>
  <si>
    <t>清氦需求</t>
    <phoneticPr fontId="1" type="noConversion"/>
  </si>
  <si>
    <t>TestRequire</t>
    <phoneticPr fontId="1" type="noConversion"/>
  </si>
  <si>
    <t>Testing</t>
    <phoneticPr fontId="1" type="noConversion"/>
  </si>
  <si>
    <t>TestFinish</t>
    <phoneticPr fontId="1" type="noConversion"/>
  </si>
  <si>
    <t>测试完成</t>
    <phoneticPr fontId="1" type="noConversion"/>
  </si>
  <si>
    <t>#2腔体阀关到位</t>
    <phoneticPr fontId="1" type="noConversion"/>
  </si>
  <si>
    <t>抽气阀关到位</t>
    <phoneticPr fontId="1" type="noConversion"/>
  </si>
  <si>
    <t>氦检阀关到位</t>
    <phoneticPr fontId="1" type="noConversion"/>
  </si>
  <si>
    <t>#1腔体阀开</t>
    <phoneticPr fontId="1" type="noConversion"/>
  </si>
  <si>
    <t>抽气阀开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</si>
</sst>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 tint="4.9989318521683403E-2"/>
      <name val="宋体"/>
      <family val="2"/>
      <charset val="134"/>
      <scheme val="minor"/>
    </font>
    <font>
      <sz val="10"/>
      <color theme="1" tint="4.9989318521683403E-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0" xfId="0" applyAlignment="1"/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49" fontId="3" fillId="0" borderId="0" xfId="0" applyNumberFormat="1" applyFont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/>
    <xf numFmtId="49" fontId="0" fillId="0" borderId="9" xfId="0" applyNumberFormat="1" applyBorder="1"/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0" xfId="0" applyNumberFormat="1" applyFont="1"/>
    <xf numFmtId="49" fontId="0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49" fontId="0" fillId="0" borderId="8" xfId="0" applyNumberFormat="1" applyFont="1" applyBorder="1" applyAlignment="1">
      <alignment horizontal="center"/>
    </xf>
    <xf numFmtId="49" fontId="0" fillId="0" borderId="2" xfId="0" applyNumberFormat="1" applyBorder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/>
    <xf numFmtId="49" fontId="0" fillId="3" borderId="2" xfId="0" applyNumberFormat="1" applyFill="1" applyBorder="1"/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/>
    <xf numFmtId="49" fontId="0" fillId="0" borderId="2" xfId="0" applyNumberFormat="1" applyFill="1" applyBorder="1"/>
    <xf numFmtId="49" fontId="0" fillId="0" borderId="0" xfId="0" applyNumberFormat="1" applyFill="1"/>
    <xf numFmtId="49" fontId="0" fillId="6" borderId="1" xfId="0" applyNumberFormat="1" applyFill="1" applyBorder="1" applyAlignment="1">
      <alignment horizontal="center"/>
    </xf>
    <xf numFmtId="49" fontId="0" fillId="6" borderId="1" xfId="0" applyNumberFormat="1" applyFill="1" applyBorder="1"/>
    <xf numFmtId="49" fontId="0" fillId="6" borderId="2" xfId="0" applyNumberFormat="1" applyFill="1" applyBorder="1"/>
    <xf numFmtId="49" fontId="0" fillId="6" borderId="3" xfId="0" applyNumberFormat="1" applyFill="1" applyBorder="1" applyAlignment="1">
      <alignment horizontal="center"/>
    </xf>
    <xf numFmtId="49" fontId="0" fillId="6" borderId="3" xfId="0" applyNumberFormat="1" applyFill="1" applyBorder="1"/>
    <xf numFmtId="49" fontId="0" fillId="6" borderId="4" xfId="0" applyNumberFormat="1" applyFill="1" applyBorder="1"/>
    <xf numFmtId="0" fontId="0" fillId="0" borderId="3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49" fontId="0" fillId="4" borderId="0" xfId="0" applyNumberFormat="1" applyFont="1" applyFill="1"/>
    <xf numFmtId="49" fontId="0" fillId="4" borderId="0" xfId="0" applyNumberFormat="1" applyFill="1"/>
    <xf numFmtId="49" fontId="0" fillId="0" borderId="11" xfId="0" applyNumberFormat="1" applyBorder="1"/>
    <xf numFmtId="49" fontId="0" fillId="0" borderId="11" xfId="0" applyNumberFormat="1" applyFill="1" applyBorder="1"/>
    <xf numFmtId="49" fontId="0" fillId="6" borderId="11" xfId="0" applyNumberFormat="1" applyFill="1" applyBorder="1"/>
    <xf numFmtId="49" fontId="0" fillId="3" borderId="11" xfId="0" applyNumberFormat="1" applyFill="1" applyBorder="1"/>
    <xf numFmtId="49" fontId="0" fillId="6" borderId="23" xfId="0" applyNumberFormat="1" applyFill="1" applyBorder="1"/>
    <xf numFmtId="49" fontId="0" fillId="4" borderId="1" xfId="0" applyNumberFormat="1" applyFill="1" applyBorder="1" applyAlignment="1">
      <alignment horizontal="center"/>
    </xf>
    <xf numFmtId="49" fontId="0" fillId="4" borderId="1" xfId="0" applyNumberFormat="1" applyFill="1" applyBorder="1"/>
    <xf numFmtId="49" fontId="0" fillId="4" borderId="11" xfId="0" applyNumberFormat="1" applyFill="1" applyBorder="1"/>
    <xf numFmtId="49" fontId="0" fillId="4" borderId="2" xfId="0" applyNumberFormat="1" applyFill="1" applyBorder="1"/>
    <xf numFmtId="0" fontId="0" fillId="0" borderId="0" xfId="0" applyNumberFormat="1"/>
    <xf numFmtId="0" fontId="0" fillId="4" borderId="8" xfId="0" applyNumberFormat="1" applyFont="1" applyFill="1" applyBorder="1"/>
    <xf numFmtId="0" fontId="0" fillId="0" borderId="8" xfId="0" applyNumberFormat="1" applyFont="1" applyBorder="1"/>
    <xf numFmtId="0" fontId="4" fillId="0" borderId="8" xfId="0" applyNumberFormat="1" applyFont="1" applyBorder="1" applyAlignment="1">
      <alignment vertical="center"/>
    </xf>
    <xf numFmtId="0" fontId="4" fillId="0" borderId="8" xfId="0" applyNumberFormat="1" applyFont="1" applyFill="1" applyBorder="1" applyAlignment="1">
      <alignment vertical="center"/>
    </xf>
    <xf numFmtId="0" fontId="4" fillId="6" borderId="8" xfId="0" applyNumberFormat="1" applyFont="1" applyFill="1" applyBorder="1" applyAlignment="1">
      <alignment vertical="center"/>
    </xf>
    <xf numFmtId="0" fontId="4" fillId="3" borderId="8" xfId="0" applyNumberFormat="1" applyFont="1" applyFill="1" applyBorder="1" applyAlignment="1">
      <alignment vertical="center"/>
    </xf>
    <xf numFmtId="0" fontId="4" fillId="6" borderId="9" xfId="0" applyNumberFormat="1" applyFont="1" applyFill="1" applyBorder="1" applyAlignment="1">
      <alignment vertical="center"/>
    </xf>
    <xf numFmtId="0" fontId="0" fillId="4" borderId="0" xfId="0" applyNumberFormat="1" applyFont="1" applyFill="1"/>
    <xf numFmtId="0" fontId="0" fillId="0" borderId="1" xfId="0" applyNumberFormat="1" applyBorder="1"/>
    <xf numFmtId="0" fontId="0" fillId="0" borderId="11" xfId="0" applyNumberFormat="1" applyBorder="1"/>
    <xf numFmtId="0" fontId="0" fillId="0" borderId="2" xfId="0" applyNumberFormat="1" applyBorder="1"/>
    <xf numFmtId="176" fontId="0" fillId="0" borderId="0" xfId="0" applyNumberFormat="1"/>
    <xf numFmtId="176" fontId="0" fillId="0" borderId="0" xfId="0" applyNumberFormat="1" applyAlignment="1">
      <alignment horizontal="center"/>
    </xf>
    <xf numFmtId="49" fontId="0" fillId="6" borderId="0" xfId="0" applyNumberFormat="1" applyFill="1"/>
    <xf numFmtId="49" fontId="0" fillId="6" borderId="0" xfId="0" applyNumberFormat="1" applyFill="1" applyAlignment="1">
      <alignment horizontal="center"/>
    </xf>
    <xf numFmtId="49" fontId="0" fillId="6" borderId="4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0" fillId="0" borderId="11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6" borderId="23" xfId="0" applyNumberFormat="1" applyFill="1" applyBorder="1" applyAlignment="1">
      <alignment horizontal="center"/>
    </xf>
    <xf numFmtId="49" fontId="0" fillId="2" borderId="36" xfId="0" applyNumberFormat="1" applyFill="1" applyBorder="1" applyAlignment="1">
      <alignment horizontal="center"/>
    </xf>
    <xf numFmtId="49" fontId="0" fillId="2" borderId="30" xfId="0" applyNumberFormat="1" applyFill="1" applyBorder="1" applyAlignment="1">
      <alignment horizontal="center"/>
    </xf>
    <xf numFmtId="49" fontId="0" fillId="6" borderId="30" xfId="0" applyNumberFormat="1" applyFill="1" applyBorder="1" applyAlignment="1">
      <alignment horizontal="center"/>
    </xf>
    <xf numFmtId="49" fontId="3" fillId="3" borderId="0" xfId="0" applyNumberFormat="1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9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49" fontId="0" fillId="0" borderId="0" xfId="0" applyNumberFormat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6" borderId="1" xfId="0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9" fontId="0" fillId="6" borderId="0" xfId="0" applyNumberFormat="1" applyFont="1" applyFill="1"/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2" borderId="5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2" borderId="22" xfId="0" applyNumberFormat="1" applyFill="1" applyBorder="1" applyAlignment="1">
      <alignment horizontal="center"/>
    </xf>
    <xf numFmtId="49" fontId="0" fillId="2" borderId="7" xfId="0" applyNumberFormat="1" applyFill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2" borderId="5" xfId="0" applyNumberFormat="1" applyFont="1" applyFill="1" applyBorder="1" applyAlignment="1">
      <alignment horizontal="center"/>
    </xf>
    <xf numFmtId="49" fontId="0" fillId="2" borderId="6" xfId="0" applyNumberFormat="1" applyFont="1" applyFill="1" applyBorder="1" applyAlignment="1">
      <alignment horizontal="center"/>
    </xf>
    <xf numFmtId="49" fontId="0" fillId="2" borderId="22" xfId="0" applyNumberFormat="1" applyFont="1" applyFill="1" applyBorder="1" applyAlignment="1">
      <alignment horizontal="center"/>
    </xf>
    <xf numFmtId="49" fontId="0" fillId="2" borderId="7" xfId="0" applyNumberFormat="1" applyFont="1" applyFill="1" applyBorder="1" applyAlignment="1">
      <alignment horizontal="center"/>
    </xf>
    <xf numFmtId="49" fontId="0" fillId="4" borderId="11" xfId="0" applyNumberFormat="1" applyFill="1" applyBorder="1" applyAlignment="1">
      <alignment horizontal="center"/>
    </xf>
    <xf numFmtId="49" fontId="0" fillId="4" borderId="31" xfId="0" applyNumberFormat="1" applyFill="1" applyBorder="1" applyAlignment="1">
      <alignment horizontal="center"/>
    </xf>
    <xf numFmtId="49" fontId="0" fillId="4" borderId="18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504825</xdr:colOff>
      <xdr:row>19</xdr:row>
      <xdr:rowOff>38100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05425" cy="329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161925</xdr:rowOff>
    </xdr:from>
    <xdr:to>
      <xdr:col>4</xdr:col>
      <xdr:colOff>123825</xdr:colOff>
      <xdr:row>3</xdr:row>
      <xdr:rowOff>95250</xdr:rowOff>
    </xdr:to>
    <xdr:sp macro="" textlink="">
      <xdr:nvSpPr>
        <xdr:cNvPr id="2" name="圆角矩形 1"/>
        <xdr:cNvSpPr/>
      </xdr:nvSpPr>
      <xdr:spPr>
        <a:xfrm>
          <a:off x="2057400" y="161925"/>
          <a:ext cx="80962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    开始</a:t>
          </a:r>
        </a:p>
      </xdr:txBody>
    </xdr:sp>
    <xdr:clientData/>
  </xdr:twoCellAnchor>
  <xdr:twoCellAnchor>
    <xdr:from>
      <xdr:col>3</xdr:col>
      <xdr:colOff>404813</xdr:colOff>
      <xdr:row>3</xdr:row>
      <xdr:rowOff>95250</xdr:rowOff>
    </xdr:from>
    <xdr:to>
      <xdr:col>3</xdr:col>
      <xdr:colOff>409575</xdr:colOff>
      <xdr:row>6</xdr:row>
      <xdr:rowOff>66675</xdr:rowOff>
    </xdr:to>
    <xdr:cxnSp macro="">
      <xdr:nvCxnSpPr>
        <xdr:cNvPr id="4" name="直接箭头连接符 3"/>
        <xdr:cNvCxnSpPr>
          <a:stCxn id="2" idx="2"/>
        </xdr:cNvCxnSpPr>
      </xdr:nvCxnSpPr>
      <xdr:spPr>
        <a:xfrm>
          <a:off x="2462213" y="438150"/>
          <a:ext cx="4762" cy="4857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552448</xdr:colOff>
      <xdr:row>4</xdr:row>
      <xdr:rowOff>57149</xdr:rowOff>
    </xdr:from>
    <xdr:to>
      <xdr:col>5</xdr:col>
      <xdr:colOff>323849</xdr:colOff>
      <xdr:row>5</xdr:row>
      <xdr:rowOff>104775</xdr:rowOff>
    </xdr:to>
    <xdr:sp macro="" textlink="">
      <xdr:nvSpPr>
        <xdr:cNvPr id="7" name="TextBox 6"/>
        <xdr:cNvSpPr txBox="1"/>
      </xdr:nvSpPr>
      <xdr:spPr>
        <a:xfrm>
          <a:off x="2609848" y="571499"/>
          <a:ext cx="1143001" cy="2190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腔体抽气允许</a:t>
          </a:r>
        </a:p>
      </xdr:txBody>
    </xdr:sp>
    <xdr:clientData/>
  </xdr:twoCellAnchor>
  <xdr:twoCellAnchor>
    <xdr:from>
      <xdr:col>2</xdr:col>
      <xdr:colOff>561975</xdr:colOff>
      <xdr:row>6</xdr:row>
      <xdr:rowOff>76200</xdr:rowOff>
    </xdr:from>
    <xdr:to>
      <xdr:col>4</xdr:col>
      <xdr:colOff>304800</xdr:colOff>
      <xdr:row>8</xdr:row>
      <xdr:rowOff>9525</xdr:rowOff>
    </xdr:to>
    <xdr:sp macro="" textlink="">
      <xdr:nvSpPr>
        <xdr:cNvPr id="9" name="圆角矩形 8"/>
        <xdr:cNvSpPr/>
      </xdr:nvSpPr>
      <xdr:spPr>
        <a:xfrm>
          <a:off x="1933575" y="933450"/>
          <a:ext cx="111442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#1</a:t>
          </a:r>
          <a:r>
            <a:rPr lang="zh-CN" altLang="en-US" sz="1100"/>
            <a:t>，</a:t>
          </a:r>
          <a:r>
            <a:rPr lang="en-US" altLang="zh-CN" sz="1100"/>
            <a:t>#2</a:t>
          </a:r>
          <a:r>
            <a:rPr lang="zh-CN" altLang="en-US" sz="1100"/>
            <a:t>总阀开</a:t>
          </a:r>
        </a:p>
      </xdr:txBody>
    </xdr:sp>
    <xdr:clientData/>
  </xdr:twoCellAnchor>
  <xdr:twoCellAnchor>
    <xdr:from>
      <xdr:col>3</xdr:col>
      <xdr:colOff>428625</xdr:colOff>
      <xdr:row>8</xdr:row>
      <xdr:rowOff>9525</xdr:rowOff>
    </xdr:from>
    <xdr:to>
      <xdr:col>3</xdr:col>
      <xdr:colOff>433388</xdr:colOff>
      <xdr:row>10</xdr:row>
      <xdr:rowOff>28575</xdr:rowOff>
    </xdr:to>
    <xdr:cxnSp macro="">
      <xdr:nvCxnSpPr>
        <xdr:cNvPr id="11" name="直接箭头连接符 10"/>
        <xdr:cNvCxnSpPr>
          <a:stCxn id="9" idx="2"/>
        </xdr:cNvCxnSpPr>
      </xdr:nvCxnSpPr>
      <xdr:spPr>
        <a:xfrm flipH="1">
          <a:off x="2486025" y="1209675"/>
          <a:ext cx="4763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10</xdr:row>
      <xdr:rowOff>19050</xdr:rowOff>
    </xdr:from>
    <xdr:to>
      <xdr:col>4</xdr:col>
      <xdr:colOff>142875</xdr:colOff>
      <xdr:row>11</xdr:row>
      <xdr:rowOff>123825</xdr:rowOff>
    </xdr:to>
    <xdr:sp macro="" textlink="">
      <xdr:nvSpPr>
        <xdr:cNvPr id="12" name="圆角矩形 11"/>
        <xdr:cNvSpPr/>
      </xdr:nvSpPr>
      <xdr:spPr>
        <a:xfrm>
          <a:off x="2076450" y="1562100"/>
          <a:ext cx="80962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抽气阀开</a:t>
          </a:r>
        </a:p>
      </xdr:txBody>
    </xdr:sp>
    <xdr:clientData/>
  </xdr:twoCellAnchor>
  <xdr:twoCellAnchor>
    <xdr:from>
      <xdr:col>3</xdr:col>
      <xdr:colOff>419100</xdr:colOff>
      <xdr:row>11</xdr:row>
      <xdr:rowOff>123825</xdr:rowOff>
    </xdr:from>
    <xdr:to>
      <xdr:col>3</xdr:col>
      <xdr:colOff>423863</xdr:colOff>
      <xdr:row>13</xdr:row>
      <xdr:rowOff>142875</xdr:rowOff>
    </xdr:to>
    <xdr:cxnSp macro="">
      <xdr:nvCxnSpPr>
        <xdr:cNvPr id="13" name="直接箭头连接符 12"/>
        <xdr:cNvCxnSpPr/>
      </xdr:nvCxnSpPr>
      <xdr:spPr>
        <a:xfrm flipH="1">
          <a:off x="2476500" y="1838325"/>
          <a:ext cx="4763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219075</xdr:colOff>
      <xdr:row>13</xdr:row>
      <xdr:rowOff>161925</xdr:rowOff>
    </xdr:from>
    <xdr:to>
      <xdr:col>4</xdr:col>
      <xdr:colOff>628650</xdr:colOff>
      <xdr:row>16</xdr:row>
      <xdr:rowOff>66675</xdr:rowOff>
    </xdr:to>
    <xdr:sp macro="" textlink="">
      <xdr:nvSpPr>
        <xdr:cNvPr id="14" name="菱形 13"/>
        <xdr:cNvSpPr/>
      </xdr:nvSpPr>
      <xdr:spPr>
        <a:xfrm>
          <a:off x="1590675" y="2219325"/>
          <a:ext cx="1781175" cy="4191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抽气压力到</a:t>
          </a:r>
        </a:p>
      </xdr:txBody>
    </xdr:sp>
    <xdr:clientData/>
  </xdr:twoCellAnchor>
  <xdr:twoCellAnchor>
    <xdr:from>
      <xdr:col>3</xdr:col>
      <xdr:colOff>419100</xdr:colOff>
      <xdr:row>16</xdr:row>
      <xdr:rowOff>76200</xdr:rowOff>
    </xdr:from>
    <xdr:to>
      <xdr:col>3</xdr:col>
      <xdr:colOff>423863</xdr:colOff>
      <xdr:row>18</xdr:row>
      <xdr:rowOff>95250</xdr:rowOff>
    </xdr:to>
    <xdr:cxnSp macro="">
      <xdr:nvCxnSpPr>
        <xdr:cNvPr id="15" name="直接箭头连接符 14"/>
        <xdr:cNvCxnSpPr/>
      </xdr:nvCxnSpPr>
      <xdr:spPr>
        <a:xfrm flipH="1">
          <a:off x="2476500" y="2647950"/>
          <a:ext cx="4763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18</xdr:row>
      <xdr:rowOff>95250</xdr:rowOff>
    </xdr:from>
    <xdr:to>
      <xdr:col>4</xdr:col>
      <xdr:colOff>161925</xdr:colOff>
      <xdr:row>20</xdr:row>
      <xdr:rowOff>28575</xdr:rowOff>
    </xdr:to>
    <xdr:sp macro="" textlink="">
      <xdr:nvSpPr>
        <xdr:cNvPr id="16" name="圆角矩形 15"/>
        <xdr:cNvSpPr/>
      </xdr:nvSpPr>
      <xdr:spPr>
        <a:xfrm>
          <a:off x="2095500" y="3009900"/>
          <a:ext cx="80962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氦检阀开</a:t>
          </a:r>
        </a:p>
      </xdr:txBody>
    </xdr:sp>
    <xdr:clientData/>
  </xdr:twoCellAnchor>
  <xdr:twoCellAnchor>
    <xdr:from>
      <xdr:col>3</xdr:col>
      <xdr:colOff>409575</xdr:colOff>
      <xdr:row>20</xdr:row>
      <xdr:rowOff>28575</xdr:rowOff>
    </xdr:from>
    <xdr:to>
      <xdr:col>3</xdr:col>
      <xdr:colOff>414338</xdr:colOff>
      <xdr:row>22</xdr:row>
      <xdr:rowOff>47625</xdr:rowOff>
    </xdr:to>
    <xdr:cxnSp macro="">
      <xdr:nvCxnSpPr>
        <xdr:cNvPr id="17" name="直接箭头连接符 16"/>
        <xdr:cNvCxnSpPr/>
      </xdr:nvCxnSpPr>
      <xdr:spPr>
        <a:xfrm flipH="1">
          <a:off x="2466975" y="3286125"/>
          <a:ext cx="4763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22</xdr:row>
      <xdr:rowOff>47625</xdr:rowOff>
    </xdr:from>
    <xdr:to>
      <xdr:col>5</xdr:col>
      <xdr:colOff>123825</xdr:colOff>
      <xdr:row>24</xdr:row>
      <xdr:rowOff>123825</xdr:rowOff>
    </xdr:to>
    <xdr:sp macro="" textlink="">
      <xdr:nvSpPr>
        <xdr:cNvPr id="18" name="菱形 17"/>
        <xdr:cNvSpPr/>
      </xdr:nvSpPr>
      <xdr:spPr>
        <a:xfrm>
          <a:off x="1400175" y="3648075"/>
          <a:ext cx="2152650" cy="4191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抽气关延时到</a:t>
          </a:r>
        </a:p>
      </xdr:txBody>
    </xdr:sp>
    <xdr:clientData/>
  </xdr:twoCellAnchor>
  <xdr:twoCellAnchor>
    <xdr:from>
      <xdr:col>3</xdr:col>
      <xdr:colOff>419100</xdr:colOff>
      <xdr:row>24</xdr:row>
      <xdr:rowOff>104775</xdr:rowOff>
    </xdr:from>
    <xdr:to>
      <xdr:col>3</xdr:col>
      <xdr:colOff>423863</xdr:colOff>
      <xdr:row>26</xdr:row>
      <xdr:rowOff>123825</xdr:rowOff>
    </xdr:to>
    <xdr:cxnSp macro="">
      <xdr:nvCxnSpPr>
        <xdr:cNvPr id="19" name="直接箭头连接符 18"/>
        <xdr:cNvCxnSpPr/>
      </xdr:nvCxnSpPr>
      <xdr:spPr>
        <a:xfrm flipH="1">
          <a:off x="2476500" y="4048125"/>
          <a:ext cx="4763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26</xdr:row>
      <xdr:rowOff>114300</xdr:rowOff>
    </xdr:from>
    <xdr:to>
      <xdr:col>4</xdr:col>
      <xdr:colOff>161925</xdr:colOff>
      <xdr:row>28</xdr:row>
      <xdr:rowOff>47625</xdr:rowOff>
    </xdr:to>
    <xdr:sp macro="" textlink="">
      <xdr:nvSpPr>
        <xdr:cNvPr id="20" name="圆角矩形 19"/>
        <xdr:cNvSpPr/>
      </xdr:nvSpPr>
      <xdr:spPr>
        <a:xfrm>
          <a:off x="2095500" y="4400550"/>
          <a:ext cx="80962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抽气阀关</a:t>
          </a:r>
        </a:p>
      </xdr:txBody>
    </xdr:sp>
    <xdr:clientData/>
  </xdr:twoCellAnchor>
  <xdr:twoCellAnchor>
    <xdr:from>
      <xdr:col>1</xdr:col>
      <xdr:colOff>133350</xdr:colOff>
      <xdr:row>23</xdr:row>
      <xdr:rowOff>85725</xdr:rowOff>
    </xdr:from>
    <xdr:to>
      <xdr:col>2</xdr:col>
      <xdr:colOff>28575</xdr:colOff>
      <xdr:row>23</xdr:row>
      <xdr:rowOff>85725</xdr:rowOff>
    </xdr:to>
    <xdr:cxnSp macro="">
      <xdr:nvCxnSpPr>
        <xdr:cNvPr id="22" name="直接连接符 21"/>
        <xdr:cNvCxnSpPr>
          <a:stCxn id="18" idx="1"/>
        </xdr:cNvCxnSpPr>
      </xdr:nvCxnSpPr>
      <xdr:spPr>
        <a:xfrm flipH="1">
          <a:off x="819150" y="3857625"/>
          <a:ext cx="581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21</xdr:row>
      <xdr:rowOff>95250</xdr:rowOff>
    </xdr:from>
    <xdr:to>
      <xdr:col>1</xdr:col>
      <xdr:colOff>114300</xdr:colOff>
      <xdr:row>23</xdr:row>
      <xdr:rowOff>85725</xdr:rowOff>
    </xdr:to>
    <xdr:cxnSp macro="">
      <xdr:nvCxnSpPr>
        <xdr:cNvPr id="24" name="直接连接符 23"/>
        <xdr:cNvCxnSpPr/>
      </xdr:nvCxnSpPr>
      <xdr:spPr>
        <a:xfrm flipV="1">
          <a:off x="800100" y="3524250"/>
          <a:ext cx="0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21</xdr:row>
      <xdr:rowOff>76200</xdr:rowOff>
    </xdr:from>
    <xdr:to>
      <xdr:col>3</xdr:col>
      <xdr:colOff>400050</xdr:colOff>
      <xdr:row>21</xdr:row>
      <xdr:rowOff>76200</xdr:rowOff>
    </xdr:to>
    <xdr:cxnSp macro="">
      <xdr:nvCxnSpPr>
        <xdr:cNvPr id="26" name="直接箭头连接符 25"/>
        <xdr:cNvCxnSpPr/>
      </xdr:nvCxnSpPr>
      <xdr:spPr>
        <a:xfrm>
          <a:off x="809625" y="3505200"/>
          <a:ext cx="16478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428625</xdr:colOff>
      <xdr:row>28</xdr:row>
      <xdr:rowOff>57150</xdr:rowOff>
    </xdr:from>
    <xdr:to>
      <xdr:col>3</xdr:col>
      <xdr:colOff>433388</xdr:colOff>
      <xdr:row>30</xdr:row>
      <xdr:rowOff>76200</xdr:rowOff>
    </xdr:to>
    <xdr:cxnSp macro="">
      <xdr:nvCxnSpPr>
        <xdr:cNvPr id="27" name="直接箭头连接符 26"/>
        <xdr:cNvCxnSpPr/>
      </xdr:nvCxnSpPr>
      <xdr:spPr>
        <a:xfrm flipH="1">
          <a:off x="2486025" y="4686300"/>
          <a:ext cx="4763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30</xdr:row>
      <xdr:rowOff>95250</xdr:rowOff>
    </xdr:from>
    <xdr:to>
      <xdr:col>5</xdr:col>
      <xdr:colOff>142875</xdr:colOff>
      <xdr:row>33</xdr:row>
      <xdr:rowOff>0</xdr:rowOff>
    </xdr:to>
    <xdr:sp macro="" textlink="">
      <xdr:nvSpPr>
        <xdr:cNvPr id="28" name="菱形 27"/>
        <xdr:cNvSpPr/>
      </xdr:nvSpPr>
      <xdr:spPr>
        <a:xfrm>
          <a:off x="1419225" y="5067300"/>
          <a:ext cx="2152650" cy="4191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氦检时间到</a:t>
          </a:r>
        </a:p>
      </xdr:txBody>
    </xdr:sp>
    <xdr:clientData/>
  </xdr:twoCellAnchor>
  <xdr:twoCellAnchor>
    <xdr:from>
      <xdr:col>3</xdr:col>
      <xdr:colOff>428625</xdr:colOff>
      <xdr:row>33</xdr:row>
      <xdr:rowOff>0</xdr:rowOff>
    </xdr:from>
    <xdr:to>
      <xdr:col>3</xdr:col>
      <xdr:colOff>433388</xdr:colOff>
      <xdr:row>35</xdr:row>
      <xdr:rowOff>19050</xdr:rowOff>
    </xdr:to>
    <xdr:cxnSp macro="">
      <xdr:nvCxnSpPr>
        <xdr:cNvPr id="29" name="直接箭头连接符 28"/>
        <xdr:cNvCxnSpPr/>
      </xdr:nvCxnSpPr>
      <xdr:spPr>
        <a:xfrm flipH="1">
          <a:off x="2486025" y="5486400"/>
          <a:ext cx="4763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31</xdr:row>
      <xdr:rowOff>133350</xdr:rowOff>
    </xdr:from>
    <xdr:to>
      <xdr:col>2</xdr:col>
      <xdr:colOff>66675</xdr:colOff>
      <xdr:row>31</xdr:row>
      <xdr:rowOff>133350</xdr:rowOff>
    </xdr:to>
    <xdr:cxnSp macro="">
      <xdr:nvCxnSpPr>
        <xdr:cNvPr id="30" name="直接连接符 29"/>
        <xdr:cNvCxnSpPr/>
      </xdr:nvCxnSpPr>
      <xdr:spPr>
        <a:xfrm flipH="1">
          <a:off x="857250" y="5276850"/>
          <a:ext cx="581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29</xdr:row>
      <xdr:rowOff>133350</xdr:rowOff>
    </xdr:from>
    <xdr:to>
      <xdr:col>1</xdr:col>
      <xdr:colOff>161925</xdr:colOff>
      <xdr:row>31</xdr:row>
      <xdr:rowOff>123825</xdr:rowOff>
    </xdr:to>
    <xdr:cxnSp macro="">
      <xdr:nvCxnSpPr>
        <xdr:cNvPr id="31" name="直接连接符 30"/>
        <xdr:cNvCxnSpPr/>
      </xdr:nvCxnSpPr>
      <xdr:spPr>
        <a:xfrm flipV="1">
          <a:off x="847725" y="4933950"/>
          <a:ext cx="0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29</xdr:row>
      <xdr:rowOff>123825</xdr:rowOff>
    </xdr:from>
    <xdr:to>
      <xdr:col>3</xdr:col>
      <xdr:colOff>447675</xdr:colOff>
      <xdr:row>29</xdr:row>
      <xdr:rowOff>123825</xdr:rowOff>
    </xdr:to>
    <xdr:cxnSp macro="">
      <xdr:nvCxnSpPr>
        <xdr:cNvPr id="32" name="直接箭头连接符 31"/>
        <xdr:cNvCxnSpPr/>
      </xdr:nvCxnSpPr>
      <xdr:spPr>
        <a:xfrm>
          <a:off x="857250" y="4924425"/>
          <a:ext cx="16478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35</xdr:row>
      <xdr:rowOff>19050</xdr:rowOff>
    </xdr:from>
    <xdr:to>
      <xdr:col>4</xdr:col>
      <xdr:colOff>161925</xdr:colOff>
      <xdr:row>36</xdr:row>
      <xdr:rowOff>123825</xdr:rowOff>
    </xdr:to>
    <xdr:sp macro="" textlink="">
      <xdr:nvSpPr>
        <xdr:cNvPr id="33" name="圆角矩形 32"/>
        <xdr:cNvSpPr/>
      </xdr:nvSpPr>
      <xdr:spPr>
        <a:xfrm>
          <a:off x="2095500" y="5848350"/>
          <a:ext cx="80962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 读漏率</a:t>
          </a:r>
        </a:p>
      </xdr:txBody>
    </xdr:sp>
    <xdr:clientData/>
  </xdr:twoCellAnchor>
  <xdr:twoCellAnchor>
    <xdr:from>
      <xdr:col>3</xdr:col>
      <xdr:colOff>419100</xdr:colOff>
      <xdr:row>36</xdr:row>
      <xdr:rowOff>123825</xdr:rowOff>
    </xdr:from>
    <xdr:to>
      <xdr:col>3</xdr:col>
      <xdr:colOff>423863</xdr:colOff>
      <xdr:row>38</xdr:row>
      <xdr:rowOff>142875</xdr:rowOff>
    </xdr:to>
    <xdr:cxnSp macro="">
      <xdr:nvCxnSpPr>
        <xdr:cNvPr id="34" name="直接箭头连接符 33"/>
        <xdr:cNvCxnSpPr/>
      </xdr:nvCxnSpPr>
      <xdr:spPr>
        <a:xfrm flipH="1">
          <a:off x="2476500" y="6124575"/>
          <a:ext cx="4763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38</xdr:row>
      <xdr:rowOff>161925</xdr:rowOff>
    </xdr:from>
    <xdr:to>
      <xdr:col>4</xdr:col>
      <xdr:colOff>133350</xdr:colOff>
      <xdr:row>40</xdr:row>
      <xdr:rowOff>95250</xdr:rowOff>
    </xdr:to>
    <xdr:sp macro="" textlink="">
      <xdr:nvSpPr>
        <xdr:cNvPr id="35" name="圆角矩形 34"/>
        <xdr:cNvSpPr/>
      </xdr:nvSpPr>
      <xdr:spPr>
        <a:xfrm>
          <a:off x="2066925" y="6505575"/>
          <a:ext cx="80962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氦检阀关</a:t>
          </a:r>
        </a:p>
      </xdr:txBody>
    </xdr:sp>
    <xdr:clientData/>
  </xdr:twoCellAnchor>
  <xdr:twoCellAnchor>
    <xdr:from>
      <xdr:col>3</xdr:col>
      <xdr:colOff>419100</xdr:colOff>
      <xdr:row>40</xdr:row>
      <xdr:rowOff>104775</xdr:rowOff>
    </xdr:from>
    <xdr:to>
      <xdr:col>3</xdr:col>
      <xdr:colOff>423863</xdr:colOff>
      <xdr:row>42</xdr:row>
      <xdr:rowOff>123825</xdr:rowOff>
    </xdr:to>
    <xdr:cxnSp macro="">
      <xdr:nvCxnSpPr>
        <xdr:cNvPr id="36" name="直接箭头连接符 35"/>
        <xdr:cNvCxnSpPr/>
      </xdr:nvCxnSpPr>
      <xdr:spPr>
        <a:xfrm flipH="1">
          <a:off x="2476500" y="6791325"/>
          <a:ext cx="4763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42</xdr:row>
      <xdr:rowOff>142875</xdr:rowOff>
    </xdr:from>
    <xdr:to>
      <xdr:col>5</xdr:col>
      <xdr:colOff>123825</xdr:colOff>
      <xdr:row>45</xdr:row>
      <xdr:rowOff>47625</xdr:rowOff>
    </xdr:to>
    <xdr:sp macro="" textlink="">
      <xdr:nvSpPr>
        <xdr:cNvPr id="37" name="菱形 36"/>
        <xdr:cNvSpPr/>
      </xdr:nvSpPr>
      <xdr:spPr>
        <a:xfrm>
          <a:off x="1400175" y="7172325"/>
          <a:ext cx="2152650" cy="4191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测试结果</a:t>
          </a:r>
          <a:r>
            <a:rPr lang="en-US" altLang="zh-CN" sz="1100"/>
            <a:t>NG</a:t>
          </a:r>
          <a:endParaRPr lang="zh-CN" altLang="en-US" sz="1100"/>
        </a:p>
      </xdr:txBody>
    </xdr:sp>
    <xdr:clientData/>
  </xdr:twoCellAnchor>
  <xdr:twoCellAnchor>
    <xdr:from>
      <xdr:col>3</xdr:col>
      <xdr:colOff>428625</xdr:colOff>
      <xdr:row>45</xdr:row>
      <xdr:rowOff>57150</xdr:rowOff>
    </xdr:from>
    <xdr:to>
      <xdr:col>3</xdr:col>
      <xdr:colOff>433388</xdr:colOff>
      <xdr:row>47</xdr:row>
      <xdr:rowOff>76200</xdr:rowOff>
    </xdr:to>
    <xdr:cxnSp macro="">
      <xdr:nvCxnSpPr>
        <xdr:cNvPr id="38" name="直接箭头连接符 37"/>
        <xdr:cNvCxnSpPr/>
      </xdr:nvCxnSpPr>
      <xdr:spPr>
        <a:xfrm flipH="1">
          <a:off x="2486025" y="7600950"/>
          <a:ext cx="4763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47</xdr:row>
      <xdr:rowOff>85725</xdr:rowOff>
    </xdr:from>
    <xdr:to>
      <xdr:col>5</xdr:col>
      <xdr:colOff>123825</xdr:colOff>
      <xdr:row>49</xdr:row>
      <xdr:rowOff>161925</xdr:rowOff>
    </xdr:to>
    <xdr:sp macro="" textlink="">
      <xdr:nvSpPr>
        <xdr:cNvPr id="39" name="菱形 38"/>
        <xdr:cNvSpPr/>
      </xdr:nvSpPr>
      <xdr:spPr>
        <a:xfrm>
          <a:off x="1400175" y="7972425"/>
          <a:ext cx="2152650" cy="4191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清管路完成</a:t>
          </a:r>
        </a:p>
      </xdr:txBody>
    </xdr:sp>
    <xdr:clientData/>
  </xdr:twoCellAnchor>
  <xdr:twoCellAnchor>
    <xdr:from>
      <xdr:col>1</xdr:col>
      <xdr:colOff>104775</xdr:colOff>
      <xdr:row>48</xdr:row>
      <xdr:rowOff>123825</xdr:rowOff>
    </xdr:from>
    <xdr:to>
      <xdr:col>2</xdr:col>
      <xdr:colOff>0</xdr:colOff>
      <xdr:row>48</xdr:row>
      <xdr:rowOff>123825</xdr:rowOff>
    </xdr:to>
    <xdr:cxnSp macro="">
      <xdr:nvCxnSpPr>
        <xdr:cNvPr id="40" name="直接连接符 39"/>
        <xdr:cNvCxnSpPr/>
      </xdr:nvCxnSpPr>
      <xdr:spPr>
        <a:xfrm flipH="1">
          <a:off x="790575" y="8181975"/>
          <a:ext cx="581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46</xdr:row>
      <xdr:rowOff>123825</xdr:rowOff>
    </xdr:from>
    <xdr:to>
      <xdr:col>1</xdr:col>
      <xdr:colOff>95250</xdr:colOff>
      <xdr:row>48</xdr:row>
      <xdr:rowOff>114300</xdr:rowOff>
    </xdr:to>
    <xdr:cxnSp macro="">
      <xdr:nvCxnSpPr>
        <xdr:cNvPr id="41" name="直接连接符 40"/>
        <xdr:cNvCxnSpPr/>
      </xdr:nvCxnSpPr>
      <xdr:spPr>
        <a:xfrm flipV="1">
          <a:off x="781050" y="7839075"/>
          <a:ext cx="0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46</xdr:row>
      <xdr:rowOff>123825</xdr:rowOff>
    </xdr:from>
    <xdr:to>
      <xdr:col>3</xdr:col>
      <xdr:colOff>390525</xdr:colOff>
      <xdr:row>46</xdr:row>
      <xdr:rowOff>123825</xdr:rowOff>
    </xdr:to>
    <xdr:cxnSp macro="">
      <xdr:nvCxnSpPr>
        <xdr:cNvPr id="42" name="直接箭头连接符 41"/>
        <xdr:cNvCxnSpPr/>
      </xdr:nvCxnSpPr>
      <xdr:spPr>
        <a:xfrm>
          <a:off x="800100" y="7839075"/>
          <a:ext cx="16478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50</xdr:row>
      <xdr:rowOff>0</xdr:rowOff>
    </xdr:from>
    <xdr:to>
      <xdr:col>3</xdr:col>
      <xdr:colOff>423863</xdr:colOff>
      <xdr:row>52</xdr:row>
      <xdr:rowOff>19050</xdr:rowOff>
    </xdr:to>
    <xdr:cxnSp macro="">
      <xdr:nvCxnSpPr>
        <xdr:cNvPr id="43" name="直接箭头连接符 42"/>
        <xdr:cNvCxnSpPr/>
      </xdr:nvCxnSpPr>
      <xdr:spPr>
        <a:xfrm flipH="1">
          <a:off x="2476500" y="8401050"/>
          <a:ext cx="4763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52</xdr:row>
      <xdr:rowOff>38100</xdr:rowOff>
    </xdr:from>
    <xdr:to>
      <xdr:col>4</xdr:col>
      <xdr:colOff>314325</xdr:colOff>
      <xdr:row>53</xdr:row>
      <xdr:rowOff>142875</xdr:rowOff>
    </xdr:to>
    <xdr:sp macro="" textlink="">
      <xdr:nvSpPr>
        <xdr:cNvPr id="44" name="圆角矩形 43"/>
        <xdr:cNvSpPr/>
      </xdr:nvSpPr>
      <xdr:spPr>
        <a:xfrm>
          <a:off x="1933575" y="8782050"/>
          <a:ext cx="1123950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  破真空阀开</a:t>
          </a:r>
        </a:p>
      </xdr:txBody>
    </xdr:sp>
    <xdr:clientData/>
  </xdr:twoCellAnchor>
  <xdr:twoCellAnchor>
    <xdr:from>
      <xdr:col>3</xdr:col>
      <xdr:colOff>419100</xdr:colOff>
      <xdr:row>53</xdr:row>
      <xdr:rowOff>152400</xdr:rowOff>
    </xdr:from>
    <xdr:to>
      <xdr:col>3</xdr:col>
      <xdr:colOff>423863</xdr:colOff>
      <xdr:row>56</xdr:row>
      <xdr:rowOff>0</xdr:rowOff>
    </xdr:to>
    <xdr:cxnSp macro="">
      <xdr:nvCxnSpPr>
        <xdr:cNvPr id="45" name="直接箭头连接符 44"/>
        <xdr:cNvCxnSpPr/>
      </xdr:nvCxnSpPr>
      <xdr:spPr>
        <a:xfrm flipH="1">
          <a:off x="2476500" y="9067800"/>
          <a:ext cx="4763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56</xdr:row>
      <xdr:rowOff>9525</xdr:rowOff>
    </xdr:from>
    <xdr:to>
      <xdr:col>4</xdr:col>
      <xdr:colOff>304800</xdr:colOff>
      <xdr:row>57</xdr:row>
      <xdr:rowOff>114300</xdr:rowOff>
    </xdr:to>
    <xdr:sp macro="" textlink="">
      <xdr:nvSpPr>
        <xdr:cNvPr id="46" name="圆角矩形 45"/>
        <xdr:cNvSpPr/>
      </xdr:nvSpPr>
      <xdr:spPr>
        <a:xfrm>
          <a:off x="1924050" y="9439275"/>
          <a:ext cx="1123950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#1</a:t>
          </a:r>
          <a:r>
            <a:rPr lang="zh-CN" altLang="en-US" sz="1100"/>
            <a:t>，</a:t>
          </a:r>
          <a:r>
            <a:rPr lang="en-US" altLang="zh-CN" sz="1100"/>
            <a:t>#2</a:t>
          </a:r>
          <a:r>
            <a:rPr lang="zh-CN" altLang="en-US" sz="1100"/>
            <a:t>总阀关</a:t>
          </a:r>
        </a:p>
      </xdr:txBody>
    </xdr:sp>
    <xdr:clientData/>
  </xdr:twoCellAnchor>
  <xdr:twoCellAnchor>
    <xdr:from>
      <xdr:col>3</xdr:col>
      <xdr:colOff>409575</xdr:colOff>
      <xdr:row>57</xdr:row>
      <xdr:rowOff>123825</xdr:rowOff>
    </xdr:from>
    <xdr:to>
      <xdr:col>3</xdr:col>
      <xdr:colOff>414338</xdr:colOff>
      <xdr:row>59</xdr:row>
      <xdr:rowOff>142875</xdr:rowOff>
    </xdr:to>
    <xdr:cxnSp macro="">
      <xdr:nvCxnSpPr>
        <xdr:cNvPr id="47" name="直接箭头连接符 46"/>
        <xdr:cNvCxnSpPr/>
      </xdr:nvCxnSpPr>
      <xdr:spPr>
        <a:xfrm flipH="1">
          <a:off x="2466975" y="9725025"/>
          <a:ext cx="4763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63</xdr:row>
      <xdr:rowOff>114300</xdr:rowOff>
    </xdr:from>
    <xdr:to>
      <xdr:col>5</xdr:col>
      <xdr:colOff>95250</xdr:colOff>
      <xdr:row>66</xdr:row>
      <xdr:rowOff>19050</xdr:rowOff>
    </xdr:to>
    <xdr:sp macro="" textlink="">
      <xdr:nvSpPr>
        <xdr:cNvPr id="48" name="菱形 47"/>
        <xdr:cNvSpPr/>
      </xdr:nvSpPr>
      <xdr:spPr>
        <a:xfrm>
          <a:off x="1371600" y="10744200"/>
          <a:ext cx="2152650" cy="4191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   复测完成</a:t>
          </a:r>
        </a:p>
      </xdr:txBody>
    </xdr:sp>
    <xdr:clientData/>
  </xdr:twoCellAnchor>
  <xdr:twoCellAnchor>
    <xdr:from>
      <xdr:col>1</xdr:col>
      <xdr:colOff>95250</xdr:colOff>
      <xdr:row>64</xdr:row>
      <xdr:rowOff>152400</xdr:rowOff>
    </xdr:from>
    <xdr:to>
      <xdr:col>1</xdr:col>
      <xdr:colOff>676275</xdr:colOff>
      <xdr:row>64</xdr:row>
      <xdr:rowOff>152400</xdr:rowOff>
    </xdr:to>
    <xdr:cxnSp macro="">
      <xdr:nvCxnSpPr>
        <xdr:cNvPr id="49" name="直接连接符 48"/>
        <xdr:cNvCxnSpPr/>
      </xdr:nvCxnSpPr>
      <xdr:spPr>
        <a:xfrm flipH="1">
          <a:off x="781050" y="10953750"/>
          <a:ext cx="581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62</xdr:row>
      <xdr:rowOff>161925</xdr:rowOff>
    </xdr:from>
    <xdr:to>
      <xdr:col>1</xdr:col>
      <xdr:colOff>85725</xdr:colOff>
      <xdr:row>64</xdr:row>
      <xdr:rowOff>152400</xdr:rowOff>
    </xdr:to>
    <xdr:cxnSp macro="">
      <xdr:nvCxnSpPr>
        <xdr:cNvPr id="50" name="直接连接符 49"/>
        <xdr:cNvCxnSpPr/>
      </xdr:nvCxnSpPr>
      <xdr:spPr>
        <a:xfrm flipV="1">
          <a:off x="771525" y="10620375"/>
          <a:ext cx="0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104775</xdr:colOff>
      <xdr:row>62</xdr:row>
      <xdr:rowOff>152400</xdr:rowOff>
    </xdr:from>
    <xdr:to>
      <xdr:col>3</xdr:col>
      <xdr:colOff>381000</xdr:colOff>
      <xdr:row>62</xdr:row>
      <xdr:rowOff>152400</xdr:rowOff>
    </xdr:to>
    <xdr:cxnSp macro="">
      <xdr:nvCxnSpPr>
        <xdr:cNvPr id="51" name="直接箭头连接符 50"/>
        <xdr:cNvCxnSpPr/>
      </xdr:nvCxnSpPr>
      <xdr:spPr>
        <a:xfrm>
          <a:off x="790575" y="10610850"/>
          <a:ext cx="16478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68</xdr:row>
      <xdr:rowOff>38100</xdr:rowOff>
    </xdr:from>
    <xdr:to>
      <xdr:col>4</xdr:col>
      <xdr:colOff>276225</xdr:colOff>
      <xdr:row>69</xdr:row>
      <xdr:rowOff>142875</xdr:rowOff>
    </xdr:to>
    <xdr:sp macro="" textlink="">
      <xdr:nvSpPr>
        <xdr:cNvPr id="53" name="圆角矩形 52"/>
        <xdr:cNvSpPr/>
      </xdr:nvSpPr>
      <xdr:spPr>
        <a:xfrm>
          <a:off x="1895475" y="11525250"/>
          <a:ext cx="1123950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#1</a:t>
          </a:r>
          <a:r>
            <a:rPr lang="zh-CN" altLang="en-US" sz="1100"/>
            <a:t>，</a:t>
          </a:r>
          <a:r>
            <a:rPr lang="en-US" altLang="zh-CN" sz="1100"/>
            <a:t>#2</a:t>
          </a:r>
          <a:r>
            <a:rPr lang="zh-CN" altLang="en-US" sz="1100"/>
            <a:t>总阀开</a:t>
          </a:r>
        </a:p>
      </xdr:txBody>
    </xdr:sp>
    <xdr:clientData/>
  </xdr:twoCellAnchor>
  <xdr:twoCellAnchor>
    <xdr:from>
      <xdr:col>2</xdr:col>
      <xdr:colOff>561975</xdr:colOff>
      <xdr:row>59</xdr:row>
      <xdr:rowOff>142875</xdr:rowOff>
    </xdr:from>
    <xdr:to>
      <xdr:col>4</xdr:col>
      <xdr:colOff>314325</xdr:colOff>
      <xdr:row>61</xdr:row>
      <xdr:rowOff>76200</xdr:rowOff>
    </xdr:to>
    <xdr:sp macro="" textlink="">
      <xdr:nvSpPr>
        <xdr:cNvPr id="55" name="圆角矩形 54"/>
        <xdr:cNvSpPr/>
      </xdr:nvSpPr>
      <xdr:spPr>
        <a:xfrm>
          <a:off x="1933575" y="10086975"/>
          <a:ext cx="1123950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  破真空阀关</a:t>
          </a:r>
        </a:p>
      </xdr:txBody>
    </xdr:sp>
    <xdr:clientData/>
  </xdr:twoCellAnchor>
  <xdr:twoCellAnchor>
    <xdr:from>
      <xdr:col>3</xdr:col>
      <xdr:colOff>400050</xdr:colOff>
      <xdr:row>61</xdr:row>
      <xdr:rowOff>85725</xdr:rowOff>
    </xdr:from>
    <xdr:to>
      <xdr:col>3</xdr:col>
      <xdr:colOff>404813</xdr:colOff>
      <xdr:row>63</xdr:row>
      <xdr:rowOff>104775</xdr:rowOff>
    </xdr:to>
    <xdr:cxnSp macro="">
      <xdr:nvCxnSpPr>
        <xdr:cNvPr id="56" name="直接箭头连接符 55"/>
        <xdr:cNvCxnSpPr/>
      </xdr:nvCxnSpPr>
      <xdr:spPr>
        <a:xfrm flipH="1">
          <a:off x="2457450" y="10372725"/>
          <a:ext cx="4763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390525</xdr:colOff>
      <xdr:row>66</xdr:row>
      <xdr:rowOff>0</xdr:rowOff>
    </xdr:from>
    <xdr:to>
      <xdr:col>3</xdr:col>
      <xdr:colOff>395288</xdr:colOff>
      <xdr:row>68</xdr:row>
      <xdr:rowOff>19050</xdr:rowOff>
    </xdr:to>
    <xdr:cxnSp macro="">
      <xdr:nvCxnSpPr>
        <xdr:cNvPr id="57" name="直接箭头连接符 56"/>
        <xdr:cNvCxnSpPr/>
      </xdr:nvCxnSpPr>
      <xdr:spPr>
        <a:xfrm flipH="1">
          <a:off x="2447925" y="11144250"/>
          <a:ext cx="4763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400050</xdr:colOff>
      <xdr:row>69</xdr:row>
      <xdr:rowOff>133350</xdr:rowOff>
    </xdr:from>
    <xdr:to>
      <xdr:col>3</xdr:col>
      <xdr:colOff>404813</xdr:colOff>
      <xdr:row>71</xdr:row>
      <xdr:rowOff>152400</xdr:rowOff>
    </xdr:to>
    <xdr:cxnSp macro="">
      <xdr:nvCxnSpPr>
        <xdr:cNvPr id="58" name="直接箭头连接符 57"/>
        <xdr:cNvCxnSpPr/>
      </xdr:nvCxnSpPr>
      <xdr:spPr>
        <a:xfrm flipH="1">
          <a:off x="2457450" y="11791950"/>
          <a:ext cx="4763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533400</xdr:colOff>
      <xdr:row>71</xdr:row>
      <xdr:rowOff>152400</xdr:rowOff>
    </xdr:from>
    <xdr:to>
      <xdr:col>4</xdr:col>
      <xdr:colOff>285750</xdr:colOff>
      <xdr:row>73</xdr:row>
      <xdr:rowOff>85725</xdr:rowOff>
    </xdr:to>
    <xdr:sp macro="" textlink="">
      <xdr:nvSpPr>
        <xdr:cNvPr id="59" name="圆角矩形 58"/>
        <xdr:cNvSpPr/>
      </xdr:nvSpPr>
      <xdr:spPr>
        <a:xfrm>
          <a:off x="1905000" y="12153900"/>
          <a:ext cx="1123950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  破真空阀开</a:t>
          </a:r>
        </a:p>
      </xdr:txBody>
    </xdr:sp>
    <xdr:clientData/>
  </xdr:twoCellAnchor>
  <xdr:twoCellAnchor>
    <xdr:from>
      <xdr:col>3</xdr:col>
      <xdr:colOff>390525</xdr:colOff>
      <xdr:row>73</xdr:row>
      <xdr:rowOff>95250</xdr:rowOff>
    </xdr:from>
    <xdr:to>
      <xdr:col>3</xdr:col>
      <xdr:colOff>395288</xdr:colOff>
      <xdr:row>75</xdr:row>
      <xdr:rowOff>114300</xdr:rowOff>
    </xdr:to>
    <xdr:cxnSp macro="">
      <xdr:nvCxnSpPr>
        <xdr:cNvPr id="60" name="直接箭头连接符 59"/>
        <xdr:cNvCxnSpPr/>
      </xdr:nvCxnSpPr>
      <xdr:spPr>
        <a:xfrm flipH="1">
          <a:off x="2447925" y="12439650"/>
          <a:ext cx="4763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75</xdr:row>
      <xdr:rowOff>114300</xdr:rowOff>
    </xdr:from>
    <xdr:to>
      <xdr:col>4</xdr:col>
      <xdr:colOff>295275</xdr:colOff>
      <xdr:row>77</xdr:row>
      <xdr:rowOff>47625</xdr:rowOff>
    </xdr:to>
    <xdr:sp macro="" textlink="">
      <xdr:nvSpPr>
        <xdr:cNvPr id="61" name="圆角矩形 60"/>
        <xdr:cNvSpPr/>
      </xdr:nvSpPr>
      <xdr:spPr>
        <a:xfrm>
          <a:off x="1914525" y="12801600"/>
          <a:ext cx="1123950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#1</a:t>
          </a:r>
          <a:r>
            <a:rPr lang="zh-CN" altLang="en-US" sz="1100"/>
            <a:t>，</a:t>
          </a:r>
          <a:r>
            <a:rPr lang="en-US" altLang="zh-CN" sz="1100"/>
            <a:t>#2</a:t>
          </a:r>
          <a:r>
            <a:rPr lang="zh-CN" altLang="en-US" sz="1100"/>
            <a:t>总阀关</a:t>
          </a:r>
        </a:p>
      </xdr:txBody>
    </xdr:sp>
    <xdr:clientData/>
  </xdr:twoCellAnchor>
  <xdr:twoCellAnchor>
    <xdr:from>
      <xdr:col>3</xdr:col>
      <xdr:colOff>419100</xdr:colOff>
      <xdr:row>77</xdr:row>
      <xdr:rowOff>38100</xdr:rowOff>
    </xdr:from>
    <xdr:to>
      <xdr:col>3</xdr:col>
      <xdr:colOff>423863</xdr:colOff>
      <xdr:row>79</xdr:row>
      <xdr:rowOff>57150</xdr:rowOff>
    </xdr:to>
    <xdr:cxnSp macro="">
      <xdr:nvCxnSpPr>
        <xdr:cNvPr id="62" name="直接箭头连接符 61"/>
        <xdr:cNvCxnSpPr/>
      </xdr:nvCxnSpPr>
      <xdr:spPr>
        <a:xfrm flipH="1">
          <a:off x="2476500" y="13068300"/>
          <a:ext cx="4763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79</xdr:row>
      <xdr:rowOff>47625</xdr:rowOff>
    </xdr:from>
    <xdr:to>
      <xdr:col>4</xdr:col>
      <xdr:colOff>323850</xdr:colOff>
      <xdr:row>80</xdr:row>
      <xdr:rowOff>152400</xdr:rowOff>
    </xdr:to>
    <xdr:sp macro="" textlink="">
      <xdr:nvSpPr>
        <xdr:cNvPr id="63" name="圆角矩形 62"/>
        <xdr:cNvSpPr/>
      </xdr:nvSpPr>
      <xdr:spPr>
        <a:xfrm>
          <a:off x="1943100" y="13420725"/>
          <a:ext cx="1123950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  破真空阀关</a:t>
          </a:r>
        </a:p>
      </xdr:txBody>
    </xdr:sp>
    <xdr:clientData/>
  </xdr:twoCellAnchor>
  <xdr:twoCellAnchor>
    <xdr:from>
      <xdr:col>3</xdr:col>
      <xdr:colOff>438150</xdr:colOff>
      <xdr:row>80</xdr:row>
      <xdr:rowOff>152400</xdr:rowOff>
    </xdr:from>
    <xdr:to>
      <xdr:col>3</xdr:col>
      <xdr:colOff>442913</xdr:colOff>
      <xdr:row>83</xdr:row>
      <xdr:rowOff>0</xdr:rowOff>
    </xdr:to>
    <xdr:cxnSp macro="">
      <xdr:nvCxnSpPr>
        <xdr:cNvPr id="64" name="直接箭头连接符 63"/>
        <xdr:cNvCxnSpPr/>
      </xdr:nvCxnSpPr>
      <xdr:spPr>
        <a:xfrm flipH="1">
          <a:off x="2495550" y="13696950"/>
          <a:ext cx="4763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82</xdr:row>
      <xdr:rowOff>161925</xdr:rowOff>
    </xdr:from>
    <xdr:to>
      <xdr:col>4</xdr:col>
      <xdr:colOff>333375</xdr:colOff>
      <xdr:row>84</xdr:row>
      <xdr:rowOff>95250</xdr:rowOff>
    </xdr:to>
    <xdr:sp macro="" textlink="">
      <xdr:nvSpPr>
        <xdr:cNvPr id="65" name="圆角矩形 64"/>
        <xdr:cNvSpPr/>
      </xdr:nvSpPr>
      <xdr:spPr>
        <a:xfrm>
          <a:off x="1952625" y="14049375"/>
          <a:ext cx="1123950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        结束</a:t>
          </a:r>
        </a:p>
      </xdr:txBody>
    </xdr:sp>
    <xdr:clientData/>
  </xdr:twoCellAnchor>
  <xdr:twoCellAnchor>
    <xdr:from>
      <xdr:col>5</xdr:col>
      <xdr:colOff>123825</xdr:colOff>
      <xdr:row>44</xdr:row>
      <xdr:rowOff>9525</xdr:rowOff>
    </xdr:from>
    <xdr:to>
      <xdr:col>6</xdr:col>
      <xdr:colOff>57150</xdr:colOff>
      <xdr:row>44</xdr:row>
      <xdr:rowOff>9525</xdr:rowOff>
    </xdr:to>
    <xdr:cxnSp macro="">
      <xdr:nvCxnSpPr>
        <xdr:cNvPr id="67" name="直接连接符 66"/>
        <xdr:cNvCxnSpPr>
          <a:stCxn id="37" idx="3"/>
        </xdr:cNvCxnSpPr>
      </xdr:nvCxnSpPr>
      <xdr:spPr>
        <a:xfrm>
          <a:off x="3552825" y="7381875"/>
          <a:ext cx="6191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44</xdr:row>
      <xdr:rowOff>0</xdr:rowOff>
    </xdr:from>
    <xdr:to>
      <xdr:col>6</xdr:col>
      <xdr:colOff>57150</xdr:colOff>
      <xdr:row>67</xdr:row>
      <xdr:rowOff>57150</xdr:rowOff>
    </xdr:to>
    <xdr:cxnSp macro="">
      <xdr:nvCxnSpPr>
        <xdr:cNvPr id="69" name="直接连接符 68"/>
        <xdr:cNvCxnSpPr/>
      </xdr:nvCxnSpPr>
      <xdr:spPr>
        <a:xfrm>
          <a:off x="4171950" y="7372350"/>
          <a:ext cx="0" cy="400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67</xdr:row>
      <xdr:rowOff>47625</xdr:rowOff>
    </xdr:from>
    <xdr:to>
      <xdr:col>6</xdr:col>
      <xdr:colOff>57150</xdr:colOff>
      <xdr:row>67</xdr:row>
      <xdr:rowOff>47625</xdr:rowOff>
    </xdr:to>
    <xdr:cxnSp macro="">
      <xdr:nvCxnSpPr>
        <xdr:cNvPr id="71" name="直接箭头连接符 70"/>
        <xdr:cNvCxnSpPr/>
      </xdr:nvCxnSpPr>
      <xdr:spPr>
        <a:xfrm flipH="1">
          <a:off x="2466975" y="11363325"/>
          <a:ext cx="17049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24</xdr:row>
      <xdr:rowOff>161924</xdr:rowOff>
    </xdr:from>
    <xdr:to>
      <xdr:col>4</xdr:col>
      <xdr:colOff>57151</xdr:colOff>
      <xdr:row>26</xdr:row>
      <xdr:rowOff>57149</xdr:rowOff>
    </xdr:to>
    <xdr:sp macro="" textlink="">
      <xdr:nvSpPr>
        <xdr:cNvPr id="72" name="TextBox 71"/>
        <xdr:cNvSpPr txBox="1"/>
      </xdr:nvSpPr>
      <xdr:spPr>
        <a:xfrm>
          <a:off x="2552701" y="4105274"/>
          <a:ext cx="2476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Y</a:t>
          </a:r>
          <a:endParaRPr lang="zh-CN" altLang="en-US" sz="1100"/>
        </a:p>
      </xdr:txBody>
    </xdr:sp>
    <xdr:clientData/>
  </xdr:twoCellAnchor>
  <xdr:twoCellAnchor>
    <xdr:from>
      <xdr:col>1</xdr:col>
      <xdr:colOff>428625</xdr:colOff>
      <xdr:row>21</xdr:row>
      <xdr:rowOff>161925</xdr:rowOff>
    </xdr:from>
    <xdr:to>
      <xdr:col>1</xdr:col>
      <xdr:colOff>676275</xdr:colOff>
      <xdr:row>23</xdr:row>
      <xdr:rowOff>57150</xdr:rowOff>
    </xdr:to>
    <xdr:sp macro="" textlink="">
      <xdr:nvSpPr>
        <xdr:cNvPr id="73" name="TextBox 72"/>
        <xdr:cNvSpPr txBox="1"/>
      </xdr:nvSpPr>
      <xdr:spPr>
        <a:xfrm>
          <a:off x="1114425" y="3590925"/>
          <a:ext cx="2476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N</a:t>
          </a:r>
          <a:endParaRPr lang="zh-CN" altLang="en-US" sz="1100"/>
        </a:p>
      </xdr:txBody>
    </xdr:sp>
    <xdr:clientData/>
  </xdr:twoCellAnchor>
  <xdr:twoCellAnchor>
    <xdr:from>
      <xdr:col>3</xdr:col>
      <xdr:colOff>466725</xdr:colOff>
      <xdr:row>33</xdr:row>
      <xdr:rowOff>38100</xdr:rowOff>
    </xdr:from>
    <xdr:to>
      <xdr:col>4</xdr:col>
      <xdr:colOff>28575</xdr:colOff>
      <xdr:row>34</xdr:row>
      <xdr:rowOff>104775</xdr:rowOff>
    </xdr:to>
    <xdr:sp macro="" textlink="">
      <xdr:nvSpPr>
        <xdr:cNvPr id="74" name="TextBox 73"/>
        <xdr:cNvSpPr txBox="1"/>
      </xdr:nvSpPr>
      <xdr:spPr>
        <a:xfrm>
          <a:off x="2524125" y="5524500"/>
          <a:ext cx="2476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Y</a:t>
          </a:r>
          <a:endParaRPr lang="zh-CN" altLang="en-US" sz="1100"/>
        </a:p>
      </xdr:txBody>
    </xdr:sp>
    <xdr:clientData/>
  </xdr:twoCellAnchor>
  <xdr:twoCellAnchor>
    <xdr:from>
      <xdr:col>1</xdr:col>
      <xdr:colOff>457200</xdr:colOff>
      <xdr:row>30</xdr:row>
      <xdr:rowOff>47625</xdr:rowOff>
    </xdr:from>
    <xdr:to>
      <xdr:col>2</xdr:col>
      <xdr:colOff>19050</xdr:colOff>
      <xdr:row>31</xdr:row>
      <xdr:rowOff>114300</xdr:rowOff>
    </xdr:to>
    <xdr:sp macro="" textlink="">
      <xdr:nvSpPr>
        <xdr:cNvPr id="75" name="TextBox 74"/>
        <xdr:cNvSpPr txBox="1"/>
      </xdr:nvSpPr>
      <xdr:spPr>
        <a:xfrm>
          <a:off x="1143000" y="5019675"/>
          <a:ext cx="2476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N</a:t>
          </a:r>
          <a:endParaRPr lang="zh-CN" altLang="en-US" sz="1100"/>
        </a:p>
      </xdr:txBody>
    </xdr:sp>
    <xdr:clientData/>
  </xdr:twoCellAnchor>
  <xdr:twoCellAnchor>
    <xdr:from>
      <xdr:col>5</xdr:col>
      <xdr:colOff>104775</xdr:colOff>
      <xdr:row>42</xdr:row>
      <xdr:rowOff>66675</xdr:rowOff>
    </xdr:from>
    <xdr:to>
      <xdr:col>5</xdr:col>
      <xdr:colOff>352425</xdr:colOff>
      <xdr:row>43</xdr:row>
      <xdr:rowOff>133350</xdr:rowOff>
    </xdr:to>
    <xdr:sp macro="" textlink="">
      <xdr:nvSpPr>
        <xdr:cNvPr id="76" name="TextBox 75"/>
        <xdr:cNvSpPr txBox="1"/>
      </xdr:nvSpPr>
      <xdr:spPr>
        <a:xfrm>
          <a:off x="3533775" y="7096125"/>
          <a:ext cx="2476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N</a:t>
          </a:r>
          <a:endParaRPr lang="zh-CN" altLang="en-US" sz="1100"/>
        </a:p>
      </xdr:txBody>
    </xdr:sp>
    <xdr:clientData/>
  </xdr:twoCellAnchor>
  <xdr:twoCellAnchor>
    <xdr:from>
      <xdr:col>3</xdr:col>
      <xdr:colOff>476250</xdr:colOff>
      <xdr:row>45</xdr:row>
      <xdr:rowOff>66675</xdr:rowOff>
    </xdr:from>
    <xdr:to>
      <xdr:col>4</xdr:col>
      <xdr:colOff>38100</xdr:colOff>
      <xdr:row>46</xdr:row>
      <xdr:rowOff>133350</xdr:rowOff>
    </xdr:to>
    <xdr:sp macro="" textlink="">
      <xdr:nvSpPr>
        <xdr:cNvPr id="77" name="TextBox 76"/>
        <xdr:cNvSpPr txBox="1"/>
      </xdr:nvSpPr>
      <xdr:spPr>
        <a:xfrm>
          <a:off x="2533650" y="7610475"/>
          <a:ext cx="2476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Y</a:t>
          </a:r>
          <a:endParaRPr lang="zh-CN" altLang="en-US" sz="1100"/>
        </a:p>
      </xdr:txBody>
    </xdr:sp>
    <xdr:clientData/>
  </xdr:twoCellAnchor>
  <xdr:twoCellAnchor>
    <xdr:from>
      <xdr:col>3</xdr:col>
      <xdr:colOff>466725</xdr:colOff>
      <xdr:row>50</xdr:row>
      <xdr:rowOff>38100</xdr:rowOff>
    </xdr:from>
    <xdr:to>
      <xdr:col>4</xdr:col>
      <xdr:colOff>28575</xdr:colOff>
      <xdr:row>51</xdr:row>
      <xdr:rowOff>104775</xdr:rowOff>
    </xdr:to>
    <xdr:sp macro="" textlink="">
      <xdr:nvSpPr>
        <xdr:cNvPr id="78" name="TextBox 77"/>
        <xdr:cNvSpPr txBox="1"/>
      </xdr:nvSpPr>
      <xdr:spPr>
        <a:xfrm>
          <a:off x="2524125" y="8439150"/>
          <a:ext cx="2476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Y</a:t>
          </a:r>
          <a:endParaRPr lang="zh-CN" altLang="en-US" sz="1100"/>
        </a:p>
      </xdr:txBody>
    </xdr:sp>
    <xdr:clientData/>
  </xdr:twoCellAnchor>
  <xdr:twoCellAnchor>
    <xdr:from>
      <xdr:col>1</xdr:col>
      <xdr:colOff>466725</xdr:colOff>
      <xdr:row>47</xdr:row>
      <xdr:rowOff>28575</xdr:rowOff>
    </xdr:from>
    <xdr:to>
      <xdr:col>2</xdr:col>
      <xdr:colOff>28575</xdr:colOff>
      <xdr:row>48</xdr:row>
      <xdr:rowOff>95250</xdr:rowOff>
    </xdr:to>
    <xdr:sp macro="" textlink="">
      <xdr:nvSpPr>
        <xdr:cNvPr id="79" name="TextBox 78"/>
        <xdr:cNvSpPr txBox="1"/>
      </xdr:nvSpPr>
      <xdr:spPr>
        <a:xfrm>
          <a:off x="1152525" y="7915275"/>
          <a:ext cx="2476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N</a:t>
          </a:r>
          <a:endParaRPr lang="zh-CN" altLang="en-US" sz="1100"/>
        </a:p>
      </xdr:txBody>
    </xdr:sp>
    <xdr:clientData/>
  </xdr:twoCellAnchor>
  <xdr:twoCellAnchor>
    <xdr:from>
      <xdr:col>1</xdr:col>
      <xdr:colOff>428625</xdr:colOff>
      <xdr:row>63</xdr:row>
      <xdr:rowOff>57150</xdr:rowOff>
    </xdr:from>
    <xdr:to>
      <xdr:col>1</xdr:col>
      <xdr:colOff>676275</xdr:colOff>
      <xdr:row>64</xdr:row>
      <xdr:rowOff>123825</xdr:rowOff>
    </xdr:to>
    <xdr:sp macro="" textlink="">
      <xdr:nvSpPr>
        <xdr:cNvPr id="80" name="TextBox 79"/>
        <xdr:cNvSpPr txBox="1"/>
      </xdr:nvSpPr>
      <xdr:spPr>
        <a:xfrm>
          <a:off x="1114425" y="10687050"/>
          <a:ext cx="2476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N</a:t>
          </a:r>
          <a:endParaRPr lang="zh-CN" altLang="en-US" sz="1100"/>
        </a:p>
      </xdr:txBody>
    </xdr:sp>
    <xdr:clientData/>
  </xdr:twoCellAnchor>
  <xdr:twoCellAnchor>
    <xdr:from>
      <xdr:col>3</xdr:col>
      <xdr:colOff>104775</xdr:colOff>
      <xdr:row>66</xdr:row>
      <xdr:rowOff>47625</xdr:rowOff>
    </xdr:from>
    <xdr:to>
      <xdr:col>3</xdr:col>
      <xdr:colOff>352425</xdr:colOff>
      <xdr:row>67</xdr:row>
      <xdr:rowOff>114300</xdr:rowOff>
    </xdr:to>
    <xdr:sp macro="" textlink="">
      <xdr:nvSpPr>
        <xdr:cNvPr id="81" name="TextBox 80"/>
        <xdr:cNvSpPr txBox="1"/>
      </xdr:nvSpPr>
      <xdr:spPr>
        <a:xfrm>
          <a:off x="2162175" y="11191875"/>
          <a:ext cx="2476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Y</a:t>
          </a:r>
          <a:endParaRPr lang="zh-CN" altLang="en-US" sz="1100"/>
        </a:p>
      </xdr:txBody>
    </xdr:sp>
    <xdr:clientData/>
  </xdr:twoCellAnchor>
  <xdr:twoCellAnchor>
    <xdr:from>
      <xdr:col>11</xdr:col>
      <xdr:colOff>228600</xdr:colOff>
      <xdr:row>2</xdr:row>
      <xdr:rowOff>19050</xdr:rowOff>
    </xdr:from>
    <xdr:to>
      <xdr:col>12</xdr:col>
      <xdr:colOff>352425</xdr:colOff>
      <xdr:row>3</xdr:row>
      <xdr:rowOff>123825</xdr:rowOff>
    </xdr:to>
    <xdr:sp macro="" textlink="">
      <xdr:nvSpPr>
        <xdr:cNvPr id="82" name="圆角矩形 81"/>
        <xdr:cNvSpPr/>
      </xdr:nvSpPr>
      <xdr:spPr>
        <a:xfrm>
          <a:off x="7772400" y="361950"/>
          <a:ext cx="80962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    开始</a:t>
          </a:r>
        </a:p>
      </xdr:txBody>
    </xdr:sp>
    <xdr:clientData/>
  </xdr:twoCellAnchor>
  <xdr:twoCellAnchor>
    <xdr:from>
      <xdr:col>11</xdr:col>
      <xdr:colOff>633413</xdr:colOff>
      <xdr:row>3</xdr:row>
      <xdr:rowOff>123825</xdr:rowOff>
    </xdr:from>
    <xdr:to>
      <xdr:col>11</xdr:col>
      <xdr:colOff>638175</xdr:colOff>
      <xdr:row>5</xdr:row>
      <xdr:rowOff>142875</xdr:rowOff>
    </xdr:to>
    <xdr:cxnSp macro="">
      <xdr:nvCxnSpPr>
        <xdr:cNvPr id="84" name="直接箭头连接符 83"/>
        <xdr:cNvCxnSpPr>
          <a:stCxn id="82" idx="2"/>
        </xdr:cNvCxnSpPr>
      </xdr:nvCxnSpPr>
      <xdr:spPr>
        <a:xfrm>
          <a:off x="8177213" y="638175"/>
          <a:ext cx="4762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238125</xdr:colOff>
      <xdr:row>5</xdr:row>
      <xdr:rowOff>142875</xdr:rowOff>
    </xdr:from>
    <xdr:to>
      <xdr:col>12</xdr:col>
      <xdr:colOff>361950</xdr:colOff>
      <xdr:row>7</xdr:row>
      <xdr:rowOff>76200</xdr:rowOff>
    </xdr:to>
    <xdr:sp macro="" textlink="">
      <xdr:nvSpPr>
        <xdr:cNvPr id="86" name="圆角矩形 85"/>
        <xdr:cNvSpPr/>
      </xdr:nvSpPr>
      <xdr:spPr>
        <a:xfrm>
          <a:off x="7781925" y="1000125"/>
          <a:ext cx="80962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#1</a:t>
          </a:r>
          <a:r>
            <a:rPr lang="zh-CN" altLang="en-US" sz="1100"/>
            <a:t>总阀开</a:t>
          </a:r>
        </a:p>
      </xdr:txBody>
    </xdr:sp>
    <xdr:clientData/>
  </xdr:twoCellAnchor>
  <xdr:twoCellAnchor>
    <xdr:from>
      <xdr:col>11</xdr:col>
      <xdr:colOff>657225</xdr:colOff>
      <xdr:row>7</xdr:row>
      <xdr:rowOff>76200</xdr:rowOff>
    </xdr:from>
    <xdr:to>
      <xdr:col>11</xdr:col>
      <xdr:colOff>661987</xdr:colOff>
      <xdr:row>9</xdr:row>
      <xdr:rowOff>95250</xdr:rowOff>
    </xdr:to>
    <xdr:cxnSp macro="">
      <xdr:nvCxnSpPr>
        <xdr:cNvPr id="87" name="直接箭头连接符 86"/>
        <xdr:cNvCxnSpPr/>
      </xdr:nvCxnSpPr>
      <xdr:spPr>
        <a:xfrm>
          <a:off x="8201025" y="1276350"/>
          <a:ext cx="4762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257175</xdr:colOff>
      <xdr:row>9</xdr:row>
      <xdr:rowOff>104775</xdr:rowOff>
    </xdr:from>
    <xdr:to>
      <xdr:col>12</xdr:col>
      <xdr:colOff>381000</xdr:colOff>
      <xdr:row>11</xdr:row>
      <xdr:rowOff>38100</xdr:rowOff>
    </xdr:to>
    <xdr:sp macro="" textlink="">
      <xdr:nvSpPr>
        <xdr:cNvPr id="88" name="圆角矩形 87"/>
        <xdr:cNvSpPr/>
      </xdr:nvSpPr>
      <xdr:spPr>
        <a:xfrm>
          <a:off x="7800975" y="1647825"/>
          <a:ext cx="80962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抽气阀开</a:t>
          </a:r>
        </a:p>
      </xdr:txBody>
    </xdr:sp>
    <xdr:clientData/>
  </xdr:twoCellAnchor>
  <xdr:twoCellAnchor>
    <xdr:from>
      <xdr:col>1</xdr:col>
      <xdr:colOff>314325</xdr:colOff>
      <xdr:row>15</xdr:row>
      <xdr:rowOff>28575</xdr:rowOff>
    </xdr:from>
    <xdr:to>
      <xdr:col>2</xdr:col>
      <xdr:colOff>209550</xdr:colOff>
      <xdr:row>15</xdr:row>
      <xdr:rowOff>28575</xdr:rowOff>
    </xdr:to>
    <xdr:cxnSp macro="">
      <xdr:nvCxnSpPr>
        <xdr:cNvPr id="89" name="直接连接符 88"/>
        <xdr:cNvCxnSpPr/>
      </xdr:nvCxnSpPr>
      <xdr:spPr>
        <a:xfrm flipH="1">
          <a:off x="1000125" y="2600325"/>
          <a:ext cx="581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314325</xdr:colOff>
      <xdr:row>13</xdr:row>
      <xdr:rowOff>38100</xdr:rowOff>
    </xdr:from>
    <xdr:to>
      <xdr:col>1</xdr:col>
      <xdr:colOff>314325</xdr:colOff>
      <xdr:row>15</xdr:row>
      <xdr:rowOff>28575</xdr:rowOff>
    </xdr:to>
    <xdr:cxnSp macro="">
      <xdr:nvCxnSpPr>
        <xdr:cNvPr id="90" name="直接连接符 89"/>
        <xdr:cNvCxnSpPr/>
      </xdr:nvCxnSpPr>
      <xdr:spPr>
        <a:xfrm flipV="1">
          <a:off x="1000125" y="2266950"/>
          <a:ext cx="0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314325</xdr:colOff>
      <xdr:row>13</xdr:row>
      <xdr:rowOff>28575</xdr:rowOff>
    </xdr:from>
    <xdr:to>
      <xdr:col>3</xdr:col>
      <xdr:colOff>438150</xdr:colOff>
      <xdr:row>13</xdr:row>
      <xdr:rowOff>28575</xdr:rowOff>
    </xdr:to>
    <xdr:cxnSp macro="">
      <xdr:nvCxnSpPr>
        <xdr:cNvPr id="91" name="直接箭头连接符 90"/>
        <xdr:cNvCxnSpPr/>
      </xdr:nvCxnSpPr>
      <xdr:spPr>
        <a:xfrm>
          <a:off x="1000125" y="2257425"/>
          <a:ext cx="14954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114300</xdr:rowOff>
    </xdr:from>
    <xdr:to>
      <xdr:col>2</xdr:col>
      <xdr:colOff>247650</xdr:colOff>
      <xdr:row>15</xdr:row>
      <xdr:rowOff>9525</xdr:rowOff>
    </xdr:to>
    <xdr:sp macro="" textlink="">
      <xdr:nvSpPr>
        <xdr:cNvPr id="83" name="TextBox 82"/>
        <xdr:cNvSpPr txBox="1"/>
      </xdr:nvSpPr>
      <xdr:spPr>
        <a:xfrm>
          <a:off x="1371600" y="2343150"/>
          <a:ext cx="2476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N</a:t>
          </a:r>
          <a:endParaRPr lang="zh-CN" altLang="en-US" sz="1100"/>
        </a:p>
      </xdr:txBody>
    </xdr:sp>
    <xdr:clientData/>
  </xdr:twoCellAnchor>
  <xdr:twoCellAnchor>
    <xdr:from>
      <xdr:col>3</xdr:col>
      <xdr:colOff>457200</xdr:colOff>
      <xdr:row>16</xdr:row>
      <xdr:rowOff>104775</xdr:rowOff>
    </xdr:from>
    <xdr:to>
      <xdr:col>4</xdr:col>
      <xdr:colOff>19050</xdr:colOff>
      <xdr:row>18</xdr:row>
      <xdr:rowOff>0</xdr:rowOff>
    </xdr:to>
    <xdr:sp macro="" textlink="">
      <xdr:nvSpPr>
        <xdr:cNvPr id="85" name="TextBox 84"/>
        <xdr:cNvSpPr txBox="1"/>
      </xdr:nvSpPr>
      <xdr:spPr>
        <a:xfrm>
          <a:off x="2514600" y="2847975"/>
          <a:ext cx="2476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Y</a:t>
          </a:r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9987;&#26696;/&#21160;&#21147;&#35774;&#22791;/&#26143;&#24658;/&#20840;&#33258;&#21160;&#36127;&#21387;/Bom/XH&#36127;&#21387;&#22320;&#22336;&#35268;&#21010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"/>
      <sheetName val="DI"/>
      <sheetName val="DO"/>
      <sheetName val="自动流程"/>
      <sheetName val="公共部分"/>
      <sheetName val="轴控参数"/>
      <sheetName val="特殊单元地址分配"/>
      <sheetName val="工艺参数设定"/>
      <sheetName val="生产数据读取"/>
    </sheetNames>
    <sheetDataSet>
      <sheetData sheetId="0">
        <row r="6">
          <cell r="B6">
            <v>0</v>
          </cell>
          <cell r="E6" t="str">
            <v>R0</v>
          </cell>
          <cell r="F6" t="str">
            <v>启动按钮</v>
          </cell>
          <cell r="I6" t="str">
            <v>R10000</v>
          </cell>
          <cell r="J6" t="str">
            <v>启动指示灯</v>
          </cell>
        </row>
        <row r="7">
          <cell r="B7">
            <v>1</v>
          </cell>
          <cell r="E7" t="str">
            <v>R1</v>
          </cell>
          <cell r="F7" t="str">
            <v>停止按钮</v>
          </cell>
          <cell r="I7" t="str">
            <v>R10001</v>
          </cell>
          <cell r="J7" t="str">
            <v>停止指示灯</v>
          </cell>
        </row>
        <row r="8">
          <cell r="B8">
            <v>2</v>
          </cell>
          <cell r="E8" t="str">
            <v>R2</v>
          </cell>
          <cell r="F8" t="str">
            <v>复位按钮</v>
          </cell>
          <cell r="I8" t="str">
            <v>R10002</v>
          </cell>
          <cell r="J8" t="str">
            <v>复位指示灯</v>
          </cell>
        </row>
        <row r="9">
          <cell r="B9">
            <v>3</v>
          </cell>
          <cell r="E9" t="str">
            <v>R3</v>
          </cell>
          <cell r="F9" t="str">
            <v>手自动切换开关</v>
          </cell>
          <cell r="I9" t="str">
            <v>R10003</v>
          </cell>
          <cell r="J9" t="str">
            <v>三色红灯</v>
          </cell>
        </row>
        <row r="10">
          <cell r="B10">
            <v>4</v>
          </cell>
          <cell r="E10" t="str">
            <v>R4</v>
          </cell>
          <cell r="F10" t="str">
            <v>急停按钮</v>
          </cell>
          <cell r="I10" t="str">
            <v>R10004</v>
          </cell>
          <cell r="J10" t="str">
            <v>三色黄灯</v>
          </cell>
        </row>
        <row r="11">
          <cell r="B11">
            <v>5</v>
          </cell>
          <cell r="E11" t="str">
            <v>R5</v>
          </cell>
          <cell r="F11" t="str">
            <v>前门门磁</v>
          </cell>
          <cell r="I11" t="str">
            <v>R10005</v>
          </cell>
          <cell r="J11" t="str">
            <v>三色绿灯</v>
          </cell>
        </row>
        <row r="12">
          <cell r="B12">
            <v>6</v>
          </cell>
          <cell r="E12" t="str">
            <v>R6</v>
          </cell>
          <cell r="F12" t="str">
            <v>后门门磁</v>
          </cell>
          <cell r="I12" t="str">
            <v>R10006</v>
          </cell>
          <cell r="J12" t="str">
            <v>蜂鸣器</v>
          </cell>
        </row>
        <row r="13">
          <cell r="B13">
            <v>7</v>
          </cell>
          <cell r="E13" t="str">
            <v>R7</v>
          </cell>
          <cell r="F13" t="str">
            <v>左门门磁</v>
          </cell>
          <cell r="I13" t="str">
            <v>R10007</v>
          </cell>
          <cell r="J13" t="str">
            <v>#1真空泵电源</v>
          </cell>
        </row>
        <row r="14">
          <cell r="B14">
            <v>8</v>
          </cell>
          <cell r="E14" t="str">
            <v>R8</v>
          </cell>
          <cell r="F14" t="str">
            <v>右门门磁</v>
          </cell>
          <cell r="I14" t="str">
            <v>R10008</v>
          </cell>
          <cell r="J14" t="str">
            <v>#2真空泵电源</v>
          </cell>
        </row>
        <row r="15">
          <cell r="B15">
            <v>9</v>
          </cell>
          <cell r="E15" t="str">
            <v>R9</v>
          </cell>
          <cell r="F15" t="str">
            <v>总气源压力信号</v>
          </cell>
          <cell r="I15" t="str">
            <v>R10009</v>
          </cell>
        </row>
        <row r="16">
          <cell r="B16">
            <v>10</v>
          </cell>
          <cell r="E16" t="str">
            <v>R10</v>
          </cell>
          <cell r="F16" t="str">
            <v>备用</v>
          </cell>
          <cell r="I16" t="str">
            <v>R10010</v>
          </cell>
        </row>
        <row r="17">
          <cell r="B17">
            <v>11</v>
          </cell>
          <cell r="E17" t="str">
            <v>R11</v>
          </cell>
          <cell r="F17" t="str">
            <v>备用</v>
          </cell>
          <cell r="I17" t="str">
            <v>R10011</v>
          </cell>
        </row>
        <row r="18">
          <cell r="B18">
            <v>12</v>
          </cell>
          <cell r="E18" t="str">
            <v>R12</v>
          </cell>
          <cell r="F18" t="str">
            <v>备用</v>
          </cell>
          <cell r="I18" t="str">
            <v>R10012</v>
          </cell>
        </row>
        <row r="19">
          <cell r="B19">
            <v>13</v>
          </cell>
          <cell r="E19" t="str">
            <v>R13</v>
          </cell>
          <cell r="F19" t="str">
            <v>备用</v>
          </cell>
          <cell r="I19" t="str">
            <v>R10013</v>
          </cell>
          <cell r="J19" t="str">
            <v>氦检仪电源</v>
          </cell>
        </row>
        <row r="20">
          <cell r="B20">
            <v>14</v>
          </cell>
          <cell r="E20" t="str">
            <v>R14</v>
          </cell>
          <cell r="F20" t="str">
            <v>下工站允许放料信号</v>
          </cell>
          <cell r="I20" t="str">
            <v>R10014</v>
          </cell>
          <cell r="J20" t="str">
            <v>氦检仪启动/停止</v>
          </cell>
        </row>
        <row r="21">
          <cell r="B21">
            <v>15</v>
          </cell>
          <cell r="E21" t="str">
            <v>R15</v>
          </cell>
          <cell r="F21" t="str">
            <v>氦检仪待机信号</v>
          </cell>
          <cell r="I21" t="str">
            <v>R10015</v>
          </cell>
          <cell r="J21" t="str">
            <v>轴控模块强制停止</v>
          </cell>
        </row>
        <row r="22">
          <cell r="B22">
            <v>100</v>
          </cell>
          <cell r="E22" t="str">
            <v>R100</v>
          </cell>
          <cell r="F22" t="str">
            <v>氦检仪报警信号</v>
          </cell>
          <cell r="I22" t="str">
            <v>R10100</v>
          </cell>
          <cell r="J22" t="str">
            <v>进料升降伺服刹车</v>
          </cell>
        </row>
        <row r="23">
          <cell r="B23">
            <v>101</v>
          </cell>
          <cell r="E23" t="str">
            <v>R101</v>
          </cell>
          <cell r="I23" t="str">
            <v>R10101</v>
          </cell>
          <cell r="J23" t="str">
            <v>出料升降伺服刹车</v>
          </cell>
        </row>
        <row r="24">
          <cell r="B24">
            <v>102</v>
          </cell>
          <cell r="E24" t="str">
            <v>R102</v>
          </cell>
          <cell r="I24" t="str">
            <v>R10102</v>
          </cell>
          <cell r="J24" t="str">
            <v>备用</v>
          </cell>
        </row>
        <row r="25">
          <cell r="B25">
            <v>103</v>
          </cell>
          <cell r="E25" t="str">
            <v>R103</v>
          </cell>
          <cell r="I25" t="str">
            <v>R10103</v>
          </cell>
          <cell r="J25" t="str">
            <v>备用</v>
          </cell>
        </row>
        <row r="26">
          <cell r="B26">
            <v>104</v>
          </cell>
          <cell r="E26" t="str">
            <v>R104</v>
          </cell>
          <cell r="I26" t="str">
            <v>R10104</v>
          </cell>
          <cell r="J26" t="str">
            <v>下工站放料请求</v>
          </cell>
        </row>
        <row r="27">
          <cell r="B27">
            <v>105</v>
          </cell>
          <cell r="E27" t="str">
            <v>R105</v>
          </cell>
          <cell r="F27" t="str">
            <v>进料机械手腔体有料感应（常闭）</v>
          </cell>
          <cell r="I27" t="str">
            <v>R10105</v>
          </cell>
          <cell r="J27" t="str">
            <v>检测NG拉带#1电机</v>
          </cell>
        </row>
        <row r="28">
          <cell r="B28">
            <v>106</v>
          </cell>
          <cell r="E28" t="str">
            <v>R106</v>
          </cell>
          <cell r="F28" t="str">
            <v>出料机械手腔体有料感应（常闭）</v>
          </cell>
          <cell r="I28" t="str">
            <v>R10106</v>
          </cell>
          <cell r="J28" t="str">
            <v>检测NG拉带#2电机</v>
          </cell>
        </row>
        <row r="29">
          <cell r="B29">
            <v>107</v>
          </cell>
          <cell r="E29" t="str">
            <v>R107</v>
          </cell>
          <cell r="F29" t="str">
            <v>进料机械手柔性报警（常闭）</v>
          </cell>
          <cell r="I29" t="str">
            <v>R10107</v>
          </cell>
          <cell r="J29" t="str">
            <v>出料拉带电机</v>
          </cell>
        </row>
        <row r="30">
          <cell r="B30">
            <v>108</v>
          </cell>
          <cell r="E30" t="str">
            <v>R108</v>
          </cell>
          <cell r="F30" t="str">
            <v>出料机械手柔性报警（常闭）</v>
          </cell>
          <cell r="I30" t="str">
            <v>R10108</v>
          </cell>
          <cell r="J30" t="str">
            <v>扫码NG拨料气缸缩回</v>
          </cell>
        </row>
        <row r="31">
          <cell r="B31">
            <v>109</v>
          </cell>
          <cell r="E31" t="str">
            <v>R109</v>
          </cell>
          <cell r="F31" t="str">
            <v>扫码NG拨料气缸缩回位</v>
          </cell>
          <cell r="I31" t="str">
            <v>R10109</v>
          </cell>
          <cell r="J31" t="str">
            <v>扫码NG拨料气缸伸出</v>
          </cell>
        </row>
        <row r="32">
          <cell r="B32">
            <v>110</v>
          </cell>
          <cell r="E32" t="str">
            <v>R110</v>
          </cell>
          <cell r="F32" t="str">
            <v>扫码NG拨料气缸伸出位</v>
          </cell>
          <cell r="I32" t="str">
            <v>R10110</v>
          </cell>
          <cell r="J32" t="str">
            <v>备用</v>
          </cell>
        </row>
        <row r="33">
          <cell r="B33">
            <v>111</v>
          </cell>
          <cell r="E33" t="str">
            <v>R111</v>
          </cell>
          <cell r="F33" t="str">
            <v>扫码NG放料位有料感应（常闭）</v>
          </cell>
          <cell r="I33" t="str">
            <v>R10111</v>
          </cell>
          <cell r="J33" t="str">
            <v>备用</v>
          </cell>
        </row>
        <row r="34">
          <cell r="B34">
            <v>112</v>
          </cell>
          <cell r="E34" t="str">
            <v>R112</v>
          </cell>
          <cell r="F34" t="str">
            <v>扫码NG料满有料感应（常闭）</v>
          </cell>
          <cell r="I34" t="str">
            <v>R10112</v>
          </cell>
          <cell r="J34" t="str">
            <v>备用</v>
          </cell>
        </row>
        <row r="35">
          <cell r="B35">
            <v>113</v>
          </cell>
          <cell r="E35" t="str">
            <v>R113</v>
          </cell>
          <cell r="F35" t="str">
            <v>扫码配对位有料感应（常闭）</v>
          </cell>
          <cell r="I35" t="str">
            <v>R10113</v>
          </cell>
          <cell r="J35" t="str">
            <v>备用</v>
          </cell>
        </row>
        <row r="36">
          <cell r="B36">
            <v>114</v>
          </cell>
          <cell r="E36" t="str">
            <v>R114</v>
          </cell>
          <cell r="F36" t="str">
            <v>进料拉带#1扫码位有料感应（常闭）</v>
          </cell>
          <cell r="I36" t="str">
            <v>R10114</v>
          </cell>
          <cell r="J36" t="str">
            <v>备用</v>
          </cell>
        </row>
        <row r="37">
          <cell r="B37">
            <v>115</v>
          </cell>
          <cell r="E37" t="str">
            <v>R115</v>
          </cell>
          <cell r="F37" t="str">
            <v>进料拉带#2扫码位有料感应（常闭）</v>
          </cell>
          <cell r="I37" t="str">
            <v>R10115</v>
          </cell>
          <cell r="J37" t="str">
            <v>备用</v>
          </cell>
        </row>
        <row r="38">
          <cell r="B38">
            <v>200</v>
          </cell>
          <cell r="E38" t="str">
            <v>R200</v>
          </cell>
          <cell r="F38" t="str">
            <v>进料拉带#1上料安全位有料感应（常闭）</v>
          </cell>
          <cell r="I38" t="str">
            <v>R10200</v>
          </cell>
          <cell r="J38" t="str">
            <v>备用</v>
          </cell>
        </row>
        <row r="39">
          <cell r="B39">
            <v>201</v>
          </cell>
          <cell r="E39" t="str">
            <v>R201</v>
          </cell>
          <cell r="F39" t="str">
            <v>进料拉带#2上料安全位有料感应（常闭）</v>
          </cell>
          <cell r="I39" t="str">
            <v>R10201</v>
          </cell>
          <cell r="J39" t="str">
            <v>备用</v>
          </cell>
        </row>
        <row r="40">
          <cell r="B40">
            <v>202</v>
          </cell>
          <cell r="E40" t="str">
            <v>R202</v>
          </cell>
          <cell r="F40" t="str">
            <v>进料拉带#1上料位接近有料感应（常开）</v>
          </cell>
          <cell r="I40" t="str">
            <v>R10202</v>
          </cell>
          <cell r="J40" t="str">
            <v>进料#1夹爪气缸张开</v>
          </cell>
        </row>
        <row r="41">
          <cell r="B41">
            <v>203</v>
          </cell>
          <cell r="E41" t="str">
            <v>R203</v>
          </cell>
          <cell r="F41" t="str">
            <v>进料拉带#2上料位接近有料感应（常开）</v>
          </cell>
          <cell r="I41" t="str">
            <v>R10203</v>
          </cell>
          <cell r="J41" t="str">
            <v>进料#1夹爪气缸夹紧</v>
          </cell>
        </row>
        <row r="42">
          <cell r="B42">
            <v>204</v>
          </cell>
          <cell r="E42" t="str">
            <v>R204</v>
          </cell>
          <cell r="F42" t="str">
            <v>备用</v>
          </cell>
          <cell r="I42" t="str">
            <v>R10204</v>
          </cell>
          <cell r="J42" t="str">
            <v>进料#2夹爪气缸张开</v>
          </cell>
        </row>
        <row r="43">
          <cell r="B43">
            <v>205</v>
          </cell>
          <cell r="E43" t="str">
            <v>R205</v>
          </cell>
          <cell r="F43" t="str">
            <v>备用</v>
          </cell>
          <cell r="I43" t="str">
            <v>R10205</v>
          </cell>
          <cell r="J43" t="str">
            <v>进料#2夹爪气缸夹紧</v>
          </cell>
        </row>
        <row r="44">
          <cell r="B44">
            <v>206</v>
          </cell>
          <cell r="E44" t="str">
            <v>R206</v>
          </cell>
          <cell r="F44" t="str">
            <v>备用</v>
          </cell>
          <cell r="I44" t="str">
            <v>R10206</v>
          </cell>
          <cell r="J44" t="str">
            <v>进料变距气缸张开</v>
          </cell>
        </row>
        <row r="45">
          <cell r="B45">
            <v>207</v>
          </cell>
          <cell r="E45" t="str">
            <v>R207</v>
          </cell>
          <cell r="F45" t="str">
            <v>备用</v>
          </cell>
          <cell r="I45" t="str">
            <v>R10207</v>
          </cell>
          <cell r="J45" t="str">
            <v>进料变距气缸闭合</v>
          </cell>
        </row>
        <row r="46">
          <cell r="B46">
            <v>208</v>
          </cell>
          <cell r="E46" t="str">
            <v>R208</v>
          </cell>
          <cell r="F46" t="str">
            <v>备用</v>
          </cell>
          <cell r="I46" t="str">
            <v>R10208</v>
          </cell>
          <cell r="J46" t="str">
            <v>出料#1夹爪气缸张开</v>
          </cell>
        </row>
        <row r="47">
          <cell r="B47">
            <v>209</v>
          </cell>
          <cell r="E47" t="str">
            <v>R209</v>
          </cell>
          <cell r="F47" t="str">
            <v>备用</v>
          </cell>
          <cell r="I47" t="str">
            <v>R10209</v>
          </cell>
          <cell r="J47" t="str">
            <v>出料#1夹爪气缸夹紧</v>
          </cell>
        </row>
        <row r="48">
          <cell r="B48">
            <v>210</v>
          </cell>
          <cell r="E48" t="str">
            <v>R210</v>
          </cell>
          <cell r="F48" t="str">
            <v>检测NG拉带#1放料位有料感应（常闭）</v>
          </cell>
          <cell r="I48" t="str">
            <v>R10210</v>
          </cell>
          <cell r="J48" t="str">
            <v>出料#2夹爪气缸张开</v>
          </cell>
        </row>
        <row r="49">
          <cell r="B49">
            <v>211</v>
          </cell>
          <cell r="E49" t="str">
            <v>R211</v>
          </cell>
          <cell r="F49" t="str">
            <v>检测NG拉带#2放料位有料感应（常闭）</v>
          </cell>
          <cell r="I49" t="str">
            <v>R10211</v>
          </cell>
          <cell r="J49" t="str">
            <v>出料#2夹爪气缸夹紧</v>
          </cell>
        </row>
        <row r="50">
          <cell r="B50">
            <v>212</v>
          </cell>
          <cell r="E50" t="str">
            <v>R212</v>
          </cell>
          <cell r="F50" t="str">
            <v>检测NG拉带#1安全位有料感应（常闭）</v>
          </cell>
          <cell r="I50" t="str">
            <v>R10212</v>
          </cell>
          <cell r="J50" t="str">
            <v>出料变距气缸张开</v>
          </cell>
        </row>
        <row r="51">
          <cell r="B51">
            <v>213</v>
          </cell>
          <cell r="E51" t="str">
            <v>R213</v>
          </cell>
          <cell r="F51" t="str">
            <v>检测NG拉带#2安全位有料感应（常闭）</v>
          </cell>
          <cell r="I51" t="str">
            <v>R10213</v>
          </cell>
          <cell r="J51" t="str">
            <v>出料变距气缸闭合</v>
          </cell>
        </row>
        <row r="52">
          <cell r="B52">
            <v>214</v>
          </cell>
          <cell r="E52" t="str">
            <v>R214</v>
          </cell>
          <cell r="F52" t="str">
            <v>检测NG拉带#1料满有料感应（常闭）</v>
          </cell>
          <cell r="I52" t="str">
            <v>R10214</v>
          </cell>
          <cell r="J52" t="str">
            <v>#1腔体一级气缸缩回</v>
          </cell>
        </row>
        <row r="53">
          <cell r="B53">
            <v>215</v>
          </cell>
          <cell r="E53" t="str">
            <v>R215</v>
          </cell>
          <cell r="F53" t="str">
            <v>检测NG拉带#2料满有料感应（常闭）</v>
          </cell>
          <cell r="I53" t="str">
            <v>R10215</v>
          </cell>
          <cell r="J53" t="str">
            <v>#1腔体一级气缸伸出</v>
          </cell>
        </row>
        <row r="54">
          <cell r="B54">
            <v>300</v>
          </cell>
          <cell r="E54" t="str">
            <v>R300</v>
          </cell>
          <cell r="F54" t="str">
            <v>检测NG配对位有料感应（常闭）</v>
          </cell>
          <cell r="I54" t="str">
            <v>R10300</v>
          </cell>
          <cell r="J54" t="str">
            <v>#2腔体一级气缸缩回</v>
          </cell>
        </row>
        <row r="55">
          <cell r="B55">
            <v>301</v>
          </cell>
          <cell r="E55" t="str">
            <v>R301</v>
          </cell>
          <cell r="F55" t="str">
            <v>出料拉带#1放料位有料感应（常闭）</v>
          </cell>
          <cell r="I55" t="str">
            <v>R10301</v>
          </cell>
          <cell r="J55" t="str">
            <v>#2腔体一级气缸伸出</v>
          </cell>
        </row>
        <row r="56">
          <cell r="B56">
            <v>302</v>
          </cell>
          <cell r="E56" t="str">
            <v>R302</v>
          </cell>
          <cell r="F56" t="str">
            <v>出料拉带#2放料位有料感应（常闭）</v>
          </cell>
          <cell r="I56" t="str">
            <v>R10302</v>
          </cell>
          <cell r="J56" t="str">
            <v>#3腔体一级气缸缩回</v>
          </cell>
        </row>
        <row r="57">
          <cell r="B57">
            <v>303</v>
          </cell>
          <cell r="E57" t="str">
            <v>R303</v>
          </cell>
          <cell r="F57" t="str">
            <v>出料拉带#1安全位有料感应（常闭）</v>
          </cell>
          <cell r="I57" t="str">
            <v>R10303</v>
          </cell>
          <cell r="J57" t="str">
            <v>#3腔体一级气缸伸出</v>
          </cell>
        </row>
        <row r="58">
          <cell r="B58">
            <v>304</v>
          </cell>
          <cell r="E58" t="str">
            <v>R304</v>
          </cell>
          <cell r="F58" t="str">
            <v>出料拉带#2安全位有料感应（常闭）</v>
          </cell>
          <cell r="I58" t="str">
            <v>R10304</v>
          </cell>
          <cell r="J58" t="str">
            <v>#1腔体二级气缸缩回</v>
          </cell>
        </row>
        <row r="59">
          <cell r="B59">
            <v>305</v>
          </cell>
          <cell r="E59" t="str">
            <v>R305</v>
          </cell>
          <cell r="F59" t="str">
            <v>出料拉带末端有料感应（常闭）</v>
          </cell>
          <cell r="I59" t="str">
            <v>R10305</v>
          </cell>
          <cell r="J59" t="str">
            <v>#1腔体二级气缸伸出</v>
          </cell>
        </row>
        <row r="60">
          <cell r="B60">
            <v>306</v>
          </cell>
          <cell r="E60" t="str">
            <v>R306</v>
          </cell>
          <cell r="F60" t="str">
            <v>备用</v>
          </cell>
          <cell r="I60" t="str">
            <v>R10306</v>
          </cell>
          <cell r="J60" t="str">
            <v>#2腔体二级气缸缩回</v>
          </cell>
        </row>
        <row r="61">
          <cell r="B61">
            <v>307</v>
          </cell>
          <cell r="E61" t="str">
            <v>R307</v>
          </cell>
          <cell r="F61" t="str">
            <v>备用</v>
          </cell>
          <cell r="I61" t="str">
            <v>R10307</v>
          </cell>
          <cell r="J61" t="str">
            <v>#2腔体二级气缸伸出</v>
          </cell>
        </row>
        <row r="62">
          <cell r="B62">
            <v>308</v>
          </cell>
          <cell r="E62" t="str">
            <v>R308</v>
          </cell>
          <cell r="F62" t="str">
            <v>备用</v>
          </cell>
          <cell r="I62" t="str">
            <v>R10308</v>
          </cell>
          <cell r="J62" t="str">
            <v>#3腔体二级气缸缩回</v>
          </cell>
        </row>
        <row r="63">
          <cell r="B63">
            <v>309</v>
          </cell>
          <cell r="E63" t="str">
            <v>R309</v>
          </cell>
          <cell r="F63" t="str">
            <v>备用</v>
          </cell>
          <cell r="I63" t="str">
            <v>R10309</v>
          </cell>
          <cell r="J63" t="str">
            <v>#3腔体二级气缸伸出</v>
          </cell>
        </row>
        <row r="64">
          <cell r="B64">
            <v>310</v>
          </cell>
          <cell r="E64" t="str">
            <v>R310</v>
          </cell>
          <cell r="F64" t="str">
            <v>进料#1夹爪气缸张开位</v>
          </cell>
          <cell r="I64" t="str">
            <v>R10310</v>
          </cell>
          <cell r="J64" t="str">
            <v>#1腔体顶升气缸下降</v>
          </cell>
        </row>
        <row r="65">
          <cell r="B65">
            <v>311</v>
          </cell>
          <cell r="E65" t="str">
            <v>R311</v>
          </cell>
          <cell r="F65" t="str">
            <v>进料#1夹爪气缸夹紧位</v>
          </cell>
          <cell r="I65" t="str">
            <v>R10311</v>
          </cell>
          <cell r="J65" t="str">
            <v>#1腔体顶升气缸上升</v>
          </cell>
        </row>
        <row r="66">
          <cell r="B66">
            <v>312</v>
          </cell>
          <cell r="E66" t="str">
            <v>R312</v>
          </cell>
          <cell r="F66" t="str">
            <v>进料#2夹爪气缸张开位</v>
          </cell>
          <cell r="I66" t="str">
            <v>R10312</v>
          </cell>
          <cell r="J66" t="str">
            <v>#2腔体顶升气缸下降</v>
          </cell>
        </row>
        <row r="67">
          <cell r="B67">
            <v>313</v>
          </cell>
          <cell r="E67" t="str">
            <v>R313</v>
          </cell>
          <cell r="F67" t="str">
            <v>进料#2夹爪气缸夹紧位</v>
          </cell>
          <cell r="I67" t="str">
            <v>R10313</v>
          </cell>
          <cell r="J67" t="str">
            <v>#2腔体顶升气缸上升</v>
          </cell>
        </row>
        <row r="68">
          <cell r="B68">
            <v>314</v>
          </cell>
          <cell r="E68" t="str">
            <v>R314</v>
          </cell>
          <cell r="F68" t="str">
            <v>进料变距气缸张开位</v>
          </cell>
          <cell r="I68" t="str">
            <v>R10314</v>
          </cell>
          <cell r="J68" t="str">
            <v>#3腔体顶升气缸下降</v>
          </cell>
        </row>
        <row r="69">
          <cell r="B69">
            <v>315</v>
          </cell>
          <cell r="E69" t="str">
            <v>R315</v>
          </cell>
          <cell r="F69" t="str">
            <v>进料变距气缸闭合位</v>
          </cell>
          <cell r="I69" t="str">
            <v>R10315</v>
          </cell>
          <cell r="J69" t="str">
            <v>#3腔体顶升气缸上升</v>
          </cell>
        </row>
        <row r="70">
          <cell r="B70">
            <v>400</v>
          </cell>
          <cell r="E70" t="str">
            <v>R400</v>
          </cell>
          <cell r="F70" t="str">
            <v>出料#1夹爪气缸张开位</v>
          </cell>
          <cell r="I70" t="str">
            <v>R10400</v>
          </cell>
          <cell r="J70" t="str">
            <v>#1腔体氦检阀</v>
          </cell>
        </row>
        <row r="71">
          <cell r="B71">
            <v>401</v>
          </cell>
          <cell r="E71" t="str">
            <v>R401</v>
          </cell>
          <cell r="F71" t="str">
            <v>出料#1夹爪气缸夹紧位</v>
          </cell>
          <cell r="I71" t="str">
            <v>R10401</v>
          </cell>
          <cell r="J71" t="str">
            <v>#2腔体氦检阀</v>
          </cell>
        </row>
        <row r="72">
          <cell r="B72">
            <v>402</v>
          </cell>
          <cell r="E72" t="str">
            <v>R402</v>
          </cell>
          <cell r="F72" t="str">
            <v>出料#2夹爪气缸张开位</v>
          </cell>
          <cell r="I72" t="str">
            <v>R10402</v>
          </cell>
          <cell r="J72" t="str">
            <v>#3腔体氦检阀</v>
          </cell>
        </row>
        <row r="73">
          <cell r="B73">
            <v>403</v>
          </cell>
          <cell r="E73" t="str">
            <v>R403</v>
          </cell>
          <cell r="F73" t="str">
            <v>出料#2夹爪气缸夹紧位</v>
          </cell>
          <cell r="I73" t="str">
            <v>R10403</v>
          </cell>
          <cell r="J73" t="str">
            <v>#1-1腔体总阀门</v>
          </cell>
        </row>
        <row r="74">
          <cell r="B74">
            <v>404</v>
          </cell>
          <cell r="E74" t="str">
            <v>R404</v>
          </cell>
          <cell r="F74" t="str">
            <v>出料变距气缸张开位</v>
          </cell>
          <cell r="I74" t="str">
            <v>R10404</v>
          </cell>
          <cell r="J74" t="str">
            <v>#1-2腔体总阀门</v>
          </cell>
        </row>
        <row r="75">
          <cell r="B75">
            <v>405</v>
          </cell>
          <cell r="E75" t="str">
            <v>R405</v>
          </cell>
          <cell r="F75" t="str">
            <v>出料变距气缸闭合位</v>
          </cell>
          <cell r="I75" t="str">
            <v>R10405</v>
          </cell>
          <cell r="J75" t="str">
            <v>#2-1腔体总阀门</v>
          </cell>
        </row>
        <row r="76">
          <cell r="B76">
            <v>406</v>
          </cell>
          <cell r="E76" t="str">
            <v>R406</v>
          </cell>
          <cell r="F76" t="str">
            <v>#1腔体一级气缸缩回位</v>
          </cell>
          <cell r="I76" t="str">
            <v>R10406</v>
          </cell>
          <cell r="J76" t="str">
            <v>#2-2腔体总阀门</v>
          </cell>
        </row>
        <row r="77">
          <cell r="B77">
            <v>407</v>
          </cell>
          <cell r="E77" t="str">
            <v>R407</v>
          </cell>
          <cell r="F77" t="str">
            <v>#1腔体一级气缸伸出位</v>
          </cell>
          <cell r="I77" t="str">
            <v>R10407</v>
          </cell>
          <cell r="J77" t="str">
            <v>#3-1腔体总阀门</v>
          </cell>
        </row>
        <row r="78">
          <cell r="B78">
            <v>408</v>
          </cell>
          <cell r="E78" t="str">
            <v>R408</v>
          </cell>
          <cell r="F78" t="str">
            <v>#2腔体一级气缸缩回位</v>
          </cell>
          <cell r="I78" t="str">
            <v>R10408</v>
          </cell>
          <cell r="J78" t="str">
            <v>#3-2腔体总阀门</v>
          </cell>
        </row>
        <row r="79">
          <cell r="B79">
            <v>409</v>
          </cell>
          <cell r="E79" t="str">
            <v>R409</v>
          </cell>
          <cell r="F79" t="str">
            <v>#2腔体一级气缸伸出位</v>
          </cell>
          <cell r="I79" t="str">
            <v>R10409</v>
          </cell>
          <cell r="J79" t="str">
            <v>#1-1腔体抽真空阀</v>
          </cell>
        </row>
        <row r="80">
          <cell r="B80">
            <v>410</v>
          </cell>
          <cell r="E80" t="str">
            <v>R410</v>
          </cell>
          <cell r="F80" t="str">
            <v>#3腔体一级气缸缩回位</v>
          </cell>
          <cell r="I80" t="str">
            <v>R10410</v>
          </cell>
          <cell r="J80" t="str">
            <v>#1-2腔体抽真空阀</v>
          </cell>
        </row>
        <row r="81">
          <cell r="B81">
            <v>411</v>
          </cell>
          <cell r="E81" t="str">
            <v>R411</v>
          </cell>
          <cell r="F81" t="str">
            <v>#3腔体一级气缸伸出位</v>
          </cell>
          <cell r="I81" t="str">
            <v>R10411</v>
          </cell>
          <cell r="J81" t="str">
            <v>#2-1腔体抽真空阀</v>
          </cell>
        </row>
        <row r="82">
          <cell r="B82">
            <v>412</v>
          </cell>
          <cell r="E82" t="str">
            <v>R412</v>
          </cell>
          <cell r="F82" t="str">
            <v>#1腔体二级气缸缩回位</v>
          </cell>
          <cell r="I82" t="str">
            <v>R10412</v>
          </cell>
          <cell r="J82" t="str">
            <v>#2-2腔体抽真空阀</v>
          </cell>
        </row>
        <row r="83">
          <cell r="B83">
            <v>413</v>
          </cell>
          <cell r="E83" t="str">
            <v>R413</v>
          </cell>
          <cell r="F83" t="str">
            <v>#1腔体二级气缸伸出位</v>
          </cell>
          <cell r="I83" t="str">
            <v>R10413</v>
          </cell>
          <cell r="J83" t="str">
            <v>#3-1腔体抽真空阀</v>
          </cell>
        </row>
        <row r="84">
          <cell r="B84">
            <v>414</v>
          </cell>
          <cell r="E84" t="str">
            <v>R414</v>
          </cell>
          <cell r="F84" t="str">
            <v>#2腔体二级气缸缩回位</v>
          </cell>
          <cell r="I84" t="str">
            <v>R10414</v>
          </cell>
          <cell r="J84" t="str">
            <v>#3-2腔体抽真空阀</v>
          </cell>
        </row>
        <row r="85">
          <cell r="B85">
            <v>415</v>
          </cell>
          <cell r="E85" t="str">
            <v>R415</v>
          </cell>
          <cell r="F85" t="str">
            <v>#2腔体二级气缸伸出位</v>
          </cell>
          <cell r="I85" t="str">
            <v>R10415</v>
          </cell>
          <cell r="J85" t="str">
            <v>#1腔体破真空阀</v>
          </cell>
        </row>
        <row r="86">
          <cell r="B86">
            <v>500</v>
          </cell>
          <cell r="E86" t="str">
            <v>R500</v>
          </cell>
          <cell r="F86" t="str">
            <v>#3腔体二级气缸缩回位</v>
          </cell>
          <cell r="I86" t="str">
            <v>R10500</v>
          </cell>
          <cell r="J86" t="str">
            <v>#2腔体破真空阀</v>
          </cell>
        </row>
        <row r="87">
          <cell r="B87">
            <v>501</v>
          </cell>
          <cell r="E87" t="str">
            <v>R501</v>
          </cell>
          <cell r="F87" t="str">
            <v>#3腔体二级气缸伸出位</v>
          </cell>
          <cell r="I87" t="str">
            <v>R10501</v>
          </cell>
          <cell r="J87" t="str">
            <v>#3腔体破真空阀</v>
          </cell>
        </row>
        <row r="88">
          <cell r="B88">
            <v>502</v>
          </cell>
          <cell r="E88" t="str">
            <v>R502</v>
          </cell>
          <cell r="F88" t="str">
            <v>#1腔体顶升气缸下降位</v>
          </cell>
          <cell r="I88" t="str">
            <v>R10502</v>
          </cell>
          <cell r="J88" t="str">
            <v>#1腔体吹气阀</v>
          </cell>
        </row>
        <row r="89">
          <cell r="B89">
            <v>503</v>
          </cell>
          <cell r="E89" t="str">
            <v>R503</v>
          </cell>
          <cell r="F89" t="str">
            <v>#1腔体顶升气缸上升位</v>
          </cell>
          <cell r="I89" t="str">
            <v>R10503</v>
          </cell>
          <cell r="J89" t="str">
            <v>#2腔体吹气阀</v>
          </cell>
        </row>
        <row r="90">
          <cell r="B90">
            <v>504</v>
          </cell>
          <cell r="E90" t="str">
            <v>R504</v>
          </cell>
          <cell r="F90" t="str">
            <v>#2腔体顶升气缸下降位</v>
          </cell>
          <cell r="I90" t="str">
            <v>R10504</v>
          </cell>
          <cell r="J90" t="str">
            <v>#3腔体吹气阀</v>
          </cell>
        </row>
        <row r="91">
          <cell r="B91">
            <v>505</v>
          </cell>
          <cell r="E91" t="str">
            <v>R505</v>
          </cell>
          <cell r="F91" t="str">
            <v>#2腔体顶升气缸上升位</v>
          </cell>
          <cell r="I91" t="str">
            <v>R10505</v>
          </cell>
          <cell r="J91" t="str">
            <v>备用</v>
          </cell>
        </row>
        <row r="92">
          <cell r="B92">
            <v>506</v>
          </cell>
          <cell r="E92" t="str">
            <v>R506</v>
          </cell>
          <cell r="F92" t="str">
            <v>#3腔体顶升气缸下降位</v>
          </cell>
          <cell r="I92" t="str">
            <v>R10506</v>
          </cell>
          <cell r="J92" t="str">
            <v>备用</v>
          </cell>
        </row>
        <row r="93">
          <cell r="B93">
            <v>507</v>
          </cell>
          <cell r="E93" t="str">
            <v>R507</v>
          </cell>
          <cell r="F93" t="str">
            <v>#3腔体顶升气缸上升位</v>
          </cell>
          <cell r="I93" t="str">
            <v>R10507</v>
          </cell>
          <cell r="J93" t="str">
            <v>备用</v>
          </cell>
        </row>
        <row r="94">
          <cell r="B94">
            <v>508</v>
          </cell>
          <cell r="E94" t="str">
            <v>R508</v>
          </cell>
          <cell r="F94" t="str">
            <v>#1腔体氦检原位</v>
          </cell>
          <cell r="I94" t="str">
            <v>R10508</v>
          </cell>
          <cell r="J94" t="str">
            <v>备用</v>
          </cell>
        </row>
        <row r="95">
          <cell r="B95">
            <v>509</v>
          </cell>
          <cell r="E95" t="str">
            <v>R509</v>
          </cell>
          <cell r="F95" t="str">
            <v>#2腔体氦检原位</v>
          </cell>
          <cell r="I95" t="str">
            <v>R10509</v>
          </cell>
          <cell r="J95" t="str">
            <v>备用</v>
          </cell>
        </row>
        <row r="96">
          <cell r="B96">
            <v>510</v>
          </cell>
          <cell r="E96" t="str">
            <v>R510</v>
          </cell>
          <cell r="F96" t="str">
            <v>#3腔体氦检原位</v>
          </cell>
          <cell r="I96" t="str">
            <v>R10510</v>
          </cell>
          <cell r="J96" t="str">
            <v>备用</v>
          </cell>
        </row>
        <row r="97">
          <cell r="B97">
            <v>511</v>
          </cell>
          <cell r="E97" t="str">
            <v>R511</v>
          </cell>
          <cell r="F97" t="str">
            <v>备用</v>
          </cell>
          <cell r="I97" t="str">
            <v>R10511</v>
          </cell>
          <cell r="J97" t="str">
            <v>备用</v>
          </cell>
        </row>
        <row r="98">
          <cell r="B98">
            <v>512</v>
          </cell>
          <cell r="E98" t="str">
            <v>R512</v>
          </cell>
          <cell r="F98" t="str">
            <v>备用</v>
          </cell>
          <cell r="I98" t="str">
            <v>R10512</v>
          </cell>
          <cell r="J98" t="str">
            <v>备用</v>
          </cell>
        </row>
        <row r="99">
          <cell r="B99">
            <v>513</v>
          </cell>
          <cell r="E99" t="str">
            <v>R513</v>
          </cell>
          <cell r="F99" t="str">
            <v>备用</v>
          </cell>
          <cell r="I99" t="str">
            <v>R10513</v>
          </cell>
          <cell r="J99" t="str">
            <v>备用</v>
          </cell>
        </row>
        <row r="100">
          <cell r="B100">
            <v>514</v>
          </cell>
          <cell r="E100" t="str">
            <v>R514</v>
          </cell>
          <cell r="F100" t="str">
            <v>备用</v>
          </cell>
          <cell r="I100" t="str">
            <v>R10514</v>
          </cell>
          <cell r="J100" t="str">
            <v>备用</v>
          </cell>
        </row>
        <row r="101">
          <cell r="B101">
            <v>515</v>
          </cell>
          <cell r="E101" t="str">
            <v>R515</v>
          </cell>
          <cell r="F101" t="str">
            <v>备用</v>
          </cell>
          <cell r="I101" t="str">
            <v>R10515</v>
          </cell>
          <cell r="J101" t="str">
            <v>备用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89"/>
  <sheetViews>
    <sheetView topLeftCell="D7" workbookViewId="0">
      <selection activeCell="F13" sqref="F13"/>
    </sheetView>
  </sheetViews>
  <sheetFormatPr defaultRowHeight="13.5" x14ac:dyDescent="0.15"/>
  <cols>
    <col min="1" max="4" width="9" style="116"/>
    <col min="5" max="5" width="9" style="124"/>
    <col min="6" max="6" width="40" style="124" customWidth="1"/>
    <col min="7" max="7" width="18.25" style="124" customWidth="1"/>
    <col min="8" max="8" width="9" style="116"/>
    <col min="9" max="9" width="9" style="126"/>
    <col min="10" max="10" width="22.875" style="144" customWidth="1"/>
    <col min="11" max="11" width="14.375" style="126" customWidth="1"/>
    <col min="12" max="12" width="9" style="116"/>
    <col min="13" max="13" width="31.875" style="145" customWidth="1"/>
    <col min="14" max="14" width="9" style="116"/>
    <col min="15" max="15" width="25.75" style="116" customWidth="1"/>
    <col min="16" max="261" width="9" style="116"/>
    <col min="262" max="262" width="40" style="116" customWidth="1"/>
    <col min="263" max="263" width="18.25" style="116" customWidth="1"/>
    <col min="264" max="265" width="9" style="116"/>
    <col min="266" max="266" width="22.875" style="116" customWidth="1"/>
    <col min="267" max="267" width="14.375" style="116" customWidth="1"/>
    <col min="268" max="268" width="9" style="116"/>
    <col min="269" max="269" width="31.875" style="116" customWidth="1"/>
    <col min="270" max="270" width="9" style="116"/>
    <col min="271" max="271" width="25.75" style="116" customWidth="1"/>
    <col min="272" max="517" width="9" style="116"/>
    <col min="518" max="518" width="40" style="116" customWidth="1"/>
    <col min="519" max="519" width="18.25" style="116" customWidth="1"/>
    <col min="520" max="521" width="9" style="116"/>
    <col min="522" max="522" width="22.875" style="116" customWidth="1"/>
    <col min="523" max="523" width="14.375" style="116" customWidth="1"/>
    <col min="524" max="524" width="9" style="116"/>
    <col min="525" max="525" width="31.875" style="116" customWidth="1"/>
    <col min="526" max="526" width="9" style="116"/>
    <col min="527" max="527" width="25.75" style="116" customWidth="1"/>
    <col min="528" max="773" width="9" style="116"/>
    <col min="774" max="774" width="40" style="116" customWidth="1"/>
    <col min="775" max="775" width="18.25" style="116" customWidth="1"/>
    <col min="776" max="777" width="9" style="116"/>
    <col min="778" max="778" width="22.875" style="116" customWidth="1"/>
    <col min="779" max="779" width="14.375" style="116" customWidth="1"/>
    <col min="780" max="780" width="9" style="116"/>
    <col min="781" max="781" width="31.875" style="116" customWidth="1"/>
    <col min="782" max="782" width="9" style="116"/>
    <col min="783" max="783" width="25.75" style="116" customWidth="1"/>
    <col min="784" max="1029" width="9" style="116"/>
    <col min="1030" max="1030" width="40" style="116" customWidth="1"/>
    <col min="1031" max="1031" width="18.25" style="116" customWidth="1"/>
    <col min="1032" max="1033" width="9" style="116"/>
    <col min="1034" max="1034" width="22.875" style="116" customWidth="1"/>
    <col min="1035" max="1035" width="14.375" style="116" customWidth="1"/>
    <col min="1036" max="1036" width="9" style="116"/>
    <col min="1037" max="1037" width="31.875" style="116" customWidth="1"/>
    <col min="1038" max="1038" width="9" style="116"/>
    <col min="1039" max="1039" width="25.75" style="116" customWidth="1"/>
    <col min="1040" max="1285" width="9" style="116"/>
    <col min="1286" max="1286" width="40" style="116" customWidth="1"/>
    <col min="1287" max="1287" width="18.25" style="116" customWidth="1"/>
    <col min="1288" max="1289" width="9" style="116"/>
    <col min="1290" max="1290" width="22.875" style="116" customWidth="1"/>
    <col min="1291" max="1291" width="14.375" style="116" customWidth="1"/>
    <col min="1292" max="1292" width="9" style="116"/>
    <col min="1293" max="1293" width="31.875" style="116" customWidth="1"/>
    <col min="1294" max="1294" width="9" style="116"/>
    <col min="1295" max="1295" width="25.75" style="116" customWidth="1"/>
    <col min="1296" max="1541" width="9" style="116"/>
    <col min="1542" max="1542" width="40" style="116" customWidth="1"/>
    <col min="1543" max="1543" width="18.25" style="116" customWidth="1"/>
    <col min="1544" max="1545" width="9" style="116"/>
    <col min="1546" max="1546" width="22.875" style="116" customWidth="1"/>
    <col min="1547" max="1547" width="14.375" style="116" customWidth="1"/>
    <col min="1548" max="1548" width="9" style="116"/>
    <col min="1549" max="1549" width="31.875" style="116" customWidth="1"/>
    <col min="1550" max="1550" width="9" style="116"/>
    <col min="1551" max="1551" width="25.75" style="116" customWidth="1"/>
    <col min="1552" max="1797" width="9" style="116"/>
    <col min="1798" max="1798" width="40" style="116" customWidth="1"/>
    <col min="1799" max="1799" width="18.25" style="116" customWidth="1"/>
    <col min="1800" max="1801" width="9" style="116"/>
    <col min="1802" max="1802" width="22.875" style="116" customWidth="1"/>
    <col min="1803" max="1803" width="14.375" style="116" customWidth="1"/>
    <col min="1804" max="1804" width="9" style="116"/>
    <col min="1805" max="1805" width="31.875" style="116" customWidth="1"/>
    <col min="1806" max="1806" width="9" style="116"/>
    <col min="1807" max="1807" width="25.75" style="116" customWidth="1"/>
    <col min="1808" max="2053" width="9" style="116"/>
    <col min="2054" max="2054" width="40" style="116" customWidth="1"/>
    <col min="2055" max="2055" width="18.25" style="116" customWidth="1"/>
    <col min="2056" max="2057" width="9" style="116"/>
    <col min="2058" max="2058" width="22.875" style="116" customWidth="1"/>
    <col min="2059" max="2059" width="14.375" style="116" customWidth="1"/>
    <col min="2060" max="2060" width="9" style="116"/>
    <col min="2061" max="2061" width="31.875" style="116" customWidth="1"/>
    <col min="2062" max="2062" width="9" style="116"/>
    <col min="2063" max="2063" width="25.75" style="116" customWidth="1"/>
    <col min="2064" max="2309" width="9" style="116"/>
    <col min="2310" max="2310" width="40" style="116" customWidth="1"/>
    <col min="2311" max="2311" width="18.25" style="116" customWidth="1"/>
    <col min="2312" max="2313" width="9" style="116"/>
    <col min="2314" max="2314" width="22.875" style="116" customWidth="1"/>
    <col min="2315" max="2315" width="14.375" style="116" customWidth="1"/>
    <col min="2316" max="2316" width="9" style="116"/>
    <col min="2317" max="2317" width="31.875" style="116" customWidth="1"/>
    <col min="2318" max="2318" width="9" style="116"/>
    <col min="2319" max="2319" width="25.75" style="116" customWidth="1"/>
    <col min="2320" max="2565" width="9" style="116"/>
    <col min="2566" max="2566" width="40" style="116" customWidth="1"/>
    <col min="2567" max="2567" width="18.25" style="116" customWidth="1"/>
    <col min="2568" max="2569" width="9" style="116"/>
    <col min="2570" max="2570" width="22.875" style="116" customWidth="1"/>
    <col min="2571" max="2571" width="14.375" style="116" customWidth="1"/>
    <col min="2572" max="2572" width="9" style="116"/>
    <col min="2573" max="2573" width="31.875" style="116" customWidth="1"/>
    <col min="2574" max="2574" width="9" style="116"/>
    <col min="2575" max="2575" width="25.75" style="116" customWidth="1"/>
    <col min="2576" max="2821" width="9" style="116"/>
    <col min="2822" max="2822" width="40" style="116" customWidth="1"/>
    <col min="2823" max="2823" width="18.25" style="116" customWidth="1"/>
    <col min="2824" max="2825" width="9" style="116"/>
    <col min="2826" max="2826" width="22.875" style="116" customWidth="1"/>
    <col min="2827" max="2827" width="14.375" style="116" customWidth="1"/>
    <col min="2828" max="2828" width="9" style="116"/>
    <col min="2829" max="2829" width="31.875" style="116" customWidth="1"/>
    <col min="2830" max="2830" width="9" style="116"/>
    <col min="2831" max="2831" width="25.75" style="116" customWidth="1"/>
    <col min="2832" max="3077" width="9" style="116"/>
    <col min="3078" max="3078" width="40" style="116" customWidth="1"/>
    <col min="3079" max="3079" width="18.25" style="116" customWidth="1"/>
    <col min="3080" max="3081" width="9" style="116"/>
    <col min="3082" max="3082" width="22.875" style="116" customWidth="1"/>
    <col min="3083" max="3083" width="14.375" style="116" customWidth="1"/>
    <col min="3084" max="3084" width="9" style="116"/>
    <col min="3085" max="3085" width="31.875" style="116" customWidth="1"/>
    <col min="3086" max="3086" width="9" style="116"/>
    <col min="3087" max="3087" width="25.75" style="116" customWidth="1"/>
    <col min="3088" max="3333" width="9" style="116"/>
    <col min="3334" max="3334" width="40" style="116" customWidth="1"/>
    <col min="3335" max="3335" width="18.25" style="116" customWidth="1"/>
    <col min="3336" max="3337" width="9" style="116"/>
    <col min="3338" max="3338" width="22.875" style="116" customWidth="1"/>
    <col min="3339" max="3339" width="14.375" style="116" customWidth="1"/>
    <col min="3340" max="3340" width="9" style="116"/>
    <col min="3341" max="3341" width="31.875" style="116" customWidth="1"/>
    <col min="3342" max="3342" width="9" style="116"/>
    <col min="3343" max="3343" width="25.75" style="116" customWidth="1"/>
    <col min="3344" max="3589" width="9" style="116"/>
    <col min="3590" max="3590" width="40" style="116" customWidth="1"/>
    <col min="3591" max="3591" width="18.25" style="116" customWidth="1"/>
    <col min="3592" max="3593" width="9" style="116"/>
    <col min="3594" max="3594" width="22.875" style="116" customWidth="1"/>
    <col min="3595" max="3595" width="14.375" style="116" customWidth="1"/>
    <col min="3596" max="3596" width="9" style="116"/>
    <col min="3597" max="3597" width="31.875" style="116" customWidth="1"/>
    <col min="3598" max="3598" width="9" style="116"/>
    <col min="3599" max="3599" width="25.75" style="116" customWidth="1"/>
    <col min="3600" max="3845" width="9" style="116"/>
    <col min="3846" max="3846" width="40" style="116" customWidth="1"/>
    <col min="3847" max="3847" width="18.25" style="116" customWidth="1"/>
    <col min="3848" max="3849" width="9" style="116"/>
    <col min="3850" max="3850" width="22.875" style="116" customWidth="1"/>
    <col min="3851" max="3851" width="14.375" style="116" customWidth="1"/>
    <col min="3852" max="3852" width="9" style="116"/>
    <col min="3853" max="3853" width="31.875" style="116" customWidth="1"/>
    <col min="3854" max="3854" width="9" style="116"/>
    <col min="3855" max="3855" width="25.75" style="116" customWidth="1"/>
    <col min="3856" max="4101" width="9" style="116"/>
    <col min="4102" max="4102" width="40" style="116" customWidth="1"/>
    <col min="4103" max="4103" width="18.25" style="116" customWidth="1"/>
    <col min="4104" max="4105" width="9" style="116"/>
    <col min="4106" max="4106" width="22.875" style="116" customWidth="1"/>
    <col min="4107" max="4107" width="14.375" style="116" customWidth="1"/>
    <col min="4108" max="4108" width="9" style="116"/>
    <col min="4109" max="4109" width="31.875" style="116" customWidth="1"/>
    <col min="4110" max="4110" width="9" style="116"/>
    <col min="4111" max="4111" width="25.75" style="116" customWidth="1"/>
    <col min="4112" max="4357" width="9" style="116"/>
    <col min="4358" max="4358" width="40" style="116" customWidth="1"/>
    <col min="4359" max="4359" width="18.25" style="116" customWidth="1"/>
    <col min="4360" max="4361" width="9" style="116"/>
    <col min="4362" max="4362" width="22.875" style="116" customWidth="1"/>
    <col min="4363" max="4363" width="14.375" style="116" customWidth="1"/>
    <col min="4364" max="4364" width="9" style="116"/>
    <col min="4365" max="4365" width="31.875" style="116" customWidth="1"/>
    <col min="4366" max="4366" width="9" style="116"/>
    <col min="4367" max="4367" width="25.75" style="116" customWidth="1"/>
    <col min="4368" max="4613" width="9" style="116"/>
    <col min="4614" max="4614" width="40" style="116" customWidth="1"/>
    <col min="4615" max="4615" width="18.25" style="116" customWidth="1"/>
    <col min="4616" max="4617" width="9" style="116"/>
    <col min="4618" max="4618" width="22.875" style="116" customWidth="1"/>
    <col min="4619" max="4619" width="14.375" style="116" customWidth="1"/>
    <col min="4620" max="4620" width="9" style="116"/>
    <col min="4621" max="4621" width="31.875" style="116" customWidth="1"/>
    <col min="4622" max="4622" width="9" style="116"/>
    <col min="4623" max="4623" width="25.75" style="116" customWidth="1"/>
    <col min="4624" max="4869" width="9" style="116"/>
    <col min="4870" max="4870" width="40" style="116" customWidth="1"/>
    <col min="4871" max="4871" width="18.25" style="116" customWidth="1"/>
    <col min="4872" max="4873" width="9" style="116"/>
    <col min="4874" max="4874" width="22.875" style="116" customWidth="1"/>
    <col min="4875" max="4875" width="14.375" style="116" customWidth="1"/>
    <col min="4876" max="4876" width="9" style="116"/>
    <col min="4877" max="4877" width="31.875" style="116" customWidth="1"/>
    <col min="4878" max="4878" width="9" style="116"/>
    <col min="4879" max="4879" width="25.75" style="116" customWidth="1"/>
    <col min="4880" max="5125" width="9" style="116"/>
    <col min="5126" max="5126" width="40" style="116" customWidth="1"/>
    <col min="5127" max="5127" width="18.25" style="116" customWidth="1"/>
    <col min="5128" max="5129" width="9" style="116"/>
    <col min="5130" max="5130" width="22.875" style="116" customWidth="1"/>
    <col min="5131" max="5131" width="14.375" style="116" customWidth="1"/>
    <col min="5132" max="5132" width="9" style="116"/>
    <col min="5133" max="5133" width="31.875" style="116" customWidth="1"/>
    <col min="5134" max="5134" width="9" style="116"/>
    <col min="5135" max="5135" width="25.75" style="116" customWidth="1"/>
    <col min="5136" max="5381" width="9" style="116"/>
    <col min="5382" max="5382" width="40" style="116" customWidth="1"/>
    <col min="5383" max="5383" width="18.25" style="116" customWidth="1"/>
    <col min="5384" max="5385" width="9" style="116"/>
    <col min="5386" max="5386" width="22.875" style="116" customWidth="1"/>
    <col min="5387" max="5387" width="14.375" style="116" customWidth="1"/>
    <col min="5388" max="5388" width="9" style="116"/>
    <col min="5389" max="5389" width="31.875" style="116" customWidth="1"/>
    <col min="5390" max="5390" width="9" style="116"/>
    <col min="5391" max="5391" width="25.75" style="116" customWidth="1"/>
    <col min="5392" max="5637" width="9" style="116"/>
    <col min="5638" max="5638" width="40" style="116" customWidth="1"/>
    <col min="5639" max="5639" width="18.25" style="116" customWidth="1"/>
    <col min="5640" max="5641" width="9" style="116"/>
    <col min="5642" max="5642" width="22.875" style="116" customWidth="1"/>
    <col min="5643" max="5643" width="14.375" style="116" customWidth="1"/>
    <col min="5644" max="5644" width="9" style="116"/>
    <col min="5645" max="5645" width="31.875" style="116" customWidth="1"/>
    <col min="5646" max="5646" width="9" style="116"/>
    <col min="5647" max="5647" width="25.75" style="116" customWidth="1"/>
    <col min="5648" max="5893" width="9" style="116"/>
    <col min="5894" max="5894" width="40" style="116" customWidth="1"/>
    <col min="5895" max="5895" width="18.25" style="116" customWidth="1"/>
    <col min="5896" max="5897" width="9" style="116"/>
    <col min="5898" max="5898" width="22.875" style="116" customWidth="1"/>
    <col min="5899" max="5899" width="14.375" style="116" customWidth="1"/>
    <col min="5900" max="5900" width="9" style="116"/>
    <col min="5901" max="5901" width="31.875" style="116" customWidth="1"/>
    <col min="5902" max="5902" width="9" style="116"/>
    <col min="5903" max="5903" width="25.75" style="116" customWidth="1"/>
    <col min="5904" max="6149" width="9" style="116"/>
    <col min="6150" max="6150" width="40" style="116" customWidth="1"/>
    <col min="6151" max="6151" width="18.25" style="116" customWidth="1"/>
    <col min="6152" max="6153" width="9" style="116"/>
    <col min="6154" max="6154" width="22.875" style="116" customWidth="1"/>
    <col min="6155" max="6155" width="14.375" style="116" customWidth="1"/>
    <col min="6156" max="6156" width="9" style="116"/>
    <col min="6157" max="6157" width="31.875" style="116" customWidth="1"/>
    <col min="6158" max="6158" width="9" style="116"/>
    <col min="6159" max="6159" width="25.75" style="116" customWidth="1"/>
    <col min="6160" max="6405" width="9" style="116"/>
    <col min="6406" max="6406" width="40" style="116" customWidth="1"/>
    <col min="6407" max="6407" width="18.25" style="116" customWidth="1"/>
    <col min="6408" max="6409" width="9" style="116"/>
    <col min="6410" max="6410" width="22.875" style="116" customWidth="1"/>
    <col min="6411" max="6411" width="14.375" style="116" customWidth="1"/>
    <col min="6412" max="6412" width="9" style="116"/>
    <col min="6413" max="6413" width="31.875" style="116" customWidth="1"/>
    <col min="6414" max="6414" width="9" style="116"/>
    <col min="6415" max="6415" width="25.75" style="116" customWidth="1"/>
    <col min="6416" max="6661" width="9" style="116"/>
    <col min="6662" max="6662" width="40" style="116" customWidth="1"/>
    <col min="6663" max="6663" width="18.25" style="116" customWidth="1"/>
    <col min="6664" max="6665" width="9" style="116"/>
    <col min="6666" max="6666" width="22.875" style="116" customWidth="1"/>
    <col min="6667" max="6667" width="14.375" style="116" customWidth="1"/>
    <col min="6668" max="6668" width="9" style="116"/>
    <col min="6669" max="6669" width="31.875" style="116" customWidth="1"/>
    <col min="6670" max="6670" width="9" style="116"/>
    <col min="6671" max="6671" width="25.75" style="116" customWidth="1"/>
    <col min="6672" max="6917" width="9" style="116"/>
    <col min="6918" max="6918" width="40" style="116" customWidth="1"/>
    <col min="6919" max="6919" width="18.25" style="116" customWidth="1"/>
    <col min="6920" max="6921" width="9" style="116"/>
    <col min="6922" max="6922" width="22.875" style="116" customWidth="1"/>
    <col min="6923" max="6923" width="14.375" style="116" customWidth="1"/>
    <col min="6924" max="6924" width="9" style="116"/>
    <col min="6925" max="6925" width="31.875" style="116" customWidth="1"/>
    <col min="6926" max="6926" width="9" style="116"/>
    <col min="6927" max="6927" width="25.75" style="116" customWidth="1"/>
    <col min="6928" max="7173" width="9" style="116"/>
    <col min="7174" max="7174" width="40" style="116" customWidth="1"/>
    <col min="7175" max="7175" width="18.25" style="116" customWidth="1"/>
    <col min="7176" max="7177" width="9" style="116"/>
    <col min="7178" max="7178" width="22.875" style="116" customWidth="1"/>
    <col min="7179" max="7179" width="14.375" style="116" customWidth="1"/>
    <col min="7180" max="7180" width="9" style="116"/>
    <col min="7181" max="7181" width="31.875" style="116" customWidth="1"/>
    <col min="7182" max="7182" width="9" style="116"/>
    <col min="7183" max="7183" width="25.75" style="116" customWidth="1"/>
    <col min="7184" max="7429" width="9" style="116"/>
    <col min="7430" max="7430" width="40" style="116" customWidth="1"/>
    <col min="7431" max="7431" width="18.25" style="116" customWidth="1"/>
    <col min="7432" max="7433" width="9" style="116"/>
    <col min="7434" max="7434" width="22.875" style="116" customWidth="1"/>
    <col min="7435" max="7435" width="14.375" style="116" customWidth="1"/>
    <col min="7436" max="7436" width="9" style="116"/>
    <col min="7437" max="7437" width="31.875" style="116" customWidth="1"/>
    <col min="7438" max="7438" width="9" style="116"/>
    <col min="7439" max="7439" width="25.75" style="116" customWidth="1"/>
    <col min="7440" max="7685" width="9" style="116"/>
    <col min="7686" max="7686" width="40" style="116" customWidth="1"/>
    <col min="7687" max="7687" width="18.25" style="116" customWidth="1"/>
    <col min="7688" max="7689" width="9" style="116"/>
    <col min="7690" max="7690" width="22.875" style="116" customWidth="1"/>
    <col min="7691" max="7691" width="14.375" style="116" customWidth="1"/>
    <col min="7692" max="7692" width="9" style="116"/>
    <col min="7693" max="7693" width="31.875" style="116" customWidth="1"/>
    <col min="7694" max="7694" width="9" style="116"/>
    <col min="7695" max="7695" width="25.75" style="116" customWidth="1"/>
    <col min="7696" max="7941" width="9" style="116"/>
    <col min="7942" max="7942" width="40" style="116" customWidth="1"/>
    <col min="7943" max="7943" width="18.25" style="116" customWidth="1"/>
    <col min="7944" max="7945" width="9" style="116"/>
    <col min="7946" max="7946" width="22.875" style="116" customWidth="1"/>
    <col min="7947" max="7947" width="14.375" style="116" customWidth="1"/>
    <col min="7948" max="7948" width="9" style="116"/>
    <col min="7949" max="7949" width="31.875" style="116" customWidth="1"/>
    <col min="7950" max="7950" width="9" style="116"/>
    <col min="7951" max="7951" width="25.75" style="116" customWidth="1"/>
    <col min="7952" max="8197" width="9" style="116"/>
    <col min="8198" max="8198" width="40" style="116" customWidth="1"/>
    <col min="8199" max="8199" width="18.25" style="116" customWidth="1"/>
    <col min="8200" max="8201" width="9" style="116"/>
    <col min="8202" max="8202" width="22.875" style="116" customWidth="1"/>
    <col min="8203" max="8203" width="14.375" style="116" customWidth="1"/>
    <col min="8204" max="8204" width="9" style="116"/>
    <col min="8205" max="8205" width="31.875" style="116" customWidth="1"/>
    <col min="8206" max="8206" width="9" style="116"/>
    <col min="8207" max="8207" width="25.75" style="116" customWidth="1"/>
    <col min="8208" max="8453" width="9" style="116"/>
    <col min="8454" max="8454" width="40" style="116" customWidth="1"/>
    <col min="8455" max="8455" width="18.25" style="116" customWidth="1"/>
    <col min="8456" max="8457" width="9" style="116"/>
    <col min="8458" max="8458" width="22.875" style="116" customWidth="1"/>
    <col min="8459" max="8459" width="14.375" style="116" customWidth="1"/>
    <col min="8460" max="8460" width="9" style="116"/>
    <col min="8461" max="8461" width="31.875" style="116" customWidth="1"/>
    <col min="8462" max="8462" width="9" style="116"/>
    <col min="8463" max="8463" width="25.75" style="116" customWidth="1"/>
    <col min="8464" max="8709" width="9" style="116"/>
    <col min="8710" max="8710" width="40" style="116" customWidth="1"/>
    <col min="8711" max="8711" width="18.25" style="116" customWidth="1"/>
    <col min="8712" max="8713" width="9" style="116"/>
    <col min="8714" max="8714" width="22.875" style="116" customWidth="1"/>
    <col min="8715" max="8715" width="14.375" style="116" customWidth="1"/>
    <col min="8716" max="8716" width="9" style="116"/>
    <col min="8717" max="8717" width="31.875" style="116" customWidth="1"/>
    <col min="8718" max="8718" width="9" style="116"/>
    <col min="8719" max="8719" width="25.75" style="116" customWidth="1"/>
    <col min="8720" max="8965" width="9" style="116"/>
    <col min="8966" max="8966" width="40" style="116" customWidth="1"/>
    <col min="8967" max="8967" width="18.25" style="116" customWidth="1"/>
    <col min="8968" max="8969" width="9" style="116"/>
    <col min="8970" max="8970" width="22.875" style="116" customWidth="1"/>
    <col min="8971" max="8971" width="14.375" style="116" customWidth="1"/>
    <col min="8972" max="8972" width="9" style="116"/>
    <col min="8973" max="8973" width="31.875" style="116" customWidth="1"/>
    <col min="8974" max="8974" width="9" style="116"/>
    <col min="8975" max="8975" width="25.75" style="116" customWidth="1"/>
    <col min="8976" max="9221" width="9" style="116"/>
    <col min="9222" max="9222" width="40" style="116" customWidth="1"/>
    <col min="9223" max="9223" width="18.25" style="116" customWidth="1"/>
    <col min="9224" max="9225" width="9" style="116"/>
    <col min="9226" max="9226" width="22.875" style="116" customWidth="1"/>
    <col min="9227" max="9227" width="14.375" style="116" customWidth="1"/>
    <col min="9228" max="9228" width="9" style="116"/>
    <col min="9229" max="9229" width="31.875" style="116" customWidth="1"/>
    <col min="9230" max="9230" width="9" style="116"/>
    <col min="9231" max="9231" width="25.75" style="116" customWidth="1"/>
    <col min="9232" max="9477" width="9" style="116"/>
    <col min="9478" max="9478" width="40" style="116" customWidth="1"/>
    <col min="9479" max="9479" width="18.25" style="116" customWidth="1"/>
    <col min="9480" max="9481" width="9" style="116"/>
    <col min="9482" max="9482" width="22.875" style="116" customWidth="1"/>
    <col min="9483" max="9483" width="14.375" style="116" customWidth="1"/>
    <col min="9484" max="9484" width="9" style="116"/>
    <col min="9485" max="9485" width="31.875" style="116" customWidth="1"/>
    <col min="9486" max="9486" width="9" style="116"/>
    <col min="9487" max="9487" width="25.75" style="116" customWidth="1"/>
    <col min="9488" max="9733" width="9" style="116"/>
    <col min="9734" max="9734" width="40" style="116" customWidth="1"/>
    <col min="9735" max="9735" width="18.25" style="116" customWidth="1"/>
    <col min="9736" max="9737" width="9" style="116"/>
    <col min="9738" max="9738" width="22.875" style="116" customWidth="1"/>
    <col min="9739" max="9739" width="14.375" style="116" customWidth="1"/>
    <col min="9740" max="9740" width="9" style="116"/>
    <col min="9741" max="9741" width="31.875" style="116" customWidth="1"/>
    <col min="9742" max="9742" width="9" style="116"/>
    <col min="9743" max="9743" width="25.75" style="116" customWidth="1"/>
    <col min="9744" max="9989" width="9" style="116"/>
    <col min="9990" max="9990" width="40" style="116" customWidth="1"/>
    <col min="9991" max="9991" width="18.25" style="116" customWidth="1"/>
    <col min="9992" max="9993" width="9" style="116"/>
    <col min="9994" max="9994" width="22.875" style="116" customWidth="1"/>
    <col min="9995" max="9995" width="14.375" style="116" customWidth="1"/>
    <col min="9996" max="9996" width="9" style="116"/>
    <col min="9997" max="9997" width="31.875" style="116" customWidth="1"/>
    <col min="9998" max="9998" width="9" style="116"/>
    <col min="9999" max="9999" width="25.75" style="116" customWidth="1"/>
    <col min="10000" max="10245" width="9" style="116"/>
    <col min="10246" max="10246" width="40" style="116" customWidth="1"/>
    <col min="10247" max="10247" width="18.25" style="116" customWidth="1"/>
    <col min="10248" max="10249" width="9" style="116"/>
    <col min="10250" max="10250" width="22.875" style="116" customWidth="1"/>
    <col min="10251" max="10251" width="14.375" style="116" customWidth="1"/>
    <col min="10252" max="10252" width="9" style="116"/>
    <col min="10253" max="10253" width="31.875" style="116" customWidth="1"/>
    <col min="10254" max="10254" width="9" style="116"/>
    <col min="10255" max="10255" width="25.75" style="116" customWidth="1"/>
    <col min="10256" max="10501" width="9" style="116"/>
    <col min="10502" max="10502" width="40" style="116" customWidth="1"/>
    <col min="10503" max="10503" width="18.25" style="116" customWidth="1"/>
    <col min="10504" max="10505" width="9" style="116"/>
    <col min="10506" max="10506" width="22.875" style="116" customWidth="1"/>
    <col min="10507" max="10507" width="14.375" style="116" customWidth="1"/>
    <col min="10508" max="10508" width="9" style="116"/>
    <col min="10509" max="10509" width="31.875" style="116" customWidth="1"/>
    <col min="10510" max="10510" width="9" style="116"/>
    <col min="10511" max="10511" width="25.75" style="116" customWidth="1"/>
    <col min="10512" max="10757" width="9" style="116"/>
    <col min="10758" max="10758" width="40" style="116" customWidth="1"/>
    <col min="10759" max="10759" width="18.25" style="116" customWidth="1"/>
    <col min="10760" max="10761" width="9" style="116"/>
    <col min="10762" max="10762" width="22.875" style="116" customWidth="1"/>
    <col min="10763" max="10763" width="14.375" style="116" customWidth="1"/>
    <col min="10764" max="10764" width="9" style="116"/>
    <col min="10765" max="10765" width="31.875" style="116" customWidth="1"/>
    <col min="10766" max="10766" width="9" style="116"/>
    <col min="10767" max="10767" width="25.75" style="116" customWidth="1"/>
    <col min="10768" max="11013" width="9" style="116"/>
    <col min="11014" max="11014" width="40" style="116" customWidth="1"/>
    <col min="11015" max="11015" width="18.25" style="116" customWidth="1"/>
    <col min="11016" max="11017" width="9" style="116"/>
    <col min="11018" max="11018" width="22.875" style="116" customWidth="1"/>
    <col min="11019" max="11019" width="14.375" style="116" customWidth="1"/>
    <col min="11020" max="11020" width="9" style="116"/>
    <col min="11021" max="11021" width="31.875" style="116" customWidth="1"/>
    <col min="11022" max="11022" width="9" style="116"/>
    <col min="11023" max="11023" width="25.75" style="116" customWidth="1"/>
    <col min="11024" max="11269" width="9" style="116"/>
    <col min="11270" max="11270" width="40" style="116" customWidth="1"/>
    <col min="11271" max="11271" width="18.25" style="116" customWidth="1"/>
    <col min="11272" max="11273" width="9" style="116"/>
    <col min="11274" max="11274" width="22.875" style="116" customWidth="1"/>
    <col min="11275" max="11275" width="14.375" style="116" customWidth="1"/>
    <col min="11276" max="11276" width="9" style="116"/>
    <col min="11277" max="11277" width="31.875" style="116" customWidth="1"/>
    <col min="11278" max="11278" width="9" style="116"/>
    <col min="11279" max="11279" width="25.75" style="116" customWidth="1"/>
    <col min="11280" max="11525" width="9" style="116"/>
    <col min="11526" max="11526" width="40" style="116" customWidth="1"/>
    <col min="11527" max="11527" width="18.25" style="116" customWidth="1"/>
    <col min="11528" max="11529" width="9" style="116"/>
    <col min="11530" max="11530" width="22.875" style="116" customWidth="1"/>
    <col min="11531" max="11531" width="14.375" style="116" customWidth="1"/>
    <col min="11532" max="11532" width="9" style="116"/>
    <col min="11533" max="11533" width="31.875" style="116" customWidth="1"/>
    <col min="11534" max="11534" width="9" style="116"/>
    <col min="11535" max="11535" width="25.75" style="116" customWidth="1"/>
    <col min="11536" max="11781" width="9" style="116"/>
    <col min="11782" max="11782" width="40" style="116" customWidth="1"/>
    <col min="11783" max="11783" width="18.25" style="116" customWidth="1"/>
    <col min="11784" max="11785" width="9" style="116"/>
    <col min="11786" max="11786" width="22.875" style="116" customWidth="1"/>
    <col min="11787" max="11787" width="14.375" style="116" customWidth="1"/>
    <col min="11788" max="11788" width="9" style="116"/>
    <col min="11789" max="11789" width="31.875" style="116" customWidth="1"/>
    <col min="11790" max="11790" width="9" style="116"/>
    <col min="11791" max="11791" width="25.75" style="116" customWidth="1"/>
    <col min="11792" max="12037" width="9" style="116"/>
    <col min="12038" max="12038" width="40" style="116" customWidth="1"/>
    <col min="12039" max="12039" width="18.25" style="116" customWidth="1"/>
    <col min="12040" max="12041" width="9" style="116"/>
    <col min="12042" max="12042" width="22.875" style="116" customWidth="1"/>
    <col min="12043" max="12043" width="14.375" style="116" customWidth="1"/>
    <col min="12044" max="12044" width="9" style="116"/>
    <col min="12045" max="12045" width="31.875" style="116" customWidth="1"/>
    <col min="12046" max="12046" width="9" style="116"/>
    <col min="12047" max="12047" width="25.75" style="116" customWidth="1"/>
    <col min="12048" max="12293" width="9" style="116"/>
    <col min="12294" max="12294" width="40" style="116" customWidth="1"/>
    <col min="12295" max="12295" width="18.25" style="116" customWidth="1"/>
    <col min="12296" max="12297" width="9" style="116"/>
    <col min="12298" max="12298" width="22.875" style="116" customWidth="1"/>
    <col min="12299" max="12299" width="14.375" style="116" customWidth="1"/>
    <col min="12300" max="12300" width="9" style="116"/>
    <col min="12301" max="12301" width="31.875" style="116" customWidth="1"/>
    <col min="12302" max="12302" width="9" style="116"/>
    <col min="12303" max="12303" width="25.75" style="116" customWidth="1"/>
    <col min="12304" max="12549" width="9" style="116"/>
    <col min="12550" max="12550" width="40" style="116" customWidth="1"/>
    <col min="12551" max="12551" width="18.25" style="116" customWidth="1"/>
    <col min="12552" max="12553" width="9" style="116"/>
    <col min="12554" max="12554" width="22.875" style="116" customWidth="1"/>
    <col min="12555" max="12555" width="14.375" style="116" customWidth="1"/>
    <col min="12556" max="12556" width="9" style="116"/>
    <col min="12557" max="12557" width="31.875" style="116" customWidth="1"/>
    <col min="12558" max="12558" width="9" style="116"/>
    <col min="12559" max="12559" width="25.75" style="116" customWidth="1"/>
    <col min="12560" max="12805" width="9" style="116"/>
    <col min="12806" max="12806" width="40" style="116" customWidth="1"/>
    <col min="12807" max="12807" width="18.25" style="116" customWidth="1"/>
    <col min="12808" max="12809" width="9" style="116"/>
    <col min="12810" max="12810" width="22.875" style="116" customWidth="1"/>
    <col min="12811" max="12811" width="14.375" style="116" customWidth="1"/>
    <col min="12812" max="12812" width="9" style="116"/>
    <col min="12813" max="12813" width="31.875" style="116" customWidth="1"/>
    <col min="12814" max="12814" width="9" style="116"/>
    <col min="12815" max="12815" width="25.75" style="116" customWidth="1"/>
    <col min="12816" max="13061" width="9" style="116"/>
    <col min="13062" max="13062" width="40" style="116" customWidth="1"/>
    <col min="13063" max="13063" width="18.25" style="116" customWidth="1"/>
    <col min="13064" max="13065" width="9" style="116"/>
    <col min="13066" max="13066" width="22.875" style="116" customWidth="1"/>
    <col min="13067" max="13067" width="14.375" style="116" customWidth="1"/>
    <col min="13068" max="13068" width="9" style="116"/>
    <col min="13069" max="13069" width="31.875" style="116" customWidth="1"/>
    <col min="13070" max="13070" width="9" style="116"/>
    <col min="13071" max="13071" width="25.75" style="116" customWidth="1"/>
    <col min="13072" max="13317" width="9" style="116"/>
    <col min="13318" max="13318" width="40" style="116" customWidth="1"/>
    <col min="13319" max="13319" width="18.25" style="116" customWidth="1"/>
    <col min="13320" max="13321" width="9" style="116"/>
    <col min="13322" max="13322" width="22.875" style="116" customWidth="1"/>
    <col min="13323" max="13323" width="14.375" style="116" customWidth="1"/>
    <col min="13324" max="13324" width="9" style="116"/>
    <col min="13325" max="13325" width="31.875" style="116" customWidth="1"/>
    <col min="13326" max="13326" width="9" style="116"/>
    <col min="13327" max="13327" width="25.75" style="116" customWidth="1"/>
    <col min="13328" max="13573" width="9" style="116"/>
    <col min="13574" max="13574" width="40" style="116" customWidth="1"/>
    <col min="13575" max="13575" width="18.25" style="116" customWidth="1"/>
    <col min="13576" max="13577" width="9" style="116"/>
    <col min="13578" max="13578" width="22.875" style="116" customWidth="1"/>
    <col min="13579" max="13579" width="14.375" style="116" customWidth="1"/>
    <col min="13580" max="13580" width="9" style="116"/>
    <col min="13581" max="13581" width="31.875" style="116" customWidth="1"/>
    <col min="13582" max="13582" width="9" style="116"/>
    <col min="13583" max="13583" width="25.75" style="116" customWidth="1"/>
    <col min="13584" max="13829" width="9" style="116"/>
    <col min="13830" max="13830" width="40" style="116" customWidth="1"/>
    <col min="13831" max="13831" width="18.25" style="116" customWidth="1"/>
    <col min="13832" max="13833" width="9" style="116"/>
    <col min="13834" max="13834" width="22.875" style="116" customWidth="1"/>
    <col min="13835" max="13835" width="14.375" style="116" customWidth="1"/>
    <col min="13836" max="13836" width="9" style="116"/>
    <col min="13837" max="13837" width="31.875" style="116" customWidth="1"/>
    <col min="13838" max="13838" width="9" style="116"/>
    <col min="13839" max="13839" width="25.75" style="116" customWidth="1"/>
    <col min="13840" max="14085" width="9" style="116"/>
    <col min="14086" max="14086" width="40" style="116" customWidth="1"/>
    <col min="14087" max="14087" width="18.25" style="116" customWidth="1"/>
    <col min="14088" max="14089" width="9" style="116"/>
    <col min="14090" max="14090" width="22.875" style="116" customWidth="1"/>
    <col min="14091" max="14091" width="14.375" style="116" customWidth="1"/>
    <col min="14092" max="14092" width="9" style="116"/>
    <col min="14093" max="14093" width="31.875" style="116" customWidth="1"/>
    <col min="14094" max="14094" width="9" style="116"/>
    <col min="14095" max="14095" width="25.75" style="116" customWidth="1"/>
    <col min="14096" max="14341" width="9" style="116"/>
    <col min="14342" max="14342" width="40" style="116" customWidth="1"/>
    <col min="14343" max="14343" width="18.25" style="116" customWidth="1"/>
    <col min="14344" max="14345" width="9" style="116"/>
    <col min="14346" max="14346" width="22.875" style="116" customWidth="1"/>
    <col min="14347" max="14347" width="14.375" style="116" customWidth="1"/>
    <col min="14348" max="14348" width="9" style="116"/>
    <col min="14349" max="14349" width="31.875" style="116" customWidth="1"/>
    <col min="14350" max="14350" width="9" style="116"/>
    <col min="14351" max="14351" width="25.75" style="116" customWidth="1"/>
    <col min="14352" max="14597" width="9" style="116"/>
    <col min="14598" max="14598" width="40" style="116" customWidth="1"/>
    <col min="14599" max="14599" width="18.25" style="116" customWidth="1"/>
    <col min="14600" max="14601" width="9" style="116"/>
    <col min="14602" max="14602" width="22.875" style="116" customWidth="1"/>
    <col min="14603" max="14603" width="14.375" style="116" customWidth="1"/>
    <col min="14604" max="14604" width="9" style="116"/>
    <col min="14605" max="14605" width="31.875" style="116" customWidth="1"/>
    <col min="14606" max="14606" width="9" style="116"/>
    <col min="14607" max="14607" width="25.75" style="116" customWidth="1"/>
    <col min="14608" max="14853" width="9" style="116"/>
    <col min="14854" max="14854" width="40" style="116" customWidth="1"/>
    <col min="14855" max="14855" width="18.25" style="116" customWidth="1"/>
    <col min="14856" max="14857" width="9" style="116"/>
    <col min="14858" max="14858" width="22.875" style="116" customWidth="1"/>
    <col min="14859" max="14859" width="14.375" style="116" customWidth="1"/>
    <col min="14860" max="14860" width="9" style="116"/>
    <col min="14861" max="14861" width="31.875" style="116" customWidth="1"/>
    <col min="14862" max="14862" width="9" style="116"/>
    <col min="14863" max="14863" width="25.75" style="116" customWidth="1"/>
    <col min="14864" max="15109" width="9" style="116"/>
    <col min="15110" max="15110" width="40" style="116" customWidth="1"/>
    <col min="15111" max="15111" width="18.25" style="116" customWidth="1"/>
    <col min="15112" max="15113" width="9" style="116"/>
    <col min="15114" max="15114" width="22.875" style="116" customWidth="1"/>
    <col min="15115" max="15115" width="14.375" style="116" customWidth="1"/>
    <col min="15116" max="15116" width="9" style="116"/>
    <col min="15117" max="15117" width="31.875" style="116" customWidth="1"/>
    <col min="15118" max="15118" width="9" style="116"/>
    <col min="15119" max="15119" width="25.75" style="116" customWidth="1"/>
    <col min="15120" max="15365" width="9" style="116"/>
    <col min="15366" max="15366" width="40" style="116" customWidth="1"/>
    <col min="15367" max="15367" width="18.25" style="116" customWidth="1"/>
    <col min="15368" max="15369" width="9" style="116"/>
    <col min="15370" max="15370" width="22.875" style="116" customWidth="1"/>
    <col min="15371" max="15371" width="14.375" style="116" customWidth="1"/>
    <col min="15372" max="15372" width="9" style="116"/>
    <col min="15373" max="15373" width="31.875" style="116" customWidth="1"/>
    <col min="15374" max="15374" width="9" style="116"/>
    <col min="15375" max="15375" width="25.75" style="116" customWidth="1"/>
    <col min="15376" max="15621" width="9" style="116"/>
    <col min="15622" max="15622" width="40" style="116" customWidth="1"/>
    <col min="15623" max="15623" width="18.25" style="116" customWidth="1"/>
    <col min="15624" max="15625" width="9" style="116"/>
    <col min="15626" max="15626" width="22.875" style="116" customWidth="1"/>
    <col min="15627" max="15627" width="14.375" style="116" customWidth="1"/>
    <col min="15628" max="15628" width="9" style="116"/>
    <col min="15629" max="15629" width="31.875" style="116" customWidth="1"/>
    <col min="15630" max="15630" width="9" style="116"/>
    <col min="15631" max="15631" width="25.75" style="116" customWidth="1"/>
    <col min="15632" max="15877" width="9" style="116"/>
    <col min="15878" max="15878" width="40" style="116" customWidth="1"/>
    <col min="15879" max="15879" width="18.25" style="116" customWidth="1"/>
    <col min="15880" max="15881" width="9" style="116"/>
    <col min="15882" max="15882" width="22.875" style="116" customWidth="1"/>
    <col min="15883" max="15883" width="14.375" style="116" customWidth="1"/>
    <col min="15884" max="15884" width="9" style="116"/>
    <col min="15885" max="15885" width="31.875" style="116" customWidth="1"/>
    <col min="15886" max="15886" width="9" style="116"/>
    <col min="15887" max="15887" width="25.75" style="116" customWidth="1"/>
    <col min="15888" max="16133" width="9" style="116"/>
    <col min="16134" max="16134" width="40" style="116" customWidth="1"/>
    <col min="16135" max="16135" width="18.25" style="116" customWidth="1"/>
    <col min="16136" max="16137" width="9" style="116"/>
    <col min="16138" max="16138" width="22.875" style="116" customWidth="1"/>
    <col min="16139" max="16139" width="14.375" style="116" customWidth="1"/>
    <col min="16140" max="16140" width="9" style="116"/>
    <col min="16141" max="16141" width="31.875" style="116" customWidth="1"/>
    <col min="16142" max="16142" width="9" style="116"/>
    <col min="16143" max="16143" width="25.75" style="116" customWidth="1"/>
    <col min="16144" max="16384" width="9" style="116"/>
  </cols>
  <sheetData>
    <row r="2" spans="1:15" x14ac:dyDescent="0.15">
      <c r="B2" s="143"/>
    </row>
    <row r="3" spans="1:15" x14ac:dyDescent="0.15">
      <c r="B3" s="143"/>
    </row>
    <row r="4" spans="1:15" x14ac:dyDescent="0.15">
      <c r="B4" s="143"/>
      <c r="E4" s="151" t="s">
        <v>1606</v>
      </c>
      <c r="F4" s="151"/>
      <c r="G4" s="151"/>
      <c r="I4" s="152" t="s">
        <v>1607</v>
      </c>
      <c r="J4" s="153"/>
      <c r="K4" s="152"/>
    </row>
    <row r="5" spans="1:15" s="114" customFormat="1" x14ac:dyDescent="0.15">
      <c r="A5" s="114">
        <v>-1</v>
      </c>
      <c r="B5" s="22" t="s">
        <v>1608</v>
      </c>
      <c r="C5" s="114" t="s">
        <v>1609</v>
      </c>
      <c r="E5" s="129" t="s">
        <v>1610</v>
      </c>
      <c r="F5" s="129" t="s">
        <v>1611</v>
      </c>
      <c r="G5" s="129" t="s">
        <v>1602</v>
      </c>
      <c r="I5" s="6" t="s">
        <v>1612</v>
      </c>
      <c r="J5" s="146" t="s">
        <v>1613</v>
      </c>
      <c r="K5" s="6" t="s">
        <v>1602</v>
      </c>
      <c r="M5" s="116"/>
      <c r="N5" s="116"/>
      <c r="O5" s="116"/>
    </row>
    <row r="6" spans="1:15" x14ac:dyDescent="0.15">
      <c r="A6" s="116">
        <f>IF(A5=15,0,(A5+1))</f>
        <v>0</v>
      </c>
      <c r="B6" s="147">
        <f>IF(A5=15,(B5+85),(B5+1))</f>
        <v>0</v>
      </c>
      <c r="E6" s="124" t="str">
        <f>C$5&amp;B6</f>
        <v>R0</v>
      </c>
      <c r="F6" s="148" t="s">
        <v>1614</v>
      </c>
      <c r="I6" s="126" t="str">
        <f>C$5&amp;(B6+10000)</f>
        <v>R10000</v>
      </c>
      <c r="J6" s="144" t="s">
        <v>1615</v>
      </c>
      <c r="M6" s="116"/>
    </row>
    <row r="7" spans="1:15" x14ac:dyDescent="0.15">
      <c r="A7" s="116">
        <f t="shared" ref="A7:A70" si="0">IF(A6=15,0,(A6+1))</f>
        <v>1</v>
      </c>
      <c r="B7" s="147">
        <f t="shared" ref="B7:B70" si="1">IF(A6=15,(B6+85),(B6+1))</f>
        <v>1</v>
      </c>
      <c r="E7" s="124" t="str">
        <f t="shared" ref="E7:E70" si="2">C$5&amp;B7</f>
        <v>R1</v>
      </c>
      <c r="F7" s="148" t="s">
        <v>1616</v>
      </c>
      <c r="I7" s="126" t="str">
        <f t="shared" ref="I7:I70" si="3">C$5&amp;(B7+10000)</f>
        <v>R10001</v>
      </c>
      <c r="J7" s="144" t="s">
        <v>1617</v>
      </c>
      <c r="M7" s="116"/>
    </row>
    <row r="8" spans="1:15" x14ac:dyDescent="0.15">
      <c r="A8" s="116">
        <f t="shared" si="0"/>
        <v>2</v>
      </c>
      <c r="B8" s="147">
        <f t="shared" si="1"/>
        <v>2</v>
      </c>
      <c r="E8" s="124" t="str">
        <f t="shared" si="2"/>
        <v>R2</v>
      </c>
      <c r="F8" s="148" t="s">
        <v>1618</v>
      </c>
      <c r="I8" s="126" t="str">
        <f t="shared" si="3"/>
        <v>R10002</v>
      </c>
      <c r="J8" s="144" t="s">
        <v>1619</v>
      </c>
      <c r="M8" s="116"/>
    </row>
    <row r="9" spans="1:15" x14ac:dyDescent="0.15">
      <c r="A9" s="116">
        <f t="shared" si="0"/>
        <v>3</v>
      </c>
      <c r="B9" s="147">
        <f t="shared" si="1"/>
        <v>3</v>
      </c>
      <c r="E9" s="124" t="str">
        <f t="shared" si="2"/>
        <v>R3</v>
      </c>
      <c r="F9" s="148" t="s">
        <v>1620</v>
      </c>
      <c r="I9" s="126" t="str">
        <f t="shared" si="3"/>
        <v>R10003</v>
      </c>
      <c r="J9" s="144" t="s">
        <v>1621</v>
      </c>
      <c r="K9" s="126" t="s">
        <v>1622</v>
      </c>
      <c r="M9" s="116"/>
    </row>
    <row r="10" spans="1:15" x14ac:dyDescent="0.15">
      <c r="A10" s="116">
        <f t="shared" si="0"/>
        <v>4</v>
      </c>
      <c r="B10" s="147">
        <f t="shared" si="1"/>
        <v>4</v>
      </c>
      <c r="E10" s="124" t="str">
        <f t="shared" si="2"/>
        <v>R4</v>
      </c>
      <c r="F10" s="148" t="s">
        <v>1623</v>
      </c>
      <c r="I10" s="126" t="str">
        <f t="shared" si="3"/>
        <v>R10004</v>
      </c>
      <c r="J10" s="144" t="s">
        <v>1624</v>
      </c>
      <c r="K10" s="126" t="s">
        <v>1625</v>
      </c>
      <c r="M10" s="116"/>
    </row>
    <row r="11" spans="1:15" x14ac:dyDescent="0.15">
      <c r="A11" s="116">
        <f t="shared" si="0"/>
        <v>5</v>
      </c>
      <c r="B11" s="147">
        <f t="shared" si="1"/>
        <v>5</v>
      </c>
      <c r="E11" s="124" t="str">
        <f t="shared" si="2"/>
        <v>R5</v>
      </c>
      <c r="F11" s="148" t="s">
        <v>1626</v>
      </c>
      <c r="I11" s="126" t="str">
        <f t="shared" si="3"/>
        <v>R10005</v>
      </c>
      <c r="J11" s="144" t="s">
        <v>1627</v>
      </c>
      <c r="K11" s="126" t="s">
        <v>1628</v>
      </c>
      <c r="M11" s="116"/>
    </row>
    <row r="12" spans="1:15" x14ac:dyDescent="0.15">
      <c r="A12" s="116">
        <f t="shared" si="0"/>
        <v>6</v>
      </c>
      <c r="B12" s="147">
        <f t="shared" si="1"/>
        <v>6</v>
      </c>
      <c r="E12" s="124" t="str">
        <f t="shared" si="2"/>
        <v>R6</v>
      </c>
      <c r="F12" s="148" t="s">
        <v>1629</v>
      </c>
      <c r="I12" s="126" t="str">
        <f t="shared" si="3"/>
        <v>R10006</v>
      </c>
      <c r="J12" s="144" t="s">
        <v>1630</v>
      </c>
      <c r="K12" s="126" t="s">
        <v>1631</v>
      </c>
      <c r="M12" s="116"/>
    </row>
    <row r="13" spans="1:15" x14ac:dyDescent="0.15">
      <c r="A13" s="116">
        <f t="shared" si="0"/>
        <v>7</v>
      </c>
      <c r="B13" s="147">
        <f t="shared" si="1"/>
        <v>7</v>
      </c>
      <c r="E13" s="124" t="str">
        <f t="shared" si="2"/>
        <v>R7</v>
      </c>
      <c r="F13" s="148" t="s">
        <v>1632</v>
      </c>
      <c r="I13" s="126" t="str">
        <f t="shared" si="3"/>
        <v>R10007</v>
      </c>
      <c r="J13" s="144" t="s">
        <v>1633</v>
      </c>
      <c r="K13" s="126" t="s">
        <v>1634</v>
      </c>
      <c r="M13" s="116"/>
    </row>
    <row r="14" spans="1:15" x14ac:dyDescent="0.15">
      <c r="A14" s="116">
        <f t="shared" si="0"/>
        <v>8</v>
      </c>
      <c r="B14" s="147">
        <f t="shared" si="1"/>
        <v>8</v>
      </c>
      <c r="E14" s="124" t="str">
        <f t="shared" si="2"/>
        <v>R8</v>
      </c>
      <c r="F14" s="148" t="s">
        <v>1635</v>
      </c>
      <c r="I14" s="126" t="str">
        <f t="shared" si="3"/>
        <v>R10008</v>
      </c>
      <c r="J14" s="144" t="s">
        <v>1636</v>
      </c>
      <c r="K14" s="126" t="s">
        <v>1637</v>
      </c>
      <c r="M14" s="116"/>
    </row>
    <row r="15" spans="1:15" x14ac:dyDescent="0.15">
      <c r="A15" s="116">
        <f t="shared" si="0"/>
        <v>9</v>
      </c>
      <c r="B15" s="147">
        <f t="shared" si="1"/>
        <v>9</v>
      </c>
      <c r="E15" s="124" t="str">
        <f t="shared" si="2"/>
        <v>R9</v>
      </c>
      <c r="F15" s="148" t="s">
        <v>1638</v>
      </c>
      <c r="I15" s="126" t="str">
        <f t="shared" si="3"/>
        <v>R10009</v>
      </c>
      <c r="J15" s="144" t="s">
        <v>1583</v>
      </c>
      <c r="M15" s="116"/>
    </row>
    <row r="16" spans="1:15" x14ac:dyDescent="0.15">
      <c r="A16" s="116">
        <f t="shared" si="0"/>
        <v>10</v>
      </c>
      <c r="B16" s="147">
        <f t="shared" si="1"/>
        <v>10</v>
      </c>
      <c r="E16" s="124" t="str">
        <f t="shared" si="2"/>
        <v>R10</v>
      </c>
      <c r="F16" s="124" t="s">
        <v>1583</v>
      </c>
      <c r="I16" s="126" t="str">
        <f t="shared" si="3"/>
        <v>R10010</v>
      </c>
      <c r="J16" s="144" t="s">
        <v>1583</v>
      </c>
      <c r="M16" s="116"/>
    </row>
    <row r="17" spans="1:13" x14ac:dyDescent="0.15">
      <c r="A17" s="116">
        <f t="shared" si="0"/>
        <v>11</v>
      </c>
      <c r="B17" s="147">
        <f t="shared" si="1"/>
        <v>11</v>
      </c>
      <c r="E17" s="124" t="str">
        <f t="shared" si="2"/>
        <v>R11</v>
      </c>
      <c r="F17" s="124" t="s">
        <v>1583</v>
      </c>
      <c r="I17" s="126" t="str">
        <f t="shared" si="3"/>
        <v>R10011</v>
      </c>
      <c r="J17" s="144" t="s">
        <v>1583</v>
      </c>
      <c r="M17" s="116"/>
    </row>
    <row r="18" spans="1:13" x14ac:dyDescent="0.15">
      <c r="A18" s="116">
        <f t="shared" si="0"/>
        <v>12</v>
      </c>
      <c r="B18" s="147">
        <f t="shared" si="1"/>
        <v>12</v>
      </c>
      <c r="E18" s="124" t="str">
        <f t="shared" si="2"/>
        <v>R12</v>
      </c>
      <c r="F18" s="124" t="s">
        <v>1583</v>
      </c>
      <c r="I18" s="126" t="str">
        <f t="shared" si="3"/>
        <v>R10012</v>
      </c>
      <c r="J18" s="144" t="s">
        <v>1583</v>
      </c>
      <c r="M18" s="116"/>
    </row>
    <row r="19" spans="1:13" x14ac:dyDescent="0.15">
      <c r="A19" s="116">
        <f t="shared" si="0"/>
        <v>13</v>
      </c>
      <c r="B19" s="147">
        <f t="shared" si="1"/>
        <v>13</v>
      </c>
      <c r="E19" s="124" t="str">
        <f t="shared" si="2"/>
        <v>R13</v>
      </c>
      <c r="F19" s="124" t="s">
        <v>1583</v>
      </c>
      <c r="I19" s="126" t="str">
        <f t="shared" si="3"/>
        <v>R10013</v>
      </c>
      <c r="J19" s="144" t="s">
        <v>1639</v>
      </c>
      <c r="K19" s="126" t="s">
        <v>1640</v>
      </c>
      <c r="M19" s="116"/>
    </row>
    <row r="20" spans="1:13" x14ac:dyDescent="0.15">
      <c r="A20" s="116">
        <f t="shared" si="0"/>
        <v>14</v>
      </c>
      <c r="B20" s="147">
        <f t="shared" si="1"/>
        <v>14</v>
      </c>
      <c r="E20" s="124" t="str">
        <f t="shared" si="2"/>
        <v>R14</v>
      </c>
      <c r="F20" s="148" t="s">
        <v>1641</v>
      </c>
      <c r="G20" s="124" t="s">
        <v>1642</v>
      </c>
      <c r="I20" s="126" t="str">
        <f t="shared" si="3"/>
        <v>R10014</v>
      </c>
      <c r="J20" s="144" t="s">
        <v>1643</v>
      </c>
      <c r="K20" s="126" t="s">
        <v>1644</v>
      </c>
      <c r="M20" s="116"/>
    </row>
    <row r="21" spans="1:13" x14ac:dyDescent="0.15">
      <c r="A21" s="116">
        <f t="shared" si="0"/>
        <v>15</v>
      </c>
      <c r="B21" s="147">
        <f t="shared" si="1"/>
        <v>15</v>
      </c>
      <c r="E21" s="124" t="str">
        <f t="shared" si="2"/>
        <v>R15</v>
      </c>
      <c r="F21" s="148" t="s">
        <v>1645</v>
      </c>
      <c r="I21" s="126" t="str">
        <f t="shared" si="3"/>
        <v>R10015</v>
      </c>
      <c r="J21" s="144" t="s">
        <v>1646</v>
      </c>
      <c r="K21" s="126" t="s">
        <v>1647</v>
      </c>
      <c r="M21" s="116"/>
    </row>
    <row r="22" spans="1:13" x14ac:dyDescent="0.15">
      <c r="A22" s="116">
        <f t="shared" si="0"/>
        <v>0</v>
      </c>
      <c r="B22" s="147">
        <f t="shared" si="1"/>
        <v>100</v>
      </c>
      <c r="E22" s="124" t="str">
        <f t="shared" si="2"/>
        <v>R100</v>
      </c>
      <c r="F22" s="148" t="s">
        <v>1648</v>
      </c>
      <c r="I22" s="126" t="str">
        <f t="shared" si="3"/>
        <v>R10100</v>
      </c>
      <c r="J22" s="144" t="s">
        <v>1649</v>
      </c>
      <c r="K22" s="126" t="s">
        <v>1650</v>
      </c>
      <c r="M22" s="116"/>
    </row>
    <row r="23" spans="1:13" x14ac:dyDescent="0.15">
      <c r="A23" s="116">
        <f t="shared" si="0"/>
        <v>1</v>
      </c>
      <c r="B23" s="147">
        <f t="shared" si="1"/>
        <v>101</v>
      </c>
      <c r="E23" s="124" t="str">
        <f t="shared" si="2"/>
        <v>R101</v>
      </c>
      <c r="F23" s="124" t="s">
        <v>1583</v>
      </c>
      <c r="I23" s="126" t="str">
        <f t="shared" si="3"/>
        <v>R10101</v>
      </c>
      <c r="J23" s="144" t="s">
        <v>1651</v>
      </c>
      <c r="K23" s="126" t="s">
        <v>1652</v>
      </c>
      <c r="M23" s="116"/>
    </row>
    <row r="24" spans="1:13" x14ac:dyDescent="0.15">
      <c r="A24" s="116">
        <f t="shared" si="0"/>
        <v>2</v>
      </c>
      <c r="B24" s="147">
        <f t="shared" si="1"/>
        <v>102</v>
      </c>
      <c r="E24" s="124" t="str">
        <f t="shared" si="2"/>
        <v>R102</v>
      </c>
      <c r="F24" s="124" t="s">
        <v>1583</v>
      </c>
      <c r="I24" s="126" t="str">
        <f t="shared" si="3"/>
        <v>R10102</v>
      </c>
      <c r="J24" s="144" t="s">
        <v>1583</v>
      </c>
      <c r="M24" s="116"/>
    </row>
    <row r="25" spans="1:13" x14ac:dyDescent="0.15">
      <c r="A25" s="116">
        <f t="shared" si="0"/>
        <v>3</v>
      </c>
      <c r="B25" s="147">
        <f t="shared" si="1"/>
        <v>103</v>
      </c>
      <c r="E25" s="124" t="str">
        <f t="shared" si="2"/>
        <v>R103</v>
      </c>
      <c r="F25" s="124" t="s">
        <v>1583</v>
      </c>
      <c r="I25" s="126" t="str">
        <f t="shared" si="3"/>
        <v>R10103</v>
      </c>
      <c r="J25" s="144" t="s">
        <v>1583</v>
      </c>
      <c r="M25" s="116"/>
    </row>
    <row r="26" spans="1:13" x14ac:dyDescent="0.15">
      <c r="A26" s="116">
        <f t="shared" si="0"/>
        <v>4</v>
      </c>
      <c r="B26" s="147">
        <f t="shared" si="1"/>
        <v>104</v>
      </c>
      <c r="E26" s="124" t="str">
        <f t="shared" si="2"/>
        <v>R104</v>
      </c>
      <c r="F26" s="124" t="s">
        <v>1583</v>
      </c>
      <c r="I26" s="126" t="str">
        <f t="shared" si="3"/>
        <v>R10104</v>
      </c>
      <c r="J26" s="144" t="s">
        <v>1653</v>
      </c>
      <c r="K26" s="126" t="s">
        <v>1654</v>
      </c>
      <c r="M26" s="116"/>
    </row>
    <row r="27" spans="1:13" x14ac:dyDescent="0.15">
      <c r="A27" s="116">
        <f t="shared" si="0"/>
        <v>5</v>
      </c>
      <c r="B27" s="147">
        <f t="shared" si="1"/>
        <v>105</v>
      </c>
      <c r="E27" s="124" t="str">
        <f t="shared" si="2"/>
        <v>R105</v>
      </c>
      <c r="F27" s="148" t="s">
        <v>1655</v>
      </c>
      <c r="I27" s="126" t="str">
        <f t="shared" si="3"/>
        <v>R10105</v>
      </c>
      <c r="J27" s="149" t="s">
        <v>1656</v>
      </c>
      <c r="K27" s="126" t="s">
        <v>1657</v>
      </c>
      <c r="M27" s="116"/>
    </row>
    <row r="28" spans="1:13" x14ac:dyDescent="0.15">
      <c r="A28" s="116">
        <f t="shared" si="0"/>
        <v>6</v>
      </c>
      <c r="B28" s="147">
        <f t="shared" si="1"/>
        <v>106</v>
      </c>
      <c r="E28" s="124" t="str">
        <f t="shared" si="2"/>
        <v>R106</v>
      </c>
      <c r="F28" s="148" t="s">
        <v>1658</v>
      </c>
      <c r="I28" s="126" t="str">
        <f t="shared" si="3"/>
        <v>R10106</v>
      </c>
      <c r="J28" s="149" t="s">
        <v>1659</v>
      </c>
      <c r="K28" s="126" t="s">
        <v>1660</v>
      </c>
      <c r="M28" s="116"/>
    </row>
    <row r="29" spans="1:13" x14ac:dyDescent="0.15">
      <c r="A29" s="116">
        <f t="shared" si="0"/>
        <v>7</v>
      </c>
      <c r="B29" s="147">
        <f t="shared" si="1"/>
        <v>107</v>
      </c>
      <c r="E29" s="124" t="str">
        <f t="shared" si="2"/>
        <v>R107</v>
      </c>
      <c r="F29" s="148" t="s">
        <v>1661</v>
      </c>
      <c r="I29" s="126" t="str">
        <f t="shared" si="3"/>
        <v>R10107</v>
      </c>
      <c r="J29" s="149" t="s">
        <v>1662</v>
      </c>
      <c r="K29" s="126" t="s">
        <v>1663</v>
      </c>
      <c r="M29" s="116"/>
    </row>
    <row r="30" spans="1:13" x14ac:dyDescent="0.15">
      <c r="A30" s="116">
        <f t="shared" si="0"/>
        <v>8</v>
      </c>
      <c r="B30" s="147">
        <f t="shared" si="1"/>
        <v>108</v>
      </c>
      <c r="E30" s="124" t="str">
        <f t="shared" si="2"/>
        <v>R108</v>
      </c>
      <c r="F30" s="148" t="s">
        <v>1664</v>
      </c>
      <c r="I30" s="126" t="str">
        <f t="shared" si="3"/>
        <v>R10108</v>
      </c>
      <c r="J30" s="144" t="s">
        <v>1665</v>
      </c>
      <c r="M30" s="116"/>
    </row>
    <row r="31" spans="1:13" x14ac:dyDescent="0.15">
      <c r="A31" s="116">
        <f t="shared" si="0"/>
        <v>9</v>
      </c>
      <c r="B31" s="147">
        <f t="shared" si="1"/>
        <v>109</v>
      </c>
      <c r="E31" s="124" t="str">
        <f t="shared" si="2"/>
        <v>R109</v>
      </c>
      <c r="F31" s="148" t="s">
        <v>1666</v>
      </c>
      <c r="I31" s="126" t="str">
        <f t="shared" si="3"/>
        <v>R10109</v>
      </c>
      <c r="J31" s="144" t="s">
        <v>1667</v>
      </c>
      <c r="M31" s="116"/>
    </row>
    <row r="32" spans="1:13" x14ac:dyDescent="0.15">
      <c r="A32" s="116">
        <f t="shared" si="0"/>
        <v>10</v>
      </c>
      <c r="B32" s="147">
        <f t="shared" si="1"/>
        <v>110</v>
      </c>
      <c r="E32" s="124" t="str">
        <f t="shared" si="2"/>
        <v>R110</v>
      </c>
      <c r="F32" s="148" t="s">
        <v>1668</v>
      </c>
      <c r="I32" s="126" t="str">
        <f t="shared" si="3"/>
        <v>R10110</v>
      </c>
      <c r="J32" s="144" t="s">
        <v>1583</v>
      </c>
      <c r="M32" s="116"/>
    </row>
    <row r="33" spans="1:13" x14ac:dyDescent="0.15">
      <c r="A33" s="116">
        <f t="shared" si="0"/>
        <v>11</v>
      </c>
      <c r="B33" s="147">
        <f t="shared" si="1"/>
        <v>111</v>
      </c>
      <c r="E33" s="124" t="str">
        <f t="shared" si="2"/>
        <v>R111</v>
      </c>
      <c r="F33" s="148" t="s">
        <v>1669</v>
      </c>
      <c r="I33" s="126" t="str">
        <f t="shared" si="3"/>
        <v>R10111</v>
      </c>
      <c r="J33" s="144" t="s">
        <v>1583</v>
      </c>
      <c r="M33" s="116"/>
    </row>
    <row r="34" spans="1:13" x14ac:dyDescent="0.15">
      <c r="A34" s="116">
        <f t="shared" si="0"/>
        <v>12</v>
      </c>
      <c r="B34" s="147">
        <f t="shared" si="1"/>
        <v>112</v>
      </c>
      <c r="E34" s="124" t="str">
        <f t="shared" si="2"/>
        <v>R112</v>
      </c>
      <c r="F34" s="148" t="s">
        <v>1670</v>
      </c>
      <c r="I34" s="126" t="str">
        <f t="shared" si="3"/>
        <v>R10112</v>
      </c>
      <c r="J34" s="144" t="s">
        <v>1583</v>
      </c>
      <c r="M34" s="116"/>
    </row>
    <row r="35" spans="1:13" x14ac:dyDescent="0.15">
      <c r="A35" s="116">
        <f t="shared" si="0"/>
        <v>13</v>
      </c>
      <c r="B35" s="147">
        <f t="shared" si="1"/>
        <v>113</v>
      </c>
      <c r="E35" s="124" t="str">
        <f t="shared" si="2"/>
        <v>R113</v>
      </c>
      <c r="F35" s="148" t="s">
        <v>1671</v>
      </c>
      <c r="I35" s="126" t="str">
        <f t="shared" si="3"/>
        <v>R10113</v>
      </c>
      <c r="J35" s="144" t="s">
        <v>1583</v>
      </c>
      <c r="M35" s="116"/>
    </row>
    <row r="36" spans="1:13" x14ac:dyDescent="0.15">
      <c r="A36" s="116">
        <f t="shared" si="0"/>
        <v>14</v>
      </c>
      <c r="B36" s="147">
        <f t="shared" si="1"/>
        <v>114</v>
      </c>
      <c r="E36" s="124" t="str">
        <f t="shared" si="2"/>
        <v>R114</v>
      </c>
      <c r="F36" s="148" t="s">
        <v>1672</v>
      </c>
      <c r="I36" s="126" t="str">
        <f t="shared" si="3"/>
        <v>R10114</v>
      </c>
      <c r="J36" s="144" t="s">
        <v>1583</v>
      </c>
      <c r="M36" s="116"/>
    </row>
    <row r="37" spans="1:13" x14ac:dyDescent="0.15">
      <c r="A37" s="116">
        <f t="shared" si="0"/>
        <v>15</v>
      </c>
      <c r="B37" s="147">
        <f t="shared" si="1"/>
        <v>115</v>
      </c>
      <c r="E37" s="124" t="str">
        <f t="shared" si="2"/>
        <v>R115</v>
      </c>
      <c r="F37" s="148" t="s">
        <v>1673</v>
      </c>
      <c r="I37" s="126" t="str">
        <f t="shared" si="3"/>
        <v>R10115</v>
      </c>
      <c r="J37" s="144" t="s">
        <v>1583</v>
      </c>
      <c r="M37" s="116"/>
    </row>
    <row r="38" spans="1:13" x14ac:dyDescent="0.15">
      <c r="A38" s="116">
        <f t="shared" si="0"/>
        <v>0</v>
      </c>
      <c r="B38" s="147">
        <f t="shared" si="1"/>
        <v>200</v>
      </c>
      <c r="E38" s="124" t="str">
        <f t="shared" si="2"/>
        <v>R200</v>
      </c>
      <c r="F38" s="148" t="s">
        <v>1674</v>
      </c>
      <c r="I38" s="126" t="str">
        <f t="shared" si="3"/>
        <v>R10200</v>
      </c>
      <c r="J38" s="144" t="s">
        <v>1583</v>
      </c>
      <c r="M38" s="116"/>
    </row>
    <row r="39" spans="1:13" x14ac:dyDescent="0.15">
      <c r="A39" s="116">
        <f t="shared" si="0"/>
        <v>1</v>
      </c>
      <c r="B39" s="147">
        <f t="shared" si="1"/>
        <v>201</v>
      </c>
      <c r="E39" s="124" t="str">
        <f t="shared" si="2"/>
        <v>R201</v>
      </c>
      <c r="F39" s="148" t="s">
        <v>1675</v>
      </c>
      <c r="I39" s="126" t="str">
        <f t="shared" si="3"/>
        <v>R10201</v>
      </c>
      <c r="J39" s="144" t="s">
        <v>1583</v>
      </c>
      <c r="M39" s="116"/>
    </row>
    <row r="40" spans="1:13" x14ac:dyDescent="0.15">
      <c r="A40" s="116">
        <f t="shared" si="0"/>
        <v>2</v>
      </c>
      <c r="B40" s="147">
        <f t="shared" si="1"/>
        <v>202</v>
      </c>
      <c r="E40" s="124" t="str">
        <f t="shared" si="2"/>
        <v>R202</v>
      </c>
      <c r="F40" s="148" t="s">
        <v>1676</v>
      </c>
      <c r="I40" s="126" t="str">
        <f t="shared" si="3"/>
        <v>R10202</v>
      </c>
      <c r="J40" s="149" t="s">
        <v>1677</v>
      </c>
      <c r="M40" s="116"/>
    </row>
    <row r="41" spans="1:13" x14ac:dyDescent="0.15">
      <c r="A41" s="116">
        <f t="shared" si="0"/>
        <v>3</v>
      </c>
      <c r="B41" s="147">
        <f t="shared" si="1"/>
        <v>203</v>
      </c>
      <c r="E41" s="124" t="str">
        <f t="shared" si="2"/>
        <v>R203</v>
      </c>
      <c r="F41" s="148" t="s">
        <v>1678</v>
      </c>
      <c r="I41" s="126" t="str">
        <f t="shared" si="3"/>
        <v>R10203</v>
      </c>
      <c r="J41" s="149" t="s">
        <v>1679</v>
      </c>
      <c r="M41" s="116"/>
    </row>
    <row r="42" spans="1:13" x14ac:dyDescent="0.15">
      <c r="A42" s="116">
        <f t="shared" si="0"/>
        <v>4</v>
      </c>
      <c r="B42" s="147">
        <f t="shared" si="1"/>
        <v>204</v>
      </c>
      <c r="E42" s="124" t="str">
        <f t="shared" si="2"/>
        <v>R204</v>
      </c>
      <c r="F42" s="124" t="s">
        <v>1583</v>
      </c>
      <c r="I42" s="126" t="str">
        <f t="shared" si="3"/>
        <v>R10204</v>
      </c>
      <c r="J42" s="149" t="s">
        <v>1680</v>
      </c>
      <c r="M42" s="116"/>
    </row>
    <row r="43" spans="1:13" x14ac:dyDescent="0.15">
      <c r="A43" s="116">
        <f t="shared" si="0"/>
        <v>5</v>
      </c>
      <c r="B43" s="147">
        <f t="shared" si="1"/>
        <v>205</v>
      </c>
      <c r="E43" s="124" t="str">
        <f t="shared" si="2"/>
        <v>R205</v>
      </c>
      <c r="F43" s="124" t="s">
        <v>1583</v>
      </c>
      <c r="I43" s="126" t="str">
        <f t="shared" si="3"/>
        <v>R10205</v>
      </c>
      <c r="J43" s="149" t="s">
        <v>1681</v>
      </c>
      <c r="M43" s="116"/>
    </row>
    <row r="44" spans="1:13" x14ac:dyDescent="0.15">
      <c r="A44" s="116">
        <f t="shared" si="0"/>
        <v>6</v>
      </c>
      <c r="B44" s="147">
        <f t="shared" si="1"/>
        <v>206</v>
      </c>
      <c r="E44" s="124" t="str">
        <f t="shared" si="2"/>
        <v>R206</v>
      </c>
      <c r="F44" s="124" t="s">
        <v>1583</v>
      </c>
      <c r="I44" s="126" t="str">
        <f t="shared" si="3"/>
        <v>R10206</v>
      </c>
      <c r="J44" s="149" t="s">
        <v>1682</v>
      </c>
      <c r="M44" s="116"/>
    </row>
    <row r="45" spans="1:13" x14ac:dyDescent="0.15">
      <c r="A45" s="116">
        <f t="shared" si="0"/>
        <v>7</v>
      </c>
      <c r="B45" s="147">
        <f t="shared" si="1"/>
        <v>207</v>
      </c>
      <c r="E45" s="124" t="str">
        <f t="shared" si="2"/>
        <v>R207</v>
      </c>
      <c r="F45" s="124" t="s">
        <v>1583</v>
      </c>
      <c r="I45" s="126" t="str">
        <f t="shared" si="3"/>
        <v>R10207</v>
      </c>
      <c r="J45" s="149" t="s">
        <v>1683</v>
      </c>
      <c r="M45" s="116"/>
    </row>
    <row r="46" spans="1:13" x14ac:dyDescent="0.15">
      <c r="A46" s="116">
        <f t="shared" si="0"/>
        <v>8</v>
      </c>
      <c r="B46" s="147">
        <f t="shared" si="1"/>
        <v>208</v>
      </c>
      <c r="E46" s="124" t="str">
        <f t="shared" si="2"/>
        <v>R208</v>
      </c>
      <c r="F46" s="124" t="s">
        <v>1583</v>
      </c>
      <c r="I46" s="126" t="str">
        <f t="shared" si="3"/>
        <v>R10208</v>
      </c>
      <c r="J46" s="149" t="s">
        <v>1684</v>
      </c>
      <c r="M46" s="116"/>
    </row>
    <row r="47" spans="1:13" x14ac:dyDescent="0.15">
      <c r="A47" s="116">
        <f t="shared" si="0"/>
        <v>9</v>
      </c>
      <c r="B47" s="147">
        <f t="shared" si="1"/>
        <v>209</v>
      </c>
      <c r="E47" s="124" t="str">
        <f t="shared" si="2"/>
        <v>R209</v>
      </c>
      <c r="F47" s="124" t="s">
        <v>1583</v>
      </c>
      <c r="I47" s="126" t="str">
        <f t="shared" si="3"/>
        <v>R10209</v>
      </c>
      <c r="J47" s="149" t="s">
        <v>1685</v>
      </c>
      <c r="M47" s="116"/>
    </row>
    <row r="48" spans="1:13" x14ac:dyDescent="0.15">
      <c r="A48" s="116">
        <f t="shared" si="0"/>
        <v>10</v>
      </c>
      <c r="B48" s="147">
        <f t="shared" si="1"/>
        <v>210</v>
      </c>
      <c r="E48" s="124" t="str">
        <f t="shared" si="2"/>
        <v>R210</v>
      </c>
      <c r="F48" s="148" t="s">
        <v>1686</v>
      </c>
      <c r="I48" s="126" t="str">
        <f t="shared" si="3"/>
        <v>R10210</v>
      </c>
      <c r="J48" s="149" t="s">
        <v>1687</v>
      </c>
      <c r="M48" s="116"/>
    </row>
    <row r="49" spans="1:13" x14ac:dyDescent="0.15">
      <c r="A49" s="116">
        <f t="shared" si="0"/>
        <v>11</v>
      </c>
      <c r="B49" s="147">
        <f t="shared" si="1"/>
        <v>211</v>
      </c>
      <c r="E49" s="124" t="str">
        <f t="shared" si="2"/>
        <v>R211</v>
      </c>
      <c r="F49" s="148" t="s">
        <v>1688</v>
      </c>
      <c r="I49" s="126" t="str">
        <f t="shared" si="3"/>
        <v>R10211</v>
      </c>
      <c r="J49" s="149" t="s">
        <v>1689</v>
      </c>
      <c r="M49" s="116"/>
    </row>
    <row r="50" spans="1:13" x14ac:dyDescent="0.15">
      <c r="A50" s="116">
        <f t="shared" si="0"/>
        <v>12</v>
      </c>
      <c r="B50" s="147">
        <f t="shared" si="1"/>
        <v>212</v>
      </c>
      <c r="E50" s="124" t="str">
        <f t="shared" si="2"/>
        <v>R212</v>
      </c>
      <c r="F50" s="148" t="s">
        <v>1690</v>
      </c>
      <c r="I50" s="126" t="str">
        <f t="shared" si="3"/>
        <v>R10212</v>
      </c>
      <c r="J50" s="149" t="s">
        <v>1691</v>
      </c>
      <c r="M50" s="116"/>
    </row>
    <row r="51" spans="1:13" x14ac:dyDescent="0.15">
      <c r="A51" s="116">
        <f t="shared" si="0"/>
        <v>13</v>
      </c>
      <c r="B51" s="147">
        <f t="shared" si="1"/>
        <v>213</v>
      </c>
      <c r="E51" s="124" t="str">
        <f t="shared" si="2"/>
        <v>R213</v>
      </c>
      <c r="F51" s="148" t="s">
        <v>1692</v>
      </c>
      <c r="I51" s="126" t="str">
        <f t="shared" si="3"/>
        <v>R10213</v>
      </c>
      <c r="J51" s="149" t="s">
        <v>1693</v>
      </c>
      <c r="M51" s="116"/>
    </row>
    <row r="52" spans="1:13" x14ac:dyDescent="0.15">
      <c r="A52" s="116">
        <f t="shared" si="0"/>
        <v>14</v>
      </c>
      <c r="B52" s="147">
        <f t="shared" si="1"/>
        <v>214</v>
      </c>
      <c r="E52" s="124" t="str">
        <f t="shared" si="2"/>
        <v>R214</v>
      </c>
      <c r="F52" s="148" t="s">
        <v>1694</v>
      </c>
      <c r="I52" s="126" t="str">
        <f t="shared" si="3"/>
        <v>R10214</v>
      </c>
      <c r="J52" s="149" t="s">
        <v>1695</v>
      </c>
      <c r="M52" s="116"/>
    </row>
    <row r="53" spans="1:13" x14ac:dyDescent="0.15">
      <c r="A53" s="116">
        <f t="shared" si="0"/>
        <v>15</v>
      </c>
      <c r="B53" s="147">
        <f t="shared" si="1"/>
        <v>215</v>
      </c>
      <c r="E53" s="124" t="str">
        <f t="shared" si="2"/>
        <v>R215</v>
      </c>
      <c r="F53" s="148" t="s">
        <v>1696</v>
      </c>
      <c r="I53" s="126" t="str">
        <f t="shared" si="3"/>
        <v>R10215</v>
      </c>
      <c r="J53" s="149" t="s">
        <v>1697</v>
      </c>
      <c r="M53" s="116"/>
    </row>
    <row r="54" spans="1:13" x14ac:dyDescent="0.15">
      <c r="A54" s="116">
        <f t="shared" si="0"/>
        <v>0</v>
      </c>
      <c r="B54" s="147">
        <f t="shared" si="1"/>
        <v>300</v>
      </c>
      <c r="E54" s="124" t="str">
        <f t="shared" si="2"/>
        <v>R300</v>
      </c>
      <c r="F54" s="148" t="s">
        <v>1698</v>
      </c>
      <c r="I54" s="126" t="str">
        <f t="shared" si="3"/>
        <v>R10300</v>
      </c>
      <c r="J54" s="149" t="s">
        <v>1699</v>
      </c>
      <c r="M54" s="116"/>
    </row>
    <row r="55" spans="1:13" x14ac:dyDescent="0.15">
      <c r="A55" s="116">
        <f t="shared" si="0"/>
        <v>1</v>
      </c>
      <c r="B55" s="147">
        <f t="shared" si="1"/>
        <v>301</v>
      </c>
      <c r="E55" s="124" t="str">
        <f t="shared" si="2"/>
        <v>R301</v>
      </c>
      <c r="F55" s="148" t="s">
        <v>1700</v>
      </c>
      <c r="I55" s="126" t="str">
        <f t="shared" si="3"/>
        <v>R10301</v>
      </c>
      <c r="J55" s="149" t="s">
        <v>1701</v>
      </c>
      <c r="M55" s="116"/>
    </row>
    <row r="56" spans="1:13" x14ac:dyDescent="0.15">
      <c r="A56" s="116">
        <f t="shared" si="0"/>
        <v>2</v>
      </c>
      <c r="B56" s="147">
        <f t="shared" si="1"/>
        <v>302</v>
      </c>
      <c r="E56" s="124" t="str">
        <f t="shared" si="2"/>
        <v>R302</v>
      </c>
      <c r="F56" s="148" t="s">
        <v>1702</v>
      </c>
      <c r="I56" s="126" t="str">
        <f t="shared" si="3"/>
        <v>R10302</v>
      </c>
      <c r="J56" s="149" t="s">
        <v>1703</v>
      </c>
      <c r="M56" s="116"/>
    </row>
    <row r="57" spans="1:13" x14ac:dyDescent="0.15">
      <c r="A57" s="116">
        <f t="shared" si="0"/>
        <v>3</v>
      </c>
      <c r="B57" s="147">
        <f t="shared" si="1"/>
        <v>303</v>
      </c>
      <c r="E57" s="124" t="str">
        <f t="shared" si="2"/>
        <v>R303</v>
      </c>
      <c r="F57" s="148" t="s">
        <v>1704</v>
      </c>
      <c r="I57" s="126" t="str">
        <f t="shared" si="3"/>
        <v>R10303</v>
      </c>
      <c r="J57" s="149" t="s">
        <v>1705</v>
      </c>
      <c r="M57" s="116"/>
    </row>
    <row r="58" spans="1:13" x14ac:dyDescent="0.15">
      <c r="A58" s="116">
        <f t="shared" si="0"/>
        <v>4</v>
      </c>
      <c r="B58" s="147">
        <f t="shared" si="1"/>
        <v>304</v>
      </c>
      <c r="E58" s="124" t="str">
        <f t="shared" si="2"/>
        <v>R304</v>
      </c>
      <c r="F58" s="148" t="s">
        <v>1706</v>
      </c>
      <c r="I58" s="126" t="str">
        <f t="shared" si="3"/>
        <v>R10304</v>
      </c>
      <c r="J58" s="149" t="s">
        <v>1707</v>
      </c>
      <c r="M58" s="116"/>
    </row>
    <row r="59" spans="1:13" x14ac:dyDescent="0.15">
      <c r="A59" s="116">
        <f t="shared" si="0"/>
        <v>5</v>
      </c>
      <c r="B59" s="147">
        <f t="shared" si="1"/>
        <v>305</v>
      </c>
      <c r="E59" s="124" t="str">
        <f t="shared" si="2"/>
        <v>R305</v>
      </c>
      <c r="F59" s="124" t="s">
        <v>1708</v>
      </c>
      <c r="I59" s="126" t="str">
        <f t="shared" si="3"/>
        <v>R10305</v>
      </c>
      <c r="J59" s="149" t="s">
        <v>1709</v>
      </c>
      <c r="M59" s="116"/>
    </row>
    <row r="60" spans="1:13" x14ac:dyDescent="0.15">
      <c r="A60" s="116">
        <f t="shared" si="0"/>
        <v>6</v>
      </c>
      <c r="B60" s="147">
        <f t="shared" si="1"/>
        <v>306</v>
      </c>
      <c r="E60" s="124" t="str">
        <f t="shared" si="2"/>
        <v>R306</v>
      </c>
      <c r="F60" s="124" t="s">
        <v>1583</v>
      </c>
      <c r="I60" s="126" t="str">
        <f t="shared" si="3"/>
        <v>R10306</v>
      </c>
      <c r="J60" s="149" t="s">
        <v>1710</v>
      </c>
      <c r="M60" s="116"/>
    </row>
    <row r="61" spans="1:13" x14ac:dyDescent="0.15">
      <c r="A61" s="116">
        <f t="shared" si="0"/>
        <v>7</v>
      </c>
      <c r="B61" s="147">
        <f t="shared" si="1"/>
        <v>307</v>
      </c>
      <c r="E61" s="124" t="str">
        <f t="shared" si="2"/>
        <v>R307</v>
      </c>
      <c r="F61" s="124" t="s">
        <v>1583</v>
      </c>
      <c r="I61" s="126" t="str">
        <f t="shared" si="3"/>
        <v>R10307</v>
      </c>
      <c r="J61" s="149" t="s">
        <v>1711</v>
      </c>
      <c r="M61" s="116"/>
    </row>
    <row r="62" spans="1:13" x14ac:dyDescent="0.15">
      <c r="A62" s="116">
        <f t="shared" si="0"/>
        <v>8</v>
      </c>
      <c r="B62" s="147">
        <f t="shared" si="1"/>
        <v>308</v>
      </c>
      <c r="E62" s="124" t="str">
        <f t="shared" si="2"/>
        <v>R308</v>
      </c>
      <c r="F62" s="124" t="s">
        <v>1583</v>
      </c>
      <c r="I62" s="126" t="str">
        <f t="shared" si="3"/>
        <v>R10308</v>
      </c>
      <c r="J62" s="149" t="s">
        <v>1712</v>
      </c>
      <c r="M62" s="116"/>
    </row>
    <row r="63" spans="1:13" x14ac:dyDescent="0.15">
      <c r="A63" s="116">
        <f t="shared" si="0"/>
        <v>9</v>
      </c>
      <c r="B63" s="147">
        <f t="shared" si="1"/>
        <v>309</v>
      </c>
      <c r="E63" s="124" t="str">
        <f t="shared" si="2"/>
        <v>R309</v>
      </c>
      <c r="F63" s="124" t="s">
        <v>1583</v>
      </c>
      <c r="I63" s="126" t="str">
        <f t="shared" si="3"/>
        <v>R10309</v>
      </c>
      <c r="J63" s="149" t="s">
        <v>1713</v>
      </c>
      <c r="M63" s="116"/>
    </row>
    <row r="64" spans="1:13" x14ac:dyDescent="0.15">
      <c r="A64" s="116">
        <f t="shared" si="0"/>
        <v>10</v>
      </c>
      <c r="B64" s="147">
        <f t="shared" si="1"/>
        <v>310</v>
      </c>
      <c r="E64" s="124" t="str">
        <f t="shared" si="2"/>
        <v>R310</v>
      </c>
      <c r="F64" s="148" t="s">
        <v>1714</v>
      </c>
      <c r="I64" s="126" t="str">
        <f t="shared" si="3"/>
        <v>R10310</v>
      </c>
      <c r="J64" s="149" t="s">
        <v>1715</v>
      </c>
      <c r="M64" s="116"/>
    </row>
    <row r="65" spans="1:13" x14ac:dyDescent="0.15">
      <c r="A65" s="116">
        <f t="shared" si="0"/>
        <v>11</v>
      </c>
      <c r="B65" s="147">
        <f t="shared" si="1"/>
        <v>311</v>
      </c>
      <c r="E65" s="124" t="str">
        <f t="shared" si="2"/>
        <v>R311</v>
      </c>
      <c r="F65" s="148" t="s">
        <v>1716</v>
      </c>
      <c r="I65" s="126" t="str">
        <f t="shared" si="3"/>
        <v>R10311</v>
      </c>
      <c r="J65" s="149" t="s">
        <v>1717</v>
      </c>
      <c r="M65" s="116"/>
    </row>
    <row r="66" spans="1:13" x14ac:dyDescent="0.15">
      <c r="A66" s="116">
        <f t="shared" si="0"/>
        <v>12</v>
      </c>
      <c r="B66" s="147">
        <f t="shared" si="1"/>
        <v>312</v>
      </c>
      <c r="E66" s="124" t="str">
        <f t="shared" si="2"/>
        <v>R312</v>
      </c>
      <c r="F66" s="148" t="s">
        <v>1718</v>
      </c>
      <c r="I66" s="126" t="str">
        <f t="shared" si="3"/>
        <v>R10312</v>
      </c>
      <c r="J66" s="149" t="s">
        <v>1719</v>
      </c>
      <c r="M66" s="116"/>
    </row>
    <row r="67" spans="1:13" x14ac:dyDescent="0.15">
      <c r="A67" s="116">
        <f t="shared" si="0"/>
        <v>13</v>
      </c>
      <c r="B67" s="147">
        <f t="shared" si="1"/>
        <v>313</v>
      </c>
      <c r="E67" s="124" t="str">
        <f t="shared" si="2"/>
        <v>R313</v>
      </c>
      <c r="F67" s="148" t="s">
        <v>1720</v>
      </c>
      <c r="I67" s="126" t="str">
        <f t="shared" si="3"/>
        <v>R10313</v>
      </c>
      <c r="J67" s="149" t="s">
        <v>1721</v>
      </c>
      <c r="M67" s="116"/>
    </row>
    <row r="68" spans="1:13" x14ac:dyDescent="0.15">
      <c r="A68" s="116">
        <f t="shared" si="0"/>
        <v>14</v>
      </c>
      <c r="B68" s="147">
        <f t="shared" si="1"/>
        <v>314</v>
      </c>
      <c r="E68" s="124" t="str">
        <f t="shared" si="2"/>
        <v>R314</v>
      </c>
      <c r="F68" s="148" t="s">
        <v>1722</v>
      </c>
      <c r="I68" s="126" t="str">
        <f t="shared" si="3"/>
        <v>R10314</v>
      </c>
      <c r="J68" s="149" t="s">
        <v>1723</v>
      </c>
      <c r="M68" s="116"/>
    </row>
    <row r="69" spans="1:13" x14ac:dyDescent="0.15">
      <c r="A69" s="116">
        <f t="shared" si="0"/>
        <v>15</v>
      </c>
      <c r="B69" s="147">
        <f t="shared" si="1"/>
        <v>315</v>
      </c>
      <c r="E69" s="124" t="str">
        <f t="shared" si="2"/>
        <v>R315</v>
      </c>
      <c r="F69" s="148" t="s">
        <v>1724</v>
      </c>
      <c r="I69" s="126" t="str">
        <f t="shared" si="3"/>
        <v>R10315</v>
      </c>
      <c r="J69" s="149" t="s">
        <v>1725</v>
      </c>
      <c r="M69" s="116"/>
    </row>
    <row r="70" spans="1:13" x14ac:dyDescent="0.15">
      <c r="A70" s="116">
        <f t="shared" si="0"/>
        <v>0</v>
      </c>
      <c r="B70" s="147">
        <f t="shared" si="1"/>
        <v>400</v>
      </c>
      <c r="E70" s="124" t="str">
        <f t="shared" si="2"/>
        <v>R400</v>
      </c>
      <c r="F70" s="148" t="s">
        <v>1726</v>
      </c>
      <c r="I70" s="126" t="str">
        <f t="shared" si="3"/>
        <v>R10400</v>
      </c>
      <c r="J70" s="149" t="s">
        <v>1727</v>
      </c>
      <c r="M70" s="116"/>
    </row>
    <row r="71" spans="1:13" x14ac:dyDescent="0.15">
      <c r="A71" s="116">
        <f t="shared" ref="A71:A134" si="4">IF(A70=15,0,(A70+1))</f>
        <v>1</v>
      </c>
      <c r="B71" s="147">
        <f t="shared" ref="B71:B101" si="5">IF(A70=15,(B70+85),(B70+1))</f>
        <v>401</v>
      </c>
      <c r="E71" s="124" t="str">
        <f t="shared" ref="E71:E101" si="6">C$5&amp;B71</f>
        <v>R401</v>
      </c>
      <c r="F71" s="148" t="s">
        <v>1728</v>
      </c>
      <c r="I71" s="126" t="str">
        <f t="shared" ref="I71:I101" si="7">C$5&amp;(B71+10000)</f>
        <v>R10401</v>
      </c>
      <c r="J71" s="149" t="s">
        <v>1729</v>
      </c>
      <c r="M71" s="116"/>
    </row>
    <row r="72" spans="1:13" x14ac:dyDescent="0.15">
      <c r="A72" s="116">
        <f t="shared" si="4"/>
        <v>2</v>
      </c>
      <c r="B72" s="147">
        <f t="shared" si="5"/>
        <v>402</v>
      </c>
      <c r="E72" s="124" t="str">
        <f t="shared" si="6"/>
        <v>R402</v>
      </c>
      <c r="F72" s="148" t="s">
        <v>1730</v>
      </c>
      <c r="I72" s="126" t="str">
        <f t="shared" si="7"/>
        <v>R10402</v>
      </c>
      <c r="J72" s="149" t="s">
        <v>1731</v>
      </c>
      <c r="M72" s="116"/>
    </row>
    <row r="73" spans="1:13" x14ac:dyDescent="0.15">
      <c r="A73" s="116">
        <f t="shared" si="4"/>
        <v>3</v>
      </c>
      <c r="B73" s="147">
        <f t="shared" si="5"/>
        <v>403</v>
      </c>
      <c r="E73" s="124" t="str">
        <f t="shared" si="6"/>
        <v>R403</v>
      </c>
      <c r="F73" s="148" t="s">
        <v>1732</v>
      </c>
      <c r="I73" s="126" t="str">
        <f t="shared" si="7"/>
        <v>R10403</v>
      </c>
      <c r="J73" s="144" t="s">
        <v>1733</v>
      </c>
      <c r="M73" s="116"/>
    </row>
    <row r="74" spans="1:13" x14ac:dyDescent="0.15">
      <c r="A74" s="116">
        <f t="shared" si="4"/>
        <v>4</v>
      </c>
      <c r="B74" s="147">
        <f t="shared" si="5"/>
        <v>404</v>
      </c>
      <c r="E74" s="124" t="str">
        <f t="shared" si="6"/>
        <v>R404</v>
      </c>
      <c r="F74" s="148" t="s">
        <v>1734</v>
      </c>
      <c r="I74" s="126" t="str">
        <f t="shared" si="7"/>
        <v>R10404</v>
      </c>
      <c r="J74" s="144" t="s">
        <v>1735</v>
      </c>
      <c r="M74" s="116"/>
    </row>
    <row r="75" spans="1:13" x14ac:dyDescent="0.15">
      <c r="A75" s="116">
        <f t="shared" si="4"/>
        <v>5</v>
      </c>
      <c r="B75" s="147">
        <f t="shared" si="5"/>
        <v>405</v>
      </c>
      <c r="E75" s="124" t="str">
        <f t="shared" si="6"/>
        <v>R405</v>
      </c>
      <c r="F75" s="148" t="s">
        <v>1736</v>
      </c>
      <c r="I75" s="126" t="str">
        <f t="shared" si="7"/>
        <v>R10405</v>
      </c>
      <c r="J75" s="144" t="s">
        <v>1737</v>
      </c>
      <c r="M75" s="116"/>
    </row>
    <row r="76" spans="1:13" x14ac:dyDescent="0.15">
      <c r="A76" s="116">
        <f t="shared" si="4"/>
        <v>6</v>
      </c>
      <c r="B76" s="147">
        <f t="shared" si="5"/>
        <v>406</v>
      </c>
      <c r="E76" s="124" t="str">
        <f t="shared" si="6"/>
        <v>R406</v>
      </c>
      <c r="F76" s="148" t="s">
        <v>1738</v>
      </c>
      <c r="I76" s="126" t="str">
        <f t="shared" si="7"/>
        <v>R10406</v>
      </c>
      <c r="J76" s="144" t="s">
        <v>1739</v>
      </c>
      <c r="M76" s="116"/>
    </row>
    <row r="77" spans="1:13" x14ac:dyDescent="0.15">
      <c r="A77" s="116">
        <f t="shared" si="4"/>
        <v>7</v>
      </c>
      <c r="B77" s="147">
        <f t="shared" si="5"/>
        <v>407</v>
      </c>
      <c r="E77" s="124" t="str">
        <f t="shared" si="6"/>
        <v>R407</v>
      </c>
      <c r="F77" s="148" t="s">
        <v>1740</v>
      </c>
      <c r="I77" s="126" t="str">
        <f t="shared" si="7"/>
        <v>R10407</v>
      </c>
      <c r="J77" s="144" t="s">
        <v>1741</v>
      </c>
      <c r="M77" s="116"/>
    </row>
    <row r="78" spans="1:13" x14ac:dyDescent="0.15">
      <c r="A78" s="116">
        <f t="shared" si="4"/>
        <v>8</v>
      </c>
      <c r="B78" s="147">
        <f t="shared" si="5"/>
        <v>408</v>
      </c>
      <c r="E78" s="124" t="str">
        <f t="shared" si="6"/>
        <v>R408</v>
      </c>
      <c r="F78" s="148" t="s">
        <v>1742</v>
      </c>
      <c r="I78" s="126" t="str">
        <f t="shared" si="7"/>
        <v>R10408</v>
      </c>
      <c r="J78" s="144" t="s">
        <v>1743</v>
      </c>
      <c r="M78" s="116"/>
    </row>
    <row r="79" spans="1:13" x14ac:dyDescent="0.15">
      <c r="A79" s="116">
        <f t="shared" si="4"/>
        <v>9</v>
      </c>
      <c r="B79" s="147">
        <f t="shared" si="5"/>
        <v>409</v>
      </c>
      <c r="E79" s="124" t="str">
        <f t="shared" si="6"/>
        <v>R409</v>
      </c>
      <c r="F79" s="148" t="s">
        <v>1744</v>
      </c>
      <c r="I79" s="126" t="str">
        <f t="shared" si="7"/>
        <v>R10409</v>
      </c>
      <c r="J79" s="144" t="s">
        <v>1745</v>
      </c>
    </row>
    <row r="80" spans="1:13" x14ac:dyDescent="0.15">
      <c r="A80" s="116">
        <f t="shared" si="4"/>
        <v>10</v>
      </c>
      <c r="B80" s="147">
        <f t="shared" si="5"/>
        <v>410</v>
      </c>
      <c r="E80" s="124" t="str">
        <f t="shared" si="6"/>
        <v>R410</v>
      </c>
      <c r="F80" s="148" t="s">
        <v>1746</v>
      </c>
      <c r="I80" s="126" t="str">
        <f t="shared" si="7"/>
        <v>R10410</v>
      </c>
      <c r="J80" s="144" t="s">
        <v>1747</v>
      </c>
    </row>
    <row r="81" spans="1:10" x14ac:dyDescent="0.15">
      <c r="A81" s="116">
        <f t="shared" si="4"/>
        <v>11</v>
      </c>
      <c r="B81" s="147">
        <f t="shared" si="5"/>
        <v>411</v>
      </c>
      <c r="E81" s="124" t="str">
        <f t="shared" si="6"/>
        <v>R411</v>
      </c>
      <c r="F81" s="148" t="s">
        <v>1748</v>
      </c>
      <c r="I81" s="126" t="str">
        <f t="shared" si="7"/>
        <v>R10411</v>
      </c>
      <c r="J81" s="144" t="s">
        <v>1749</v>
      </c>
    </row>
    <row r="82" spans="1:10" x14ac:dyDescent="0.15">
      <c r="A82" s="116">
        <f t="shared" si="4"/>
        <v>12</v>
      </c>
      <c r="B82" s="147">
        <f t="shared" si="5"/>
        <v>412</v>
      </c>
      <c r="E82" s="124" t="str">
        <f t="shared" si="6"/>
        <v>R412</v>
      </c>
      <c r="F82" s="148" t="s">
        <v>1750</v>
      </c>
      <c r="I82" s="126" t="str">
        <f t="shared" si="7"/>
        <v>R10412</v>
      </c>
      <c r="J82" s="144" t="s">
        <v>1751</v>
      </c>
    </row>
    <row r="83" spans="1:10" x14ac:dyDescent="0.15">
      <c r="A83" s="116">
        <f t="shared" si="4"/>
        <v>13</v>
      </c>
      <c r="B83" s="147">
        <f t="shared" si="5"/>
        <v>413</v>
      </c>
      <c r="E83" s="124" t="str">
        <f t="shared" si="6"/>
        <v>R413</v>
      </c>
      <c r="F83" s="148" t="s">
        <v>1752</v>
      </c>
      <c r="I83" s="126" t="str">
        <f t="shared" si="7"/>
        <v>R10413</v>
      </c>
      <c r="J83" s="144" t="s">
        <v>1753</v>
      </c>
    </row>
    <row r="84" spans="1:10" x14ac:dyDescent="0.15">
      <c r="A84" s="116">
        <f t="shared" si="4"/>
        <v>14</v>
      </c>
      <c r="B84" s="147">
        <f t="shared" si="5"/>
        <v>414</v>
      </c>
      <c r="E84" s="124" t="str">
        <f t="shared" si="6"/>
        <v>R414</v>
      </c>
      <c r="F84" s="148" t="s">
        <v>1754</v>
      </c>
      <c r="I84" s="126" t="str">
        <f t="shared" si="7"/>
        <v>R10414</v>
      </c>
      <c r="J84" s="144" t="s">
        <v>1755</v>
      </c>
    </row>
    <row r="85" spans="1:10" x14ac:dyDescent="0.15">
      <c r="A85" s="116">
        <f t="shared" si="4"/>
        <v>15</v>
      </c>
      <c r="B85" s="147">
        <f t="shared" si="5"/>
        <v>415</v>
      </c>
      <c r="E85" s="124" t="str">
        <f t="shared" si="6"/>
        <v>R415</v>
      </c>
      <c r="F85" s="148" t="s">
        <v>1756</v>
      </c>
      <c r="I85" s="126" t="str">
        <f t="shared" si="7"/>
        <v>R10415</v>
      </c>
      <c r="J85" s="144" t="s">
        <v>1757</v>
      </c>
    </row>
    <row r="86" spans="1:10" x14ac:dyDescent="0.15">
      <c r="A86" s="116">
        <f t="shared" si="4"/>
        <v>0</v>
      </c>
      <c r="B86" s="147">
        <f t="shared" si="5"/>
        <v>500</v>
      </c>
      <c r="E86" s="124" t="str">
        <f t="shared" si="6"/>
        <v>R500</v>
      </c>
      <c r="F86" s="148" t="s">
        <v>1758</v>
      </c>
      <c r="I86" s="126" t="str">
        <f t="shared" si="7"/>
        <v>R10500</v>
      </c>
      <c r="J86" s="144" t="s">
        <v>1759</v>
      </c>
    </row>
    <row r="87" spans="1:10" x14ac:dyDescent="0.15">
      <c r="A87" s="116">
        <f t="shared" si="4"/>
        <v>1</v>
      </c>
      <c r="B87" s="147">
        <f t="shared" si="5"/>
        <v>501</v>
      </c>
      <c r="E87" s="124" t="str">
        <f t="shared" si="6"/>
        <v>R501</v>
      </c>
      <c r="F87" s="148" t="s">
        <v>1760</v>
      </c>
      <c r="I87" s="126" t="str">
        <f t="shared" si="7"/>
        <v>R10501</v>
      </c>
      <c r="J87" s="144" t="s">
        <v>1761</v>
      </c>
    </row>
    <row r="88" spans="1:10" x14ac:dyDescent="0.15">
      <c r="A88" s="116">
        <f t="shared" si="4"/>
        <v>2</v>
      </c>
      <c r="B88" s="147">
        <f t="shared" si="5"/>
        <v>502</v>
      </c>
      <c r="E88" s="124" t="str">
        <f t="shared" si="6"/>
        <v>R502</v>
      </c>
      <c r="F88" s="148" t="s">
        <v>1762</v>
      </c>
      <c r="I88" s="126" t="str">
        <f t="shared" si="7"/>
        <v>R10502</v>
      </c>
      <c r="J88" s="144" t="s">
        <v>1763</v>
      </c>
    </row>
    <row r="89" spans="1:10" x14ac:dyDescent="0.15">
      <c r="A89" s="116">
        <f t="shared" si="4"/>
        <v>3</v>
      </c>
      <c r="B89" s="147">
        <f t="shared" si="5"/>
        <v>503</v>
      </c>
      <c r="E89" s="124" t="str">
        <f t="shared" si="6"/>
        <v>R503</v>
      </c>
      <c r="F89" s="148" t="s">
        <v>1764</v>
      </c>
      <c r="I89" s="126" t="str">
        <f t="shared" si="7"/>
        <v>R10503</v>
      </c>
      <c r="J89" s="144" t="s">
        <v>1765</v>
      </c>
    </row>
    <row r="90" spans="1:10" x14ac:dyDescent="0.15">
      <c r="A90" s="116">
        <f t="shared" si="4"/>
        <v>4</v>
      </c>
      <c r="B90" s="147">
        <f t="shared" si="5"/>
        <v>504</v>
      </c>
      <c r="E90" s="124" t="str">
        <f t="shared" si="6"/>
        <v>R504</v>
      </c>
      <c r="F90" s="148" t="s">
        <v>1766</v>
      </c>
      <c r="I90" s="126" t="str">
        <f t="shared" si="7"/>
        <v>R10504</v>
      </c>
      <c r="J90" s="144" t="s">
        <v>1767</v>
      </c>
    </row>
    <row r="91" spans="1:10" x14ac:dyDescent="0.15">
      <c r="A91" s="116">
        <f t="shared" si="4"/>
        <v>5</v>
      </c>
      <c r="B91" s="147">
        <f t="shared" si="5"/>
        <v>505</v>
      </c>
      <c r="E91" s="124" t="str">
        <f t="shared" si="6"/>
        <v>R505</v>
      </c>
      <c r="F91" s="148" t="s">
        <v>1768</v>
      </c>
      <c r="I91" s="126" t="str">
        <f t="shared" si="7"/>
        <v>R10505</v>
      </c>
      <c r="J91" s="144" t="s">
        <v>1583</v>
      </c>
    </row>
    <row r="92" spans="1:10" x14ac:dyDescent="0.15">
      <c r="A92" s="116">
        <f t="shared" si="4"/>
        <v>6</v>
      </c>
      <c r="B92" s="147">
        <f t="shared" si="5"/>
        <v>506</v>
      </c>
      <c r="E92" s="124" t="str">
        <f t="shared" si="6"/>
        <v>R506</v>
      </c>
      <c r="F92" s="148" t="s">
        <v>1769</v>
      </c>
      <c r="I92" s="126" t="str">
        <f t="shared" si="7"/>
        <v>R10506</v>
      </c>
      <c r="J92" s="144" t="s">
        <v>1583</v>
      </c>
    </row>
    <row r="93" spans="1:10" x14ac:dyDescent="0.15">
      <c r="A93" s="116">
        <f t="shared" si="4"/>
        <v>7</v>
      </c>
      <c r="B93" s="147">
        <f t="shared" si="5"/>
        <v>507</v>
      </c>
      <c r="E93" s="124" t="str">
        <f t="shared" si="6"/>
        <v>R507</v>
      </c>
      <c r="F93" s="148" t="s">
        <v>1770</v>
      </c>
      <c r="I93" s="126" t="str">
        <f t="shared" si="7"/>
        <v>R10507</v>
      </c>
      <c r="J93" s="144" t="s">
        <v>1583</v>
      </c>
    </row>
    <row r="94" spans="1:10" x14ac:dyDescent="0.15">
      <c r="A94" s="116">
        <f t="shared" si="4"/>
        <v>8</v>
      </c>
      <c r="B94" s="147">
        <f t="shared" si="5"/>
        <v>508</v>
      </c>
      <c r="E94" s="124" t="str">
        <f t="shared" si="6"/>
        <v>R508</v>
      </c>
      <c r="F94" s="148" t="s">
        <v>1771</v>
      </c>
      <c r="I94" s="126" t="str">
        <f t="shared" si="7"/>
        <v>R10508</v>
      </c>
      <c r="J94" s="144" t="s">
        <v>1583</v>
      </c>
    </row>
    <row r="95" spans="1:10" x14ac:dyDescent="0.15">
      <c r="A95" s="116">
        <f t="shared" si="4"/>
        <v>9</v>
      </c>
      <c r="B95" s="147">
        <f t="shared" si="5"/>
        <v>509</v>
      </c>
      <c r="E95" s="124" t="str">
        <f t="shared" si="6"/>
        <v>R509</v>
      </c>
      <c r="F95" s="148" t="s">
        <v>1772</v>
      </c>
      <c r="I95" s="126" t="str">
        <f t="shared" si="7"/>
        <v>R10509</v>
      </c>
      <c r="J95" s="144" t="s">
        <v>1583</v>
      </c>
    </row>
    <row r="96" spans="1:10" x14ac:dyDescent="0.15">
      <c r="A96" s="116">
        <f t="shared" si="4"/>
        <v>10</v>
      </c>
      <c r="B96" s="147">
        <f t="shared" si="5"/>
        <v>510</v>
      </c>
      <c r="E96" s="124" t="str">
        <f t="shared" si="6"/>
        <v>R510</v>
      </c>
      <c r="F96" s="148" t="s">
        <v>1773</v>
      </c>
      <c r="I96" s="126" t="str">
        <f t="shared" si="7"/>
        <v>R10510</v>
      </c>
      <c r="J96" s="144" t="s">
        <v>1583</v>
      </c>
    </row>
    <row r="97" spans="1:10" x14ac:dyDescent="0.15">
      <c r="A97" s="116">
        <f t="shared" si="4"/>
        <v>11</v>
      </c>
      <c r="B97" s="147">
        <f t="shared" si="5"/>
        <v>511</v>
      </c>
      <c r="E97" s="124" t="str">
        <f t="shared" si="6"/>
        <v>R511</v>
      </c>
      <c r="F97" s="124" t="s">
        <v>1583</v>
      </c>
      <c r="I97" s="126" t="str">
        <f t="shared" si="7"/>
        <v>R10511</v>
      </c>
      <c r="J97" s="144" t="s">
        <v>1583</v>
      </c>
    </row>
    <row r="98" spans="1:10" x14ac:dyDescent="0.15">
      <c r="A98" s="116">
        <f t="shared" si="4"/>
        <v>12</v>
      </c>
      <c r="B98" s="147">
        <f t="shared" si="5"/>
        <v>512</v>
      </c>
      <c r="E98" s="124" t="str">
        <f t="shared" si="6"/>
        <v>R512</v>
      </c>
      <c r="F98" s="124" t="s">
        <v>1583</v>
      </c>
      <c r="I98" s="126" t="str">
        <f t="shared" si="7"/>
        <v>R10512</v>
      </c>
      <c r="J98" s="144" t="s">
        <v>1583</v>
      </c>
    </row>
    <row r="99" spans="1:10" x14ac:dyDescent="0.15">
      <c r="A99" s="116">
        <f t="shared" si="4"/>
        <v>13</v>
      </c>
      <c r="B99" s="147">
        <f t="shared" si="5"/>
        <v>513</v>
      </c>
      <c r="E99" s="124" t="str">
        <f t="shared" si="6"/>
        <v>R513</v>
      </c>
      <c r="F99" s="124" t="s">
        <v>1583</v>
      </c>
      <c r="I99" s="126" t="str">
        <f t="shared" si="7"/>
        <v>R10513</v>
      </c>
      <c r="J99" s="144" t="s">
        <v>1583</v>
      </c>
    </row>
    <row r="100" spans="1:10" x14ac:dyDescent="0.15">
      <c r="A100" s="116">
        <f t="shared" si="4"/>
        <v>14</v>
      </c>
      <c r="B100" s="147">
        <f t="shared" si="5"/>
        <v>514</v>
      </c>
      <c r="E100" s="124" t="str">
        <f t="shared" si="6"/>
        <v>R514</v>
      </c>
      <c r="F100" s="124" t="s">
        <v>1583</v>
      </c>
      <c r="I100" s="126" t="str">
        <f t="shared" si="7"/>
        <v>R10514</v>
      </c>
      <c r="J100" s="144" t="s">
        <v>1583</v>
      </c>
    </row>
    <row r="101" spans="1:10" x14ac:dyDescent="0.15">
      <c r="A101" s="116">
        <f t="shared" si="4"/>
        <v>15</v>
      </c>
      <c r="B101" s="147">
        <f t="shared" si="5"/>
        <v>515</v>
      </c>
      <c r="E101" s="124" t="str">
        <f t="shared" si="6"/>
        <v>R515</v>
      </c>
      <c r="F101" s="124" t="s">
        <v>1583</v>
      </c>
      <c r="I101" s="126" t="str">
        <f t="shared" si="7"/>
        <v>R10515</v>
      </c>
      <c r="J101" s="144" t="s">
        <v>1583</v>
      </c>
    </row>
    <row r="102" spans="1:10" x14ac:dyDescent="0.15">
      <c r="A102" s="116">
        <f t="shared" si="4"/>
        <v>0</v>
      </c>
    </row>
    <row r="103" spans="1:10" x14ac:dyDescent="0.15">
      <c r="A103" s="116">
        <f t="shared" si="4"/>
        <v>1</v>
      </c>
    </row>
    <row r="104" spans="1:10" x14ac:dyDescent="0.15">
      <c r="A104" s="116">
        <f t="shared" si="4"/>
        <v>2</v>
      </c>
    </row>
    <row r="105" spans="1:10" x14ac:dyDescent="0.15">
      <c r="A105" s="116">
        <f t="shared" si="4"/>
        <v>3</v>
      </c>
    </row>
    <row r="106" spans="1:10" x14ac:dyDescent="0.15">
      <c r="A106" s="116">
        <f t="shared" si="4"/>
        <v>4</v>
      </c>
    </row>
    <row r="107" spans="1:10" x14ac:dyDescent="0.15">
      <c r="A107" s="116">
        <f t="shared" si="4"/>
        <v>5</v>
      </c>
    </row>
    <row r="108" spans="1:10" x14ac:dyDescent="0.15">
      <c r="A108" s="116">
        <f t="shared" si="4"/>
        <v>6</v>
      </c>
    </row>
    <row r="109" spans="1:10" x14ac:dyDescent="0.15">
      <c r="A109" s="116">
        <f t="shared" si="4"/>
        <v>7</v>
      </c>
    </row>
    <row r="110" spans="1:10" x14ac:dyDescent="0.15">
      <c r="A110" s="116">
        <f t="shared" si="4"/>
        <v>8</v>
      </c>
    </row>
    <row r="111" spans="1:10" x14ac:dyDescent="0.15">
      <c r="A111" s="116">
        <f t="shared" si="4"/>
        <v>9</v>
      </c>
    </row>
    <row r="112" spans="1:10" x14ac:dyDescent="0.15">
      <c r="A112" s="116">
        <f t="shared" si="4"/>
        <v>10</v>
      </c>
    </row>
    <row r="113" spans="1:1" x14ac:dyDescent="0.15">
      <c r="A113" s="116">
        <f t="shared" si="4"/>
        <v>11</v>
      </c>
    </row>
    <row r="114" spans="1:1" x14ac:dyDescent="0.15">
      <c r="A114" s="116">
        <f t="shared" si="4"/>
        <v>12</v>
      </c>
    </row>
    <row r="115" spans="1:1" x14ac:dyDescent="0.15">
      <c r="A115" s="116">
        <f t="shared" si="4"/>
        <v>13</v>
      </c>
    </row>
    <row r="116" spans="1:1" x14ac:dyDescent="0.15">
      <c r="A116" s="116">
        <f t="shared" si="4"/>
        <v>14</v>
      </c>
    </row>
    <row r="117" spans="1:1" x14ac:dyDescent="0.15">
      <c r="A117" s="116">
        <f t="shared" si="4"/>
        <v>15</v>
      </c>
    </row>
    <row r="118" spans="1:1" x14ac:dyDescent="0.15">
      <c r="A118" s="116">
        <f t="shared" si="4"/>
        <v>0</v>
      </c>
    </row>
    <row r="119" spans="1:1" x14ac:dyDescent="0.15">
      <c r="A119" s="116">
        <f t="shared" si="4"/>
        <v>1</v>
      </c>
    </row>
    <row r="120" spans="1:1" x14ac:dyDescent="0.15">
      <c r="A120" s="116">
        <f t="shared" si="4"/>
        <v>2</v>
      </c>
    </row>
    <row r="121" spans="1:1" x14ac:dyDescent="0.15">
      <c r="A121" s="116">
        <f t="shared" si="4"/>
        <v>3</v>
      </c>
    </row>
    <row r="122" spans="1:1" x14ac:dyDescent="0.15">
      <c r="A122" s="116">
        <f t="shared" si="4"/>
        <v>4</v>
      </c>
    </row>
    <row r="123" spans="1:1" x14ac:dyDescent="0.15">
      <c r="A123" s="116">
        <f t="shared" si="4"/>
        <v>5</v>
      </c>
    </row>
    <row r="124" spans="1:1" x14ac:dyDescent="0.15">
      <c r="A124" s="116">
        <f t="shared" si="4"/>
        <v>6</v>
      </c>
    </row>
    <row r="125" spans="1:1" x14ac:dyDescent="0.15">
      <c r="A125" s="116">
        <f t="shared" si="4"/>
        <v>7</v>
      </c>
    </row>
    <row r="126" spans="1:1" x14ac:dyDescent="0.15">
      <c r="A126" s="116">
        <f t="shared" si="4"/>
        <v>8</v>
      </c>
    </row>
    <row r="127" spans="1:1" x14ac:dyDescent="0.15">
      <c r="A127" s="116">
        <f t="shared" si="4"/>
        <v>9</v>
      </c>
    </row>
    <row r="128" spans="1:1" x14ac:dyDescent="0.15">
      <c r="A128" s="116">
        <f t="shared" si="4"/>
        <v>10</v>
      </c>
    </row>
    <row r="129" spans="1:1" x14ac:dyDescent="0.15">
      <c r="A129" s="116">
        <f t="shared" si="4"/>
        <v>11</v>
      </c>
    </row>
    <row r="130" spans="1:1" x14ac:dyDescent="0.15">
      <c r="A130" s="116">
        <f t="shared" si="4"/>
        <v>12</v>
      </c>
    </row>
    <row r="131" spans="1:1" x14ac:dyDescent="0.15">
      <c r="A131" s="116">
        <f t="shared" si="4"/>
        <v>13</v>
      </c>
    </row>
    <row r="132" spans="1:1" x14ac:dyDescent="0.15">
      <c r="A132" s="116">
        <f t="shared" si="4"/>
        <v>14</v>
      </c>
    </row>
    <row r="133" spans="1:1" x14ac:dyDescent="0.15">
      <c r="A133" s="116">
        <f t="shared" si="4"/>
        <v>15</v>
      </c>
    </row>
    <row r="134" spans="1:1" x14ac:dyDescent="0.15">
      <c r="A134" s="116">
        <f t="shared" si="4"/>
        <v>0</v>
      </c>
    </row>
    <row r="135" spans="1:1" x14ac:dyDescent="0.15">
      <c r="A135" s="116">
        <f t="shared" ref="A135:A198" si="8">IF(A134=15,0,(A134+1))</f>
        <v>1</v>
      </c>
    </row>
    <row r="136" spans="1:1" x14ac:dyDescent="0.15">
      <c r="A136" s="116">
        <f t="shared" si="8"/>
        <v>2</v>
      </c>
    </row>
    <row r="137" spans="1:1" x14ac:dyDescent="0.15">
      <c r="A137" s="116">
        <f t="shared" si="8"/>
        <v>3</v>
      </c>
    </row>
    <row r="138" spans="1:1" x14ac:dyDescent="0.15">
      <c r="A138" s="116">
        <f t="shared" si="8"/>
        <v>4</v>
      </c>
    </row>
    <row r="139" spans="1:1" x14ac:dyDescent="0.15">
      <c r="A139" s="116">
        <f t="shared" si="8"/>
        <v>5</v>
      </c>
    </row>
    <row r="140" spans="1:1" x14ac:dyDescent="0.15">
      <c r="A140" s="116">
        <f t="shared" si="8"/>
        <v>6</v>
      </c>
    </row>
    <row r="141" spans="1:1" x14ac:dyDescent="0.15">
      <c r="A141" s="116">
        <f t="shared" si="8"/>
        <v>7</v>
      </c>
    </row>
    <row r="142" spans="1:1" x14ac:dyDescent="0.15">
      <c r="A142" s="116">
        <f t="shared" si="8"/>
        <v>8</v>
      </c>
    </row>
    <row r="143" spans="1:1" x14ac:dyDescent="0.15">
      <c r="A143" s="116">
        <f t="shared" si="8"/>
        <v>9</v>
      </c>
    </row>
    <row r="144" spans="1:1" x14ac:dyDescent="0.15">
      <c r="A144" s="116">
        <f t="shared" si="8"/>
        <v>10</v>
      </c>
    </row>
    <row r="145" spans="1:1" x14ac:dyDescent="0.15">
      <c r="A145" s="116">
        <f t="shared" si="8"/>
        <v>11</v>
      </c>
    </row>
    <row r="146" spans="1:1" x14ac:dyDescent="0.15">
      <c r="A146" s="116">
        <f t="shared" si="8"/>
        <v>12</v>
      </c>
    </row>
    <row r="147" spans="1:1" x14ac:dyDescent="0.15">
      <c r="A147" s="116">
        <f t="shared" si="8"/>
        <v>13</v>
      </c>
    </row>
    <row r="148" spans="1:1" x14ac:dyDescent="0.15">
      <c r="A148" s="116">
        <f t="shared" si="8"/>
        <v>14</v>
      </c>
    </row>
    <row r="149" spans="1:1" x14ac:dyDescent="0.15">
      <c r="A149" s="116">
        <f t="shared" si="8"/>
        <v>15</v>
      </c>
    </row>
    <row r="150" spans="1:1" x14ac:dyDescent="0.15">
      <c r="A150" s="116">
        <f t="shared" si="8"/>
        <v>0</v>
      </c>
    </row>
    <row r="151" spans="1:1" x14ac:dyDescent="0.15">
      <c r="A151" s="116">
        <f t="shared" si="8"/>
        <v>1</v>
      </c>
    </row>
    <row r="152" spans="1:1" x14ac:dyDescent="0.15">
      <c r="A152" s="116">
        <f t="shared" si="8"/>
        <v>2</v>
      </c>
    </row>
    <row r="153" spans="1:1" x14ac:dyDescent="0.15">
      <c r="A153" s="116">
        <f t="shared" si="8"/>
        <v>3</v>
      </c>
    </row>
    <row r="154" spans="1:1" x14ac:dyDescent="0.15">
      <c r="A154" s="116">
        <f t="shared" si="8"/>
        <v>4</v>
      </c>
    </row>
    <row r="155" spans="1:1" x14ac:dyDescent="0.15">
      <c r="A155" s="116">
        <f t="shared" si="8"/>
        <v>5</v>
      </c>
    </row>
    <row r="156" spans="1:1" x14ac:dyDescent="0.15">
      <c r="A156" s="116">
        <f t="shared" si="8"/>
        <v>6</v>
      </c>
    </row>
    <row r="157" spans="1:1" x14ac:dyDescent="0.15">
      <c r="A157" s="116">
        <f t="shared" si="8"/>
        <v>7</v>
      </c>
    </row>
    <row r="158" spans="1:1" x14ac:dyDescent="0.15">
      <c r="A158" s="116">
        <f t="shared" si="8"/>
        <v>8</v>
      </c>
    </row>
    <row r="159" spans="1:1" x14ac:dyDescent="0.15">
      <c r="A159" s="116">
        <f t="shared" si="8"/>
        <v>9</v>
      </c>
    </row>
    <row r="160" spans="1:1" x14ac:dyDescent="0.15">
      <c r="A160" s="116">
        <f t="shared" si="8"/>
        <v>10</v>
      </c>
    </row>
    <row r="161" spans="1:1" x14ac:dyDescent="0.15">
      <c r="A161" s="116">
        <f t="shared" si="8"/>
        <v>11</v>
      </c>
    </row>
    <row r="162" spans="1:1" x14ac:dyDescent="0.15">
      <c r="A162" s="116">
        <f t="shared" si="8"/>
        <v>12</v>
      </c>
    </row>
    <row r="163" spans="1:1" x14ac:dyDescent="0.15">
      <c r="A163" s="116">
        <f t="shared" si="8"/>
        <v>13</v>
      </c>
    </row>
    <row r="164" spans="1:1" x14ac:dyDescent="0.15">
      <c r="A164" s="116">
        <f t="shared" si="8"/>
        <v>14</v>
      </c>
    </row>
    <row r="165" spans="1:1" x14ac:dyDescent="0.15">
      <c r="A165" s="116">
        <f t="shared" si="8"/>
        <v>15</v>
      </c>
    </row>
    <row r="166" spans="1:1" x14ac:dyDescent="0.15">
      <c r="A166" s="116">
        <f t="shared" si="8"/>
        <v>0</v>
      </c>
    </row>
    <row r="167" spans="1:1" x14ac:dyDescent="0.15">
      <c r="A167" s="116">
        <f t="shared" si="8"/>
        <v>1</v>
      </c>
    </row>
    <row r="168" spans="1:1" x14ac:dyDescent="0.15">
      <c r="A168" s="116">
        <f t="shared" si="8"/>
        <v>2</v>
      </c>
    </row>
    <row r="169" spans="1:1" x14ac:dyDescent="0.15">
      <c r="A169" s="116">
        <f t="shared" si="8"/>
        <v>3</v>
      </c>
    </row>
    <row r="170" spans="1:1" x14ac:dyDescent="0.15">
      <c r="A170" s="116">
        <f t="shared" si="8"/>
        <v>4</v>
      </c>
    </row>
    <row r="171" spans="1:1" x14ac:dyDescent="0.15">
      <c r="A171" s="116">
        <f t="shared" si="8"/>
        <v>5</v>
      </c>
    </row>
    <row r="172" spans="1:1" x14ac:dyDescent="0.15">
      <c r="A172" s="116">
        <f t="shared" si="8"/>
        <v>6</v>
      </c>
    </row>
    <row r="173" spans="1:1" x14ac:dyDescent="0.15">
      <c r="A173" s="116">
        <f t="shared" si="8"/>
        <v>7</v>
      </c>
    </row>
    <row r="174" spans="1:1" x14ac:dyDescent="0.15">
      <c r="A174" s="116">
        <f t="shared" si="8"/>
        <v>8</v>
      </c>
    </row>
    <row r="175" spans="1:1" x14ac:dyDescent="0.15">
      <c r="A175" s="116">
        <f t="shared" si="8"/>
        <v>9</v>
      </c>
    </row>
    <row r="176" spans="1:1" x14ac:dyDescent="0.15">
      <c r="A176" s="116">
        <f t="shared" si="8"/>
        <v>10</v>
      </c>
    </row>
    <row r="177" spans="1:1" x14ac:dyDescent="0.15">
      <c r="A177" s="116">
        <f t="shared" si="8"/>
        <v>11</v>
      </c>
    </row>
    <row r="178" spans="1:1" x14ac:dyDescent="0.15">
      <c r="A178" s="116">
        <f t="shared" si="8"/>
        <v>12</v>
      </c>
    </row>
    <row r="179" spans="1:1" x14ac:dyDescent="0.15">
      <c r="A179" s="116">
        <f t="shared" si="8"/>
        <v>13</v>
      </c>
    </row>
    <row r="180" spans="1:1" x14ac:dyDescent="0.15">
      <c r="A180" s="116">
        <f t="shared" si="8"/>
        <v>14</v>
      </c>
    </row>
    <row r="181" spans="1:1" x14ac:dyDescent="0.15">
      <c r="A181" s="116">
        <f t="shared" si="8"/>
        <v>15</v>
      </c>
    </row>
    <row r="182" spans="1:1" x14ac:dyDescent="0.15">
      <c r="A182" s="116">
        <f t="shared" si="8"/>
        <v>0</v>
      </c>
    </row>
    <row r="183" spans="1:1" x14ac:dyDescent="0.15">
      <c r="A183" s="116">
        <f t="shared" si="8"/>
        <v>1</v>
      </c>
    </row>
    <row r="184" spans="1:1" x14ac:dyDescent="0.15">
      <c r="A184" s="116">
        <f t="shared" si="8"/>
        <v>2</v>
      </c>
    </row>
    <row r="185" spans="1:1" x14ac:dyDescent="0.15">
      <c r="A185" s="116">
        <f t="shared" si="8"/>
        <v>3</v>
      </c>
    </row>
    <row r="186" spans="1:1" x14ac:dyDescent="0.15">
      <c r="A186" s="116">
        <f t="shared" si="8"/>
        <v>4</v>
      </c>
    </row>
    <row r="187" spans="1:1" x14ac:dyDescent="0.15">
      <c r="A187" s="116">
        <f t="shared" si="8"/>
        <v>5</v>
      </c>
    </row>
    <row r="188" spans="1:1" x14ac:dyDescent="0.15">
      <c r="A188" s="116">
        <f t="shared" si="8"/>
        <v>6</v>
      </c>
    </row>
    <row r="189" spans="1:1" x14ac:dyDescent="0.15">
      <c r="A189" s="116">
        <f t="shared" si="8"/>
        <v>7</v>
      </c>
    </row>
    <row r="190" spans="1:1" x14ac:dyDescent="0.15">
      <c r="A190" s="116">
        <f t="shared" si="8"/>
        <v>8</v>
      </c>
    </row>
    <row r="191" spans="1:1" x14ac:dyDescent="0.15">
      <c r="A191" s="116">
        <f t="shared" si="8"/>
        <v>9</v>
      </c>
    </row>
    <row r="192" spans="1:1" x14ac:dyDescent="0.15">
      <c r="A192" s="116">
        <f t="shared" si="8"/>
        <v>10</v>
      </c>
    </row>
    <row r="193" spans="1:1" x14ac:dyDescent="0.15">
      <c r="A193" s="116">
        <f t="shared" si="8"/>
        <v>11</v>
      </c>
    </row>
    <row r="194" spans="1:1" x14ac:dyDescent="0.15">
      <c r="A194" s="116">
        <f t="shared" si="8"/>
        <v>12</v>
      </c>
    </row>
    <row r="195" spans="1:1" x14ac:dyDescent="0.15">
      <c r="A195" s="116">
        <f t="shared" si="8"/>
        <v>13</v>
      </c>
    </row>
    <row r="196" spans="1:1" x14ac:dyDescent="0.15">
      <c r="A196" s="116">
        <f t="shared" si="8"/>
        <v>14</v>
      </c>
    </row>
    <row r="197" spans="1:1" x14ac:dyDescent="0.15">
      <c r="A197" s="116">
        <f t="shared" si="8"/>
        <v>15</v>
      </c>
    </row>
    <row r="198" spans="1:1" x14ac:dyDescent="0.15">
      <c r="A198" s="116">
        <f t="shared" si="8"/>
        <v>0</v>
      </c>
    </row>
    <row r="199" spans="1:1" x14ac:dyDescent="0.15">
      <c r="A199" s="116">
        <f t="shared" ref="A199:A262" si="9">IF(A198=15,0,(A198+1))</f>
        <v>1</v>
      </c>
    </row>
    <row r="200" spans="1:1" x14ac:dyDescent="0.15">
      <c r="A200" s="116">
        <f t="shared" si="9"/>
        <v>2</v>
      </c>
    </row>
    <row r="201" spans="1:1" x14ac:dyDescent="0.15">
      <c r="A201" s="116">
        <f t="shared" si="9"/>
        <v>3</v>
      </c>
    </row>
    <row r="202" spans="1:1" x14ac:dyDescent="0.15">
      <c r="A202" s="116">
        <f t="shared" si="9"/>
        <v>4</v>
      </c>
    </row>
    <row r="203" spans="1:1" x14ac:dyDescent="0.15">
      <c r="A203" s="116">
        <f t="shared" si="9"/>
        <v>5</v>
      </c>
    </row>
    <row r="204" spans="1:1" x14ac:dyDescent="0.15">
      <c r="A204" s="116">
        <f t="shared" si="9"/>
        <v>6</v>
      </c>
    </row>
    <row r="205" spans="1:1" x14ac:dyDescent="0.15">
      <c r="A205" s="116">
        <f t="shared" si="9"/>
        <v>7</v>
      </c>
    </row>
    <row r="206" spans="1:1" x14ac:dyDescent="0.15">
      <c r="A206" s="116">
        <f t="shared" si="9"/>
        <v>8</v>
      </c>
    </row>
    <row r="207" spans="1:1" x14ac:dyDescent="0.15">
      <c r="A207" s="116">
        <f t="shared" si="9"/>
        <v>9</v>
      </c>
    </row>
    <row r="208" spans="1:1" x14ac:dyDescent="0.15">
      <c r="A208" s="116">
        <f t="shared" si="9"/>
        <v>10</v>
      </c>
    </row>
    <row r="209" spans="1:1" x14ac:dyDescent="0.15">
      <c r="A209" s="116">
        <f t="shared" si="9"/>
        <v>11</v>
      </c>
    </row>
    <row r="210" spans="1:1" x14ac:dyDescent="0.15">
      <c r="A210" s="116">
        <f t="shared" si="9"/>
        <v>12</v>
      </c>
    </row>
    <row r="211" spans="1:1" x14ac:dyDescent="0.15">
      <c r="A211" s="116">
        <f t="shared" si="9"/>
        <v>13</v>
      </c>
    </row>
    <row r="212" spans="1:1" x14ac:dyDescent="0.15">
      <c r="A212" s="116">
        <f t="shared" si="9"/>
        <v>14</v>
      </c>
    </row>
    <row r="213" spans="1:1" x14ac:dyDescent="0.15">
      <c r="A213" s="116">
        <f t="shared" si="9"/>
        <v>15</v>
      </c>
    </row>
    <row r="214" spans="1:1" x14ac:dyDescent="0.15">
      <c r="A214" s="116">
        <f t="shared" si="9"/>
        <v>0</v>
      </c>
    </row>
    <row r="215" spans="1:1" x14ac:dyDescent="0.15">
      <c r="A215" s="116">
        <f t="shared" si="9"/>
        <v>1</v>
      </c>
    </row>
    <row r="216" spans="1:1" x14ac:dyDescent="0.15">
      <c r="A216" s="116">
        <f t="shared" si="9"/>
        <v>2</v>
      </c>
    </row>
    <row r="217" spans="1:1" x14ac:dyDescent="0.15">
      <c r="A217" s="116">
        <f t="shared" si="9"/>
        <v>3</v>
      </c>
    </row>
    <row r="218" spans="1:1" x14ac:dyDescent="0.15">
      <c r="A218" s="116">
        <f t="shared" si="9"/>
        <v>4</v>
      </c>
    </row>
    <row r="219" spans="1:1" x14ac:dyDescent="0.15">
      <c r="A219" s="116">
        <f t="shared" si="9"/>
        <v>5</v>
      </c>
    </row>
    <row r="220" spans="1:1" x14ac:dyDescent="0.15">
      <c r="A220" s="116">
        <f t="shared" si="9"/>
        <v>6</v>
      </c>
    </row>
    <row r="221" spans="1:1" x14ac:dyDescent="0.15">
      <c r="A221" s="116">
        <f t="shared" si="9"/>
        <v>7</v>
      </c>
    </row>
    <row r="222" spans="1:1" x14ac:dyDescent="0.15">
      <c r="A222" s="116">
        <f t="shared" si="9"/>
        <v>8</v>
      </c>
    </row>
    <row r="223" spans="1:1" x14ac:dyDescent="0.15">
      <c r="A223" s="116">
        <f t="shared" si="9"/>
        <v>9</v>
      </c>
    </row>
    <row r="224" spans="1:1" x14ac:dyDescent="0.15">
      <c r="A224" s="116">
        <f t="shared" si="9"/>
        <v>10</v>
      </c>
    </row>
    <row r="225" spans="1:1" x14ac:dyDescent="0.15">
      <c r="A225" s="116">
        <f t="shared" si="9"/>
        <v>11</v>
      </c>
    </row>
    <row r="226" spans="1:1" x14ac:dyDescent="0.15">
      <c r="A226" s="116">
        <f t="shared" si="9"/>
        <v>12</v>
      </c>
    </row>
    <row r="227" spans="1:1" x14ac:dyDescent="0.15">
      <c r="A227" s="116">
        <f t="shared" si="9"/>
        <v>13</v>
      </c>
    </row>
    <row r="228" spans="1:1" x14ac:dyDescent="0.15">
      <c r="A228" s="116">
        <f t="shared" si="9"/>
        <v>14</v>
      </c>
    </row>
    <row r="229" spans="1:1" x14ac:dyDescent="0.15">
      <c r="A229" s="116">
        <f t="shared" si="9"/>
        <v>15</v>
      </c>
    </row>
    <row r="230" spans="1:1" x14ac:dyDescent="0.15">
      <c r="A230" s="116">
        <f t="shared" si="9"/>
        <v>0</v>
      </c>
    </row>
    <row r="231" spans="1:1" x14ac:dyDescent="0.15">
      <c r="A231" s="116">
        <f t="shared" si="9"/>
        <v>1</v>
      </c>
    </row>
    <row r="232" spans="1:1" x14ac:dyDescent="0.15">
      <c r="A232" s="116">
        <f t="shared" si="9"/>
        <v>2</v>
      </c>
    </row>
    <row r="233" spans="1:1" x14ac:dyDescent="0.15">
      <c r="A233" s="116">
        <f t="shared" si="9"/>
        <v>3</v>
      </c>
    </row>
    <row r="234" spans="1:1" x14ac:dyDescent="0.15">
      <c r="A234" s="116">
        <f t="shared" si="9"/>
        <v>4</v>
      </c>
    </row>
    <row r="235" spans="1:1" x14ac:dyDescent="0.15">
      <c r="A235" s="116">
        <f t="shared" si="9"/>
        <v>5</v>
      </c>
    </row>
    <row r="236" spans="1:1" x14ac:dyDescent="0.15">
      <c r="A236" s="116">
        <f t="shared" si="9"/>
        <v>6</v>
      </c>
    </row>
    <row r="237" spans="1:1" x14ac:dyDescent="0.15">
      <c r="A237" s="116">
        <f t="shared" si="9"/>
        <v>7</v>
      </c>
    </row>
    <row r="238" spans="1:1" x14ac:dyDescent="0.15">
      <c r="A238" s="116">
        <f t="shared" si="9"/>
        <v>8</v>
      </c>
    </row>
    <row r="239" spans="1:1" x14ac:dyDescent="0.15">
      <c r="A239" s="116">
        <f t="shared" si="9"/>
        <v>9</v>
      </c>
    </row>
    <row r="240" spans="1:1" x14ac:dyDescent="0.15">
      <c r="A240" s="116">
        <f t="shared" si="9"/>
        <v>10</v>
      </c>
    </row>
    <row r="241" spans="1:1" x14ac:dyDescent="0.15">
      <c r="A241" s="116">
        <f t="shared" si="9"/>
        <v>11</v>
      </c>
    </row>
    <row r="242" spans="1:1" x14ac:dyDescent="0.15">
      <c r="A242" s="116">
        <f t="shared" si="9"/>
        <v>12</v>
      </c>
    </row>
    <row r="243" spans="1:1" x14ac:dyDescent="0.15">
      <c r="A243" s="116">
        <f t="shared" si="9"/>
        <v>13</v>
      </c>
    </row>
    <row r="244" spans="1:1" x14ac:dyDescent="0.15">
      <c r="A244" s="116">
        <f t="shared" si="9"/>
        <v>14</v>
      </c>
    </row>
    <row r="245" spans="1:1" x14ac:dyDescent="0.15">
      <c r="A245" s="116">
        <f t="shared" si="9"/>
        <v>15</v>
      </c>
    </row>
    <row r="246" spans="1:1" x14ac:dyDescent="0.15">
      <c r="A246" s="116">
        <f t="shared" si="9"/>
        <v>0</v>
      </c>
    </row>
    <row r="247" spans="1:1" x14ac:dyDescent="0.15">
      <c r="A247" s="116">
        <f t="shared" si="9"/>
        <v>1</v>
      </c>
    </row>
    <row r="248" spans="1:1" x14ac:dyDescent="0.15">
      <c r="A248" s="116">
        <f t="shared" si="9"/>
        <v>2</v>
      </c>
    </row>
    <row r="249" spans="1:1" x14ac:dyDescent="0.15">
      <c r="A249" s="116">
        <f t="shared" si="9"/>
        <v>3</v>
      </c>
    </row>
    <row r="250" spans="1:1" x14ac:dyDescent="0.15">
      <c r="A250" s="116">
        <f t="shared" si="9"/>
        <v>4</v>
      </c>
    </row>
    <row r="251" spans="1:1" x14ac:dyDescent="0.15">
      <c r="A251" s="116">
        <f t="shared" si="9"/>
        <v>5</v>
      </c>
    </row>
    <row r="252" spans="1:1" x14ac:dyDescent="0.15">
      <c r="A252" s="116">
        <f t="shared" si="9"/>
        <v>6</v>
      </c>
    </row>
    <row r="253" spans="1:1" x14ac:dyDescent="0.15">
      <c r="A253" s="116">
        <f t="shared" si="9"/>
        <v>7</v>
      </c>
    </row>
    <row r="254" spans="1:1" x14ac:dyDescent="0.15">
      <c r="A254" s="116">
        <f t="shared" si="9"/>
        <v>8</v>
      </c>
    </row>
    <row r="255" spans="1:1" x14ac:dyDescent="0.15">
      <c r="A255" s="116">
        <f t="shared" si="9"/>
        <v>9</v>
      </c>
    </row>
    <row r="256" spans="1:1" x14ac:dyDescent="0.15">
      <c r="A256" s="116">
        <f t="shared" si="9"/>
        <v>10</v>
      </c>
    </row>
    <row r="257" spans="1:1" x14ac:dyDescent="0.15">
      <c r="A257" s="116">
        <f t="shared" si="9"/>
        <v>11</v>
      </c>
    </row>
    <row r="258" spans="1:1" x14ac:dyDescent="0.15">
      <c r="A258" s="116">
        <f t="shared" si="9"/>
        <v>12</v>
      </c>
    </row>
    <row r="259" spans="1:1" x14ac:dyDescent="0.15">
      <c r="A259" s="116">
        <f t="shared" si="9"/>
        <v>13</v>
      </c>
    </row>
    <row r="260" spans="1:1" x14ac:dyDescent="0.15">
      <c r="A260" s="116">
        <f t="shared" si="9"/>
        <v>14</v>
      </c>
    </row>
    <row r="261" spans="1:1" x14ac:dyDescent="0.15">
      <c r="A261" s="116">
        <f t="shared" si="9"/>
        <v>15</v>
      </c>
    </row>
    <row r="262" spans="1:1" x14ac:dyDescent="0.15">
      <c r="A262" s="116">
        <f t="shared" si="9"/>
        <v>0</v>
      </c>
    </row>
    <row r="263" spans="1:1" x14ac:dyDescent="0.15">
      <c r="A263" s="116">
        <f t="shared" ref="A263:A326" si="10">IF(A262=15,0,(A262+1))</f>
        <v>1</v>
      </c>
    </row>
    <row r="264" spans="1:1" x14ac:dyDescent="0.15">
      <c r="A264" s="116">
        <f t="shared" si="10"/>
        <v>2</v>
      </c>
    </row>
    <row r="265" spans="1:1" x14ac:dyDescent="0.15">
      <c r="A265" s="116">
        <f t="shared" si="10"/>
        <v>3</v>
      </c>
    </row>
    <row r="266" spans="1:1" x14ac:dyDescent="0.15">
      <c r="A266" s="116">
        <f t="shared" si="10"/>
        <v>4</v>
      </c>
    </row>
    <row r="267" spans="1:1" x14ac:dyDescent="0.15">
      <c r="A267" s="116">
        <f t="shared" si="10"/>
        <v>5</v>
      </c>
    </row>
    <row r="268" spans="1:1" x14ac:dyDescent="0.15">
      <c r="A268" s="116">
        <f t="shared" si="10"/>
        <v>6</v>
      </c>
    </row>
    <row r="269" spans="1:1" x14ac:dyDescent="0.15">
      <c r="A269" s="116">
        <f t="shared" si="10"/>
        <v>7</v>
      </c>
    </row>
    <row r="270" spans="1:1" x14ac:dyDescent="0.15">
      <c r="A270" s="116">
        <f t="shared" si="10"/>
        <v>8</v>
      </c>
    </row>
    <row r="271" spans="1:1" x14ac:dyDescent="0.15">
      <c r="A271" s="116">
        <f t="shared" si="10"/>
        <v>9</v>
      </c>
    </row>
    <row r="272" spans="1:1" x14ac:dyDescent="0.15">
      <c r="A272" s="116">
        <f t="shared" si="10"/>
        <v>10</v>
      </c>
    </row>
    <row r="273" spans="1:1" x14ac:dyDescent="0.15">
      <c r="A273" s="116">
        <f t="shared" si="10"/>
        <v>11</v>
      </c>
    </row>
    <row r="274" spans="1:1" x14ac:dyDescent="0.15">
      <c r="A274" s="116">
        <f t="shared" si="10"/>
        <v>12</v>
      </c>
    </row>
    <row r="275" spans="1:1" x14ac:dyDescent="0.15">
      <c r="A275" s="116">
        <f t="shared" si="10"/>
        <v>13</v>
      </c>
    </row>
    <row r="276" spans="1:1" x14ac:dyDescent="0.15">
      <c r="A276" s="116">
        <f t="shared" si="10"/>
        <v>14</v>
      </c>
    </row>
    <row r="277" spans="1:1" x14ac:dyDescent="0.15">
      <c r="A277" s="116">
        <f t="shared" si="10"/>
        <v>15</v>
      </c>
    </row>
    <row r="278" spans="1:1" x14ac:dyDescent="0.15">
      <c r="A278" s="116">
        <f t="shared" si="10"/>
        <v>0</v>
      </c>
    </row>
    <row r="279" spans="1:1" x14ac:dyDescent="0.15">
      <c r="A279" s="116">
        <f t="shared" si="10"/>
        <v>1</v>
      </c>
    </row>
    <row r="280" spans="1:1" x14ac:dyDescent="0.15">
      <c r="A280" s="116">
        <f t="shared" si="10"/>
        <v>2</v>
      </c>
    </row>
    <row r="281" spans="1:1" x14ac:dyDescent="0.15">
      <c r="A281" s="116">
        <f t="shared" si="10"/>
        <v>3</v>
      </c>
    </row>
    <row r="282" spans="1:1" x14ac:dyDescent="0.15">
      <c r="A282" s="116">
        <f t="shared" si="10"/>
        <v>4</v>
      </c>
    </row>
    <row r="283" spans="1:1" x14ac:dyDescent="0.15">
      <c r="A283" s="116">
        <f t="shared" si="10"/>
        <v>5</v>
      </c>
    </row>
    <row r="284" spans="1:1" x14ac:dyDescent="0.15">
      <c r="A284" s="116">
        <f t="shared" si="10"/>
        <v>6</v>
      </c>
    </row>
    <row r="285" spans="1:1" x14ac:dyDescent="0.15">
      <c r="A285" s="116">
        <f t="shared" si="10"/>
        <v>7</v>
      </c>
    </row>
    <row r="286" spans="1:1" x14ac:dyDescent="0.15">
      <c r="A286" s="116">
        <f t="shared" si="10"/>
        <v>8</v>
      </c>
    </row>
    <row r="287" spans="1:1" x14ac:dyDescent="0.15">
      <c r="A287" s="116">
        <f t="shared" si="10"/>
        <v>9</v>
      </c>
    </row>
    <row r="288" spans="1:1" x14ac:dyDescent="0.15">
      <c r="A288" s="116">
        <f t="shared" si="10"/>
        <v>10</v>
      </c>
    </row>
    <row r="289" spans="1:1" x14ac:dyDescent="0.15">
      <c r="A289" s="116">
        <f t="shared" si="10"/>
        <v>11</v>
      </c>
    </row>
    <row r="290" spans="1:1" x14ac:dyDescent="0.15">
      <c r="A290" s="116">
        <f t="shared" si="10"/>
        <v>12</v>
      </c>
    </row>
    <row r="291" spans="1:1" x14ac:dyDescent="0.15">
      <c r="A291" s="116">
        <f t="shared" si="10"/>
        <v>13</v>
      </c>
    </row>
    <row r="292" spans="1:1" x14ac:dyDescent="0.15">
      <c r="A292" s="116">
        <f t="shared" si="10"/>
        <v>14</v>
      </c>
    </row>
    <row r="293" spans="1:1" x14ac:dyDescent="0.15">
      <c r="A293" s="116">
        <f t="shared" si="10"/>
        <v>15</v>
      </c>
    </row>
    <row r="294" spans="1:1" x14ac:dyDescent="0.15">
      <c r="A294" s="116">
        <f t="shared" si="10"/>
        <v>0</v>
      </c>
    </row>
    <row r="295" spans="1:1" x14ac:dyDescent="0.15">
      <c r="A295" s="116">
        <f t="shared" si="10"/>
        <v>1</v>
      </c>
    </row>
    <row r="296" spans="1:1" x14ac:dyDescent="0.15">
      <c r="A296" s="116">
        <f t="shared" si="10"/>
        <v>2</v>
      </c>
    </row>
    <row r="297" spans="1:1" x14ac:dyDescent="0.15">
      <c r="A297" s="116">
        <f t="shared" si="10"/>
        <v>3</v>
      </c>
    </row>
    <row r="298" spans="1:1" x14ac:dyDescent="0.15">
      <c r="A298" s="116">
        <f t="shared" si="10"/>
        <v>4</v>
      </c>
    </row>
    <row r="299" spans="1:1" x14ac:dyDescent="0.15">
      <c r="A299" s="116">
        <f t="shared" si="10"/>
        <v>5</v>
      </c>
    </row>
    <row r="300" spans="1:1" x14ac:dyDescent="0.15">
      <c r="A300" s="116">
        <f t="shared" si="10"/>
        <v>6</v>
      </c>
    </row>
    <row r="301" spans="1:1" x14ac:dyDescent="0.15">
      <c r="A301" s="116">
        <f t="shared" si="10"/>
        <v>7</v>
      </c>
    </row>
    <row r="302" spans="1:1" x14ac:dyDescent="0.15">
      <c r="A302" s="116">
        <f t="shared" si="10"/>
        <v>8</v>
      </c>
    </row>
    <row r="303" spans="1:1" x14ac:dyDescent="0.15">
      <c r="A303" s="116">
        <f t="shared" si="10"/>
        <v>9</v>
      </c>
    </row>
    <row r="304" spans="1:1" x14ac:dyDescent="0.15">
      <c r="A304" s="116">
        <f t="shared" si="10"/>
        <v>10</v>
      </c>
    </row>
    <row r="305" spans="1:1" x14ac:dyDescent="0.15">
      <c r="A305" s="116">
        <f t="shared" si="10"/>
        <v>11</v>
      </c>
    </row>
    <row r="306" spans="1:1" x14ac:dyDescent="0.15">
      <c r="A306" s="116">
        <f t="shared" si="10"/>
        <v>12</v>
      </c>
    </row>
    <row r="307" spans="1:1" x14ac:dyDescent="0.15">
      <c r="A307" s="116">
        <f t="shared" si="10"/>
        <v>13</v>
      </c>
    </row>
    <row r="308" spans="1:1" x14ac:dyDescent="0.15">
      <c r="A308" s="116">
        <f t="shared" si="10"/>
        <v>14</v>
      </c>
    </row>
    <row r="309" spans="1:1" x14ac:dyDescent="0.15">
      <c r="A309" s="116">
        <f t="shared" si="10"/>
        <v>15</v>
      </c>
    </row>
    <row r="310" spans="1:1" x14ac:dyDescent="0.15">
      <c r="A310" s="116">
        <f t="shared" si="10"/>
        <v>0</v>
      </c>
    </row>
    <row r="311" spans="1:1" x14ac:dyDescent="0.15">
      <c r="A311" s="116">
        <f t="shared" si="10"/>
        <v>1</v>
      </c>
    </row>
    <row r="312" spans="1:1" x14ac:dyDescent="0.15">
      <c r="A312" s="116">
        <f t="shared" si="10"/>
        <v>2</v>
      </c>
    </row>
    <row r="313" spans="1:1" x14ac:dyDescent="0.15">
      <c r="A313" s="116">
        <f t="shared" si="10"/>
        <v>3</v>
      </c>
    </row>
    <row r="314" spans="1:1" x14ac:dyDescent="0.15">
      <c r="A314" s="116">
        <f t="shared" si="10"/>
        <v>4</v>
      </c>
    </row>
    <row r="315" spans="1:1" x14ac:dyDescent="0.15">
      <c r="A315" s="116">
        <f t="shared" si="10"/>
        <v>5</v>
      </c>
    </row>
    <row r="316" spans="1:1" x14ac:dyDescent="0.15">
      <c r="A316" s="116">
        <f t="shared" si="10"/>
        <v>6</v>
      </c>
    </row>
    <row r="317" spans="1:1" x14ac:dyDescent="0.15">
      <c r="A317" s="116">
        <f t="shared" si="10"/>
        <v>7</v>
      </c>
    </row>
    <row r="318" spans="1:1" x14ac:dyDescent="0.15">
      <c r="A318" s="116">
        <f t="shared" si="10"/>
        <v>8</v>
      </c>
    </row>
    <row r="319" spans="1:1" x14ac:dyDescent="0.15">
      <c r="A319" s="116">
        <f t="shared" si="10"/>
        <v>9</v>
      </c>
    </row>
    <row r="320" spans="1:1" x14ac:dyDescent="0.15">
      <c r="A320" s="116">
        <f t="shared" si="10"/>
        <v>10</v>
      </c>
    </row>
    <row r="321" spans="1:1" x14ac:dyDescent="0.15">
      <c r="A321" s="116">
        <f t="shared" si="10"/>
        <v>11</v>
      </c>
    </row>
    <row r="322" spans="1:1" x14ac:dyDescent="0.15">
      <c r="A322" s="116">
        <f t="shared" si="10"/>
        <v>12</v>
      </c>
    </row>
    <row r="323" spans="1:1" x14ac:dyDescent="0.15">
      <c r="A323" s="116">
        <f t="shared" si="10"/>
        <v>13</v>
      </c>
    </row>
    <row r="324" spans="1:1" x14ac:dyDescent="0.15">
      <c r="A324" s="116">
        <f t="shared" si="10"/>
        <v>14</v>
      </c>
    </row>
    <row r="325" spans="1:1" x14ac:dyDescent="0.15">
      <c r="A325" s="116">
        <f t="shared" si="10"/>
        <v>15</v>
      </c>
    </row>
    <row r="326" spans="1:1" x14ac:dyDescent="0.15">
      <c r="A326" s="116">
        <f t="shared" si="10"/>
        <v>0</v>
      </c>
    </row>
    <row r="327" spans="1:1" x14ac:dyDescent="0.15">
      <c r="A327" s="116">
        <f t="shared" ref="A327:A389" si="11">IF(A326=15,0,(A326+1))</f>
        <v>1</v>
      </c>
    </row>
    <row r="328" spans="1:1" x14ac:dyDescent="0.15">
      <c r="A328" s="116">
        <f t="shared" si="11"/>
        <v>2</v>
      </c>
    </row>
    <row r="329" spans="1:1" x14ac:dyDescent="0.15">
      <c r="A329" s="116">
        <f t="shared" si="11"/>
        <v>3</v>
      </c>
    </row>
    <row r="330" spans="1:1" x14ac:dyDescent="0.15">
      <c r="A330" s="116">
        <f t="shared" si="11"/>
        <v>4</v>
      </c>
    </row>
    <row r="331" spans="1:1" x14ac:dyDescent="0.15">
      <c r="A331" s="116">
        <f t="shared" si="11"/>
        <v>5</v>
      </c>
    </row>
    <row r="332" spans="1:1" x14ac:dyDescent="0.15">
      <c r="A332" s="116">
        <f t="shared" si="11"/>
        <v>6</v>
      </c>
    </row>
    <row r="333" spans="1:1" x14ac:dyDescent="0.15">
      <c r="A333" s="116">
        <f t="shared" si="11"/>
        <v>7</v>
      </c>
    </row>
    <row r="334" spans="1:1" x14ac:dyDescent="0.15">
      <c r="A334" s="116">
        <f t="shared" si="11"/>
        <v>8</v>
      </c>
    </row>
    <row r="335" spans="1:1" x14ac:dyDescent="0.15">
      <c r="A335" s="116">
        <f t="shared" si="11"/>
        <v>9</v>
      </c>
    </row>
    <row r="336" spans="1:1" x14ac:dyDescent="0.15">
      <c r="A336" s="116">
        <f t="shared" si="11"/>
        <v>10</v>
      </c>
    </row>
    <row r="337" spans="1:1" x14ac:dyDescent="0.15">
      <c r="A337" s="116">
        <f t="shared" si="11"/>
        <v>11</v>
      </c>
    </row>
    <row r="338" spans="1:1" x14ac:dyDescent="0.15">
      <c r="A338" s="116">
        <f t="shared" si="11"/>
        <v>12</v>
      </c>
    </row>
    <row r="339" spans="1:1" x14ac:dyDescent="0.15">
      <c r="A339" s="116">
        <f t="shared" si="11"/>
        <v>13</v>
      </c>
    </row>
    <row r="340" spans="1:1" x14ac:dyDescent="0.15">
      <c r="A340" s="116">
        <f t="shared" si="11"/>
        <v>14</v>
      </c>
    </row>
    <row r="341" spans="1:1" x14ac:dyDescent="0.15">
      <c r="A341" s="116">
        <f t="shared" si="11"/>
        <v>15</v>
      </c>
    </row>
    <row r="342" spans="1:1" x14ac:dyDescent="0.15">
      <c r="A342" s="116">
        <f t="shared" si="11"/>
        <v>0</v>
      </c>
    </row>
    <row r="343" spans="1:1" x14ac:dyDescent="0.15">
      <c r="A343" s="116">
        <f t="shared" si="11"/>
        <v>1</v>
      </c>
    </row>
    <row r="344" spans="1:1" x14ac:dyDescent="0.15">
      <c r="A344" s="116">
        <f t="shared" si="11"/>
        <v>2</v>
      </c>
    </row>
    <row r="345" spans="1:1" x14ac:dyDescent="0.15">
      <c r="A345" s="116">
        <f t="shared" si="11"/>
        <v>3</v>
      </c>
    </row>
    <row r="346" spans="1:1" x14ac:dyDescent="0.15">
      <c r="A346" s="116">
        <f t="shared" si="11"/>
        <v>4</v>
      </c>
    </row>
    <row r="347" spans="1:1" x14ac:dyDescent="0.15">
      <c r="A347" s="116">
        <f t="shared" si="11"/>
        <v>5</v>
      </c>
    </row>
    <row r="348" spans="1:1" x14ac:dyDescent="0.15">
      <c r="A348" s="116">
        <f t="shared" si="11"/>
        <v>6</v>
      </c>
    </row>
    <row r="349" spans="1:1" x14ac:dyDescent="0.15">
      <c r="A349" s="116">
        <f t="shared" si="11"/>
        <v>7</v>
      </c>
    </row>
    <row r="350" spans="1:1" x14ac:dyDescent="0.15">
      <c r="A350" s="116">
        <f t="shared" si="11"/>
        <v>8</v>
      </c>
    </row>
    <row r="351" spans="1:1" x14ac:dyDescent="0.15">
      <c r="A351" s="116">
        <f t="shared" si="11"/>
        <v>9</v>
      </c>
    </row>
    <row r="352" spans="1:1" x14ac:dyDescent="0.15">
      <c r="A352" s="116">
        <f t="shared" si="11"/>
        <v>10</v>
      </c>
    </row>
    <row r="353" spans="1:1" x14ac:dyDescent="0.15">
      <c r="A353" s="116">
        <f t="shared" si="11"/>
        <v>11</v>
      </c>
    </row>
    <row r="354" spans="1:1" x14ac:dyDescent="0.15">
      <c r="A354" s="116">
        <f t="shared" si="11"/>
        <v>12</v>
      </c>
    </row>
    <row r="355" spans="1:1" x14ac:dyDescent="0.15">
      <c r="A355" s="116">
        <f t="shared" si="11"/>
        <v>13</v>
      </c>
    </row>
    <row r="356" spans="1:1" x14ac:dyDescent="0.15">
      <c r="A356" s="116">
        <f t="shared" si="11"/>
        <v>14</v>
      </c>
    </row>
    <row r="357" spans="1:1" x14ac:dyDescent="0.15">
      <c r="A357" s="116">
        <f t="shared" si="11"/>
        <v>15</v>
      </c>
    </row>
    <row r="358" spans="1:1" x14ac:dyDescent="0.15">
      <c r="A358" s="116">
        <f t="shared" si="11"/>
        <v>0</v>
      </c>
    </row>
    <row r="359" spans="1:1" x14ac:dyDescent="0.15">
      <c r="A359" s="116">
        <f t="shared" si="11"/>
        <v>1</v>
      </c>
    </row>
    <row r="360" spans="1:1" x14ac:dyDescent="0.15">
      <c r="A360" s="116">
        <f t="shared" si="11"/>
        <v>2</v>
      </c>
    </row>
    <row r="361" spans="1:1" x14ac:dyDescent="0.15">
      <c r="A361" s="116">
        <f t="shared" si="11"/>
        <v>3</v>
      </c>
    </row>
    <row r="362" spans="1:1" x14ac:dyDescent="0.15">
      <c r="A362" s="116">
        <f t="shared" si="11"/>
        <v>4</v>
      </c>
    </row>
    <row r="363" spans="1:1" x14ac:dyDescent="0.15">
      <c r="A363" s="116">
        <f t="shared" si="11"/>
        <v>5</v>
      </c>
    </row>
    <row r="364" spans="1:1" x14ac:dyDescent="0.15">
      <c r="A364" s="116">
        <f t="shared" si="11"/>
        <v>6</v>
      </c>
    </row>
    <row r="365" spans="1:1" x14ac:dyDescent="0.15">
      <c r="A365" s="116">
        <f t="shared" si="11"/>
        <v>7</v>
      </c>
    </row>
    <row r="366" spans="1:1" x14ac:dyDescent="0.15">
      <c r="A366" s="116">
        <f t="shared" si="11"/>
        <v>8</v>
      </c>
    </row>
    <row r="367" spans="1:1" x14ac:dyDescent="0.15">
      <c r="A367" s="116">
        <f t="shared" si="11"/>
        <v>9</v>
      </c>
    </row>
    <row r="368" spans="1:1" x14ac:dyDescent="0.15">
      <c r="A368" s="116">
        <f t="shared" si="11"/>
        <v>10</v>
      </c>
    </row>
    <row r="369" spans="1:1" x14ac:dyDescent="0.15">
      <c r="A369" s="116">
        <f t="shared" si="11"/>
        <v>11</v>
      </c>
    </row>
    <row r="370" spans="1:1" x14ac:dyDescent="0.15">
      <c r="A370" s="116">
        <f t="shared" si="11"/>
        <v>12</v>
      </c>
    </row>
    <row r="371" spans="1:1" x14ac:dyDescent="0.15">
      <c r="A371" s="116">
        <f t="shared" si="11"/>
        <v>13</v>
      </c>
    </row>
    <row r="372" spans="1:1" x14ac:dyDescent="0.15">
      <c r="A372" s="116">
        <f t="shared" si="11"/>
        <v>14</v>
      </c>
    </row>
    <row r="373" spans="1:1" x14ac:dyDescent="0.15">
      <c r="A373" s="116">
        <f t="shared" si="11"/>
        <v>15</v>
      </c>
    </row>
    <row r="374" spans="1:1" x14ac:dyDescent="0.15">
      <c r="A374" s="116">
        <f t="shared" si="11"/>
        <v>0</v>
      </c>
    </row>
    <row r="375" spans="1:1" x14ac:dyDescent="0.15">
      <c r="A375" s="116">
        <f t="shared" si="11"/>
        <v>1</v>
      </c>
    </row>
    <row r="376" spans="1:1" x14ac:dyDescent="0.15">
      <c r="A376" s="116">
        <f t="shared" si="11"/>
        <v>2</v>
      </c>
    </row>
    <row r="377" spans="1:1" x14ac:dyDescent="0.15">
      <c r="A377" s="116">
        <f t="shared" si="11"/>
        <v>3</v>
      </c>
    </row>
    <row r="378" spans="1:1" x14ac:dyDescent="0.15">
      <c r="A378" s="116">
        <f t="shared" si="11"/>
        <v>4</v>
      </c>
    </row>
    <row r="379" spans="1:1" x14ac:dyDescent="0.15">
      <c r="A379" s="116">
        <f t="shared" si="11"/>
        <v>5</v>
      </c>
    </row>
    <row r="380" spans="1:1" x14ac:dyDescent="0.15">
      <c r="A380" s="116">
        <f t="shared" si="11"/>
        <v>6</v>
      </c>
    </row>
    <row r="381" spans="1:1" x14ac:dyDescent="0.15">
      <c r="A381" s="116">
        <f t="shared" si="11"/>
        <v>7</v>
      </c>
    </row>
    <row r="382" spans="1:1" x14ac:dyDescent="0.15">
      <c r="A382" s="116">
        <f t="shared" si="11"/>
        <v>8</v>
      </c>
    </row>
    <row r="383" spans="1:1" x14ac:dyDescent="0.15">
      <c r="A383" s="116">
        <f t="shared" si="11"/>
        <v>9</v>
      </c>
    </row>
    <row r="384" spans="1:1" x14ac:dyDescent="0.15">
      <c r="A384" s="116">
        <f t="shared" si="11"/>
        <v>10</v>
      </c>
    </row>
    <row r="385" spans="1:1" x14ac:dyDescent="0.15">
      <c r="A385" s="116">
        <f t="shared" si="11"/>
        <v>11</v>
      </c>
    </row>
    <row r="386" spans="1:1" x14ac:dyDescent="0.15">
      <c r="A386" s="116">
        <f t="shared" si="11"/>
        <v>12</v>
      </c>
    </row>
    <row r="387" spans="1:1" x14ac:dyDescent="0.15">
      <c r="A387" s="116">
        <f t="shared" si="11"/>
        <v>13</v>
      </c>
    </row>
    <row r="388" spans="1:1" x14ac:dyDescent="0.15">
      <c r="A388" s="116">
        <f t="shared" si="11"/>
        <v>14</v>
      </c>
    </row>
    <row r="389" spans="1:1" x14ac:dyDescent="0.15">
      <c r="A389" s="116">
        <f t="shared" si="11"/>
        <v>15</v>
      </c>
    </row>
  </sheetData>
  <mergeCells count="2">
    <mergeCell ref="E4:G4"/>
    <mergeCell ref="I4:K4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"/>
  <sheetViews>
    <sheetView topLeftCell="A7" workbookViewId="0">
      <selection activeCell="H16" sqref="H16"/>
    </sheetView>
  </sheetViews>
  <sheetFormatPr defaultRowHeight="13.5" x14ac:dyDescent="0.15"/>
  <cols>
    <col min="1" max="1" width="22.875" style="51" customWidth="1"/>
    <col min="2" max="3" width="11.875" style="51" customWidth="1"/>
    <col min="4" max="4" width="9" style="43"/>
    <col min="5" max="5" width="16.5" style="43" customWidth="1"/>
    <col min="6" max="20" width="9" style="43"/>
    <col min="37" max="16384" width="9" style="43"/>
  </cols>
  <sheetData>
    <row r="1" spans="1:15" x14ac:dyDescent="0.15">
      <c r="A1" s="199" t="s">
        <v>1784</v>
      </c>
      <c r="B1" s="199"/>
      <c r="C1" s="199"/>
      <c r="D1" s="199"/>
      <c r="G1" s="200" t="s">
        <v>1785</v>
      </c>
      <c r="H1" s="200"/>
      <c r="I1" s="200"/>
      <c r="J1" s="200"/>
      <c r="L1" s="200" t="s">
        <v>1786</v>
      </c>
      <c r="M1" s="200"/>
      <c r="N1" s="200"/>
      <c r="O1" s="200"/>
    </row>
    <row r="2" spans="1:15" x14ac:dyDescent="0.15">
      <c r="A2" s="51" t="s">
        <v>1780</v>
      </c>
      <c r="B2" s="51" t="s">
        <v>1777</v>
      </c>
      <c r="C2" s="51" t="s">
        <v>1778</v>
      </c>
      <c r="D2" s="43" t="s">
        <v>1779</v>
      </c>
      <c r="E2" s="43" t="s">
        <v>1793</v>
      </c>
      <c r="G2" s="51" t="s">
        <v>1780</v>
      </c>
      <c r="H2" s="51" t="s">
        <v>1777</v>
      </c>
      <c r="I2" s="51" t="s">
        <v>1778</v>
      </c>
      <c r="J2" s="43" t="s">
        <v>1779</v>
      </c>
      <c r="L2" s="51" t="s">
        <v>1780</v>
      </c>
      <c r="M2" s="51" t="s">
        <v>1777</v>
      </c>
      <c r="N2" s="51" t="s">
        <v>1778</v>
      </c>
      <c r="O2" s="43" t="s">
        <v>1779</v>
      </c>
    </row>
    <row r="3" spans="1:15" x14ac:dyDescent="0.15">
      <c r="A3" s="43" t="s">
        <v>1818</v>
      </c>
      <c r="B3" s="43"/>
      <c r="D3" s="51" t="s">
        <v>1781</v>
      </c>
      <c r="E3" s="51" t="s">
        <v>1776</v>
      </c>
    </row>
    <row r="4" spans="1:15" x14ac:dyDescent="0.15">
      <c r="A4" s="43" t="s">
        <v>1819</v>
      </c>
      <c r="C4" s="51" t="s">
        <v>1783</v>
      </c>
      <c r="E4" s="51" t="s">
        <v>1782</v>
      </c>
    </row>
    <row r="5" spans="1:15" x14ac:dyDescent="0.15">
      <c r="A5" s="43" t="s">
        <v>1820</v>
      </c>
      <c r="C5" s="51" t="s">
        <v>1783</v>
      </c>
      <c r="E5" s="51" t="s">
        <v>1821</v>
      </c>
    </row>
    <row r="6" spans="1:15" x14ac:dyDescent="0.15">
      <c r="A6" s="150" t="s">
        <v>1794</v>
      </c>
      <c r="B6" s="150" t="s">
        <v>1781</v>
      </c>
      <c r="C6" s="150"/>
      <c r="D6" s="109"/>
      <c r="E6" s="150" t="s">
        <v>1789</v>
      </c>
    </row>
    <row r="7" spans="1:15" x14ac:dyDescent="0.15">
      <c r="A7" s="150" t="s">
        <v>1795</v>
      </c>
      <c r="B7" s="150" t="s">
        <v>1781</v>
      </c>
      <c r="C7" s="150"/>
      <c r="D7" s="109"/>
      <c r="E7" s="150" t="s">
        <v>1787</v>
      </c>
    </row>
    <row r="8" spans="1:15" x14ac:dyDescent="0.15">
      <c r="A8" s="150" t="s">
        <v>1796</v>
      </c>
      <c r="B8" s="150" t="s">
        <v>1781</v>
      </c>
      <c r="C8" s="150"/>
      <c r="D8" s="109"/>
      <c r="E8" s="150" t="s">
        <v>1788</v>
      </c>
    </row>
    <row r="9" spans="1:15" x14ac:dyDescent="0.15">
      <c r="A9" s="150" t="s">
        <v>1797</v>
      </c>
      <c r="B9" s="150" t="s">
        <v>1781</v>
      </c>
      <c r="C9" s="150"/>
      <c r="D9" s="109"/>
      <c r="E9" s="150" t="s">
        <v>1822</v>
      </c>
    </row>
    <row r="10" spans="1:15" x14ac:dyDescent="0.15">
      <c r="A10" s="150" t="s">
        <v>1798</v>
      </c>
      <c r="B10" s="150" t="s">
        <v>1781</v>
      </c>
      <c r="C10" s="150"/>
      <c r="D10" s="109"/>
      <c r="E10" s="150" t="s">
        <v>1812</v>
      </c>
    </row>
    <row r="11" spans="1:15" x14ac:dyDescent="0.15">
      <c r="A11" s="150" t="s">
        <v>1799</v>
      </c>
      <c r="B11" s="150" t="s">
        <v>1781</v>
      </c>
      <c r="C11" s="150"/>
      <c r="D11" s="109"/>
      <c r="E11" s="150" t="s">
        <v>1823</v>
      </c>
    </row>
    <row r="12" spans="1:15" x14ac:dyDescent="0.15">
      <c r="A12" s="150" t="s">
        <v>1800</v>
      </c>
      <c r="B12" s="150" t="s">
        <v>1781</v>
      </c>
      <c r="C12" s="150"/>
      <c r="D12" s="109"/>
      <c r="E12" s="150" t="s">
        <v>1813</v>
      </c>
    </row>
    <row r="13" spans="1:15" x14ac:dyDescent="0.15">
      <c r="A13" s="109" t="s">
        <v>1801</v>
      </c>
      <c r="B13" s="150" t="s">
        <v>1781</v>
      </c>
      <c r="C13" s="150"/>
      <c r="D13" s="109"/>
      <c r="E13" s="150" t="s">
        <v>1824</v>
      </c>
    </row>
    <row r="14" spans="1:15" x14ac:dyDescent="0.15">
      <c r="A14" s="109" t="s">
        <v>1802</v>
      </c>
      <c r="B14" s="150" t="s">
        <v>1781</v>
      </c>
      <c r="C14" s="150"/>
      <c r="D14" s="109"/>
      <c r="E14" s="150" t="s">
        <v>1814</v>
      </c>
    </row>
    <row r="15" spans="1:15" x14ac:dyDescent="0.15">
      <c r="A15" s="109" t="s">
        <v>1803</v>
      </c>
      <c r="B15" s="150" t="s">
        <v>1781</v>
      </c>
      <c r="C15" s="150"/>
      <c r="D15" s="109"/>
      <c r="E15" s="150" t="s">
        <v>1815</v>
      </c>
    </row>
    <row r="16" spans="1:15" x14ac:dyDescent="0.15">
      <c r="A16" s="109" t="s">
        <v>1804</v>
      </c>
      <c r="B16" s="150"/>
      <c r="C16" s="150" t="s">
        <v>1783</v>
      </c>
      <c r="D16" s="109"/>
      <c r="E16" s="150" t="s">
        <v>1825</v>
      </c>
    </row>
    <row r="17" spans="1:5" x14ac:dyDescent="0.15">
      <c r="A17" s="109" t="s">
        <v>1805</v>
      </c>
      <c r="B17" s="150"/>
      <c r="C17" s="150" t="s">
        <v>1783</v>
      </c>
      <c r="D17" s="109"/>
      <c r="E17" s="150" t="s">
        <v>1816</v>
      </c>
    </row>
    <row r="18" spans="1:5" x14ac:dyDescent="0.15">
      <c r="A18" s="109" t="s">
        <v>1806</v>
      </c>
      <c r="B18" s="150"/>
      <c r="C18" s="150" t="s">
        <v>1783</v>
      </c>
      <c r="D18" s="109"/>
      <c r="E18" s="150" t="s">
        <v>1826</v>
      </c>
    </row>
    <row r="19" spans="1:5" x14ac:dyDescent="0.15">
      <c r="A19" s="109" t="s">
        <v>1807</v>
      </c>
      <c r="B19" s="150"/>
      <c r="C19" s="150" t="s">
        <v>1783</v>
      </c>
      <c r="D19" s="109"/>
      <c r="E19" s="150" t="s">
        <v>420</v>
      </c>
    </row>
    <row r="20" spans="1:5" x14ac:dyDescent="0.15">
      <c r="A20" s="109" t="s">
        <v>1808</v>
      </c>
      <c r="B20" s="150"/>
      <c r="C20" s="150" t="s">
        <v>1783</v>
      </c>
      <c r="D20" s="109"/>
      <c r="E20" s="150" t="s">
        <v>1792</v>
      </c>
    </row>
    <row r="21" spans="1:5" x14ac:dyDescent="0.15">
      <c r="A21" s="109" t="s">
        <v>1809</v>
      </c>
      <c r="B21" s="150"/>
      <c r="C21" s="150" t="s">
        <v>1783</v>
      </c>
      <c r="D21" s="109"/>
      <c r="E21" s="150" t="s">
        <v>1817</v>
      </c>
    </row>
    <row r="22" spans="1:5" x14ac:dyDescent="0.15">
      <c r="A22" s="109" t="s">
        <v>1810</v>
      </c>
      <c r="B22" s="150"/>
      <c r="C22" s="150"/>
      <c r="D22" s="150" t="s">
        <v>1781</v>
      </c>
      <c r="E22" s="150" t="s">
        <v>1790</v>
      </c>
    </row>
    <row r="23" spans="1:5" x14ac:dyDescent="0.15">
      <c r="A23" s="109" t="s">
        <v>1811</v>
      </c>
      <c r="B23" s="150"/>
      <c r="C23" s="150" t="s">
        <v>1781</v>
      </c>
      <c r="D23" s="109"/>
      <c r="E23" s="150" t="s">
        <v>1791</v>
      </c>
    </row>
  </sheetData>
  <mergeCells count="3">
    <mergeCell ref="A1:D1"/>
    <mergeCell ref="G1:J1"/>
    <mergeCell ref="L1:O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4"/>
  <sheetViews>
    <sheetView workbookViewId="0">
      <selection activeCell="A6" sqref="A6"/>
    </sheetView>
  </sheetViews>
  <sheetFormatPr defaultRowHeight="20.25" customHeight="1" x14ac:dyDescent="0.15"/>
  <cols>
    <col min="1" max="1" width="30.25" style="43" customWidth="1"/>
    <col min="2" max="2" width="9" style="42"/>
    <col min="3" max="3" width="10.25" style="42" customWidth="1"/>
    <col min="4" max="4" width="12.125" style="110" customWidth="1"/>
    <col min="5" max="5" width="9" style="42"/>
    <col min="6" max="6" width="9" style="113"/>
    <col min="7" max="7" width="9" style="42"/>
    <col min="8" max="8" width="9" style="113"/>
    <col min="9" max="9" width="9" style="42"/>
    <col min="10" max="10" width="9" style="113"/>
    <col min="11" max="11" width="9" style="42"/>
    <col min="12" max="12" width="9" style="113"/>
    <col min="13" max="13" width="9" style="42"/>
    <col min="14" max="14" width="9" style="113"/>
    <col min="15" max="15" width="9" style="42"/>
    <col min="16" max="16" width="9" style="113"/>
    <col min="17" max="17" width="9" style="42"/>
    <col min="18" max="21" width="9" style="43"/>
    <col min="22" max="22" width="9" style="107"/>
    <col min="23" max="28" width="9" style="43"/>
    <col min="29" max="29" width="9" style="107"/>
    <col min="30" max="36" width="9" style="43"/>
    <col min="37" max="37" width="9" style="107"/>
    <col min="38" max="16384" width="9" style="43"/>
  </cols>
  <sheetData>
    <row r="1" spans="1:58" ht="20.25" customHeight="1" x14ac:dyDescent="0.15">
      <c r="A1" s="201" t="s">
        <v>413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3"/>
      <c r="Q1" s="204"/>
    </row>
    <row r="2" spans="1:58" ht="20.25" customHeight="1" x14ac:dyDescent="0.15">
      <c r="A2" s="120"/>
      <c r="B2" s="121"/>
      <c r="C2" s="121" t="s">
        <v>1245</v>
      </c>
      <c r="D2" s="122" t="s">
        <v>1246</v>
      </c>
      <c r="E2" s="121" t="s">
        <v>1245</v>
      </c>
      <c r="F2" s="122" t="s">
        <v>1246</v>
      </c>
      <c r="G2" s="121" t="s">
        <v>1245</v>
      </c>
      <c r="H2" s="122" t="s">
        <v>1246</v>
      </c>
      <c r="I2" s="121" t="s">
        <v>1245</v>
      </c>
      <c r="J2" s="122" t="s">
        <v>1246</v>
      </c>
      <c r="K2" s="121" t="s">
        <v>1245</v>
      </c>
      <c r="L2" s="122" t="s">
        <v>1246</v>
      </c>
      <c r="M2" s="121" t="s">
        <v>1245</v>
      </c>
      <c r="N2" s="122" t="s">
        <v>1246</v>
      </c>
      <c r="O2" s="121" t="s">
        <v>1245</v>
      </c>
      <c r="P2" s="122" t="s">
        <v>1246</v>
      </c>
      <c r="Q2" s="121" t="s">
        <v>1245</v>
      </c>
      <c r="R2" s="122" t="s">
        <v>1246</v>
      </c>
    </row>
    <row r="3" spans="1:58" s="42" customFormat="1" ht="20.25" customHeight="1" x14ac:dyDescent="0.15">
      <c r="A3" s="45" t="s">
        <v>78</v>
      </c>
      <c r="B3" s="44" t="s">
        <v>77</v>
      </c>
      <c r="C3" s="205" t="s">
        <v>260</v>
      </c>
      <c r="D3" s="206"/>
      <c r="E3" s="205" t="s">
        <v>261</v>
      </c>
      <c r="F3" s="206"/>
      <c r="G3" s="205" t="s">
        <v>262</v>
      </c>
      <c r="H3" s="206"/>
      <c r="I3" s="205" t="s">
        <v>263</v>
      </c>
      <c r="J3" s="206"/>
      <c r="K3" s="205" t="s">
        <v>264</v>
      </c>
      <c r="L3" s="206"/>
      <c r="M3" s="205" t="s">
        <v>265</v>
      </c>
      <c r="N3" s="206"/>
      <c r="O3" s="205" t="s">
        <v>266</v>
      </c>
      <c r="P3" s="206"/>
      <c r="Q3" s="207" t="s">
        <v>267</v>
      </c>
      <c r="R3" s="208"/>
      <c r="S3" s="66"/>
      <c r="T3" s="66"/>
      <c r="U3" s="66"/>
      <c r="V3" s="108" t="s">
        <v>1010</v>
      </c>
      <c r="W3" s="66"/>
      <c r="X3" s="66"/>
      <c r="AC3" s="108"/>
      <c r="AK3" s="108"/>
      <c r="AO3" s="113"/>
      <c r="AP3" s="113"/>
      <c r="AW3" s="113"/>
    </row>
    <row r="4" spans="1:58" ht="20.25" customHeight="1" x14ac:dyDescent="0.15">
      <c r="A4" s="47" t="s">
        <v>240</v>
      </c>
      <c r="B4" s="44" t="s">
        <v>67</v>
      </c>
      <c r="C4" s="44" t="s">
        <v>268</v>
      </c>
      <c r="D4" s="75" t="s">
        <v>1226</v>
      </c>
      <c r="E4" s="44" t="s">
        <v>286</v>
      </c>
      <c r="F4" s="75" t="s">
        <v>1248</v>
      </c>
      <c r="G4" s="44" t="s">
        <v>311</v>
      </c>
      <c r="H4" s="44"/>
      <c r="I4" s="44" t="s">
        <v>321</v>
      </c>
      <c r="J4" s="44"/>
      <c r="K4" s="44" t="s">
        <v>331</v>
      </c>
      <c r="L4" s="44"/>
      <c r="M4" s="44" t="s">
        <v>341</v>
      </c>
      <c r="N4" s="44"/>
      <c r="O4" s="44" t="s">
        <v>351</v>
      </c>
      <c r="P4" s="117"/>
      <c r="Q4" s="46" t="s">
        <v>361</v>
      </c>
      <c r="T4" t="s">
        <v>67</v>
      </c>
      <c r="U4" s="44" t="s">
        <v>268</v>
      </c>
      <c r="V4" s="107" t="str">
        <f>C3&amp;V3&amp;A4</f>
        <v>1腔自检功能块运行中</v>
      </c>
      <c r="AA4" t="s">
        <v>67</v>
      </c>
      <c r="AB4" s="44" t="s">
        <v>286</v>
      </c>
      <c r="AC4" s="107" t="str">
        <f>E3&amp;V3&amp;A4</f>
        <v>2腔自检功能块运行中</v>
      </c>
      <c r="AI4" t="s">
        <v>67</v>
      </c>
      <c r="AJ4" s="44" t="s">
        <v>311</v>
      </c>
      <c r="AK4" s="107" t="str">
        <f>G3&amp;V3&amp;A4</f>
        <v>3腔自检功能块运行中</v>
      </c>
      <c r="AP4" t="s">
        <v>67</v>
      </c>
      <c r="AQ4" s="44" t="s">
        <v>321</v>
      </c>
      <c r="AR4" s="107" t="str">
        <f>I3&amp;V3&amp;A4</f>
        <v>4腔自检功能块运行中</v>
      </c>
      <c r="AW4" t="s">
        <v>67</v>
      </c>
      <c r="AX4" s="44" t="s">
        <v>331</v>
      </c>
      <c r="AY4" s="107" t="str">
        <f>K3&amp;V3&amp;A4</f>
        <v>5腔自检功能块运行中</v>
      </c>
      <c r="BD4" t="s">
        <v>67</v>
      </c>
      <c r="BE4" s="44" t="s">
        <v>341</v>
      </c>
      <c r="BF4" s="107" t="str">
        <f>M3&amp;V3&amp;A4</f>
        <v>6腔自检功能块运行中</v>
      </c>
    </row>
    <row r="5" spans="1:58" ht="20.25" customHeight="1" x14ac:dyDescent="0.15">
      <c r="A5" s="47" t="s">
        <v>241</v>
      </c>
      <c r="B5" s="44" t="s">
        <v>242</v>
      </c>
      <c r="C5" s="44" t="s">
        <v>269</v>
      </c>
      <c r="D5" s="75" t="s">
        <v>1227</v>
      </c>
      <c r="E5" s="44" t="s">
        <v>303</v>
      </c>
      <c r="F5" s="75" t="s">
        <v>1260</v>
      </c>
      <c r="G5" s="44" t="s">
        <v>371</v>
      </c>
      <c r="H5" s="44"/>
      <c r="I5" s="44" t="s">
        <v>377</v>
      </c>
      <c r="J5" s="44"/>
      <c r="K5" s="44" t="s">
        <v>385</v>
      </c>
      <c r="L5" s="44"/>
      <c r="M5" s="44" t="s">
        <v>392</v>
      </c>
      <c r="N5" s="44"/>
      <c r="O5" s="44" t="s">
        <v>399</v>
      </c>
      <c r="P5" s="117"/>
      <c r="Q5" s="46" t="s">
        <v>406</v>
      </c>
      <c r="T5" s="66" t="s">
        <v>869</v>
      </c>
      <c r="U5" s="44" t="s">
        <v>269</v>
      </c>
      <c r="V5" s="107" t="str">
        <f>C3&amp;V3&amp;A5</f>
        <v>1腔自检自检保压前真空值（PV）</v>
      </c>
      <c r="AA5" s="66" t="s">
        <v>869</v>
      </c>
      <c r="AB5" s="44" t="s">
        <v>303</v>
      </c>
      <c r="AC5" s="107" t="str">
        <f>E3&amp;V3&amp;A5</f>
        <v>2腔自检自检保压前真空值（PV）</v>
      </c>
      <c r="AI5" s="66" t="s">
        <v>869</v>
      </c>
      <c r="AJ5" s="44" t="s">
        <v>371</v>
      </c>
      <c r="AK5" s="107" t="str">
        <f>G3&amp;V3&amp;A5</f>
        <v>3腔自检自检保压前真空值（PV）</v>
      </c>
      <c r="AP5" s="113" t="s">
        <v>869</v>
      </c>
      <c r="AQ5" s="44" t="s">
        <v>377</v>
      </c>
      <c r="AR5" s="107" t="str">
        <f>I3&amp;V3&amp;A5</f>
        <v>4腔自检自检保压前真空值（PV）</v>
      </c>
      <c r="AW5" s="113" t="s">
        <v>869</v>
      </c>
      <c r="AX5" s="44" t="s">
        <v>385</v>
      </c>
      <c r="AY5" s="107" t="str">
        <f>K3&amp;V3&amp;A5</f>
        <v>5腔自检自检保压前真空值（PV）</v>
      </c>
      <c r="BD5" s="113" t="s">
        <v>869</v>
      </c>
      <c r="BE5" s="44" t="s">
        <v>392</v>
      </c>
      <c r="BF5" s="107" t="str">
        <f>M3&amp;V3&amp;A5</f>
        <v>6腔自检自检保压前真空值（PV）</v>
      </c>
    </row>
    <row r="6" spans="1:58" ht="20.25" customHeight="1" x14ac:dyDescent="0.15">
      <c r="A6" s="47" t="s">
        <v>243</v>
      </c>
      <c r="B6" s="44" t="s">
        <v>242</v>
      </c>
      <c r="C6" s="44" t="s">
        <v>270</v>
      </c>
      <c r="D6" s="75" t="s">
        <v>1228</v>
      </c>
      <c r="E6" s="44" t="s">
        <v>304</v>
      </c>
      <c r="F6" s="75" t="s">
        <v>1261</v>
      </c>
      <c r="G6" s="44" t="s">
        <v>372</v>
      </c>
      <c r="H6" s="44"/>
      <c r="I6" s="44" t="s">
        <v>378</v>
      </c>
      <c r="J6" s="44"/>
      <c r="K6" s="44" t="s">
        <v>386</v>
      </c>
      <c r="L6" s="44"/>
      <c r="M6" s="44" t="s">
        <v>393</v>
      </c>
      <c r="N6" s="44"/>
      <c r="O6" s="44" t="s">
        <v>400</v>
      </c>
      <c r="P6" s="117"/>
      <c r="Q6" s="46" t="s">
        <v>407</v>
      </c>
      <c r="T6" s="66" t="s">
        <v>869</v>
      </c>
      <c r="U6" s="44" t="s">
        <v>270</v>
      </c>
      <c r="V6" s="107" t="str">
        <f>C3&amp;V3&amp;A6</f>
        <v>1腔自检自检保压后真空值（PV）</v>
      </c>
      <c r="AA6" s="66" t="s">
        <v>869</v>
      </c>
      <c r="AB6" s="44" t="s">
        <v>304</v>
      </c>
      <c r="AC6" s="107" t="str">
        <f>E3&amp;V3&amp;A6</f>
        <v>2腔自检自检保压后真空值（PV）</v>
      </c>
      <c r="AI6" s="66" t="s">
        <v>869</v>
      </c>
      <c r="AJ6" s="44" t="s">
        <v>372</v>
      </c>
      <c r="AK6" s="107" t="str">
        <f>G3&amp;V3&amp;A6</f>
        <v>3腔自检自检保压后真空值（PV）</v>
      </c>
      <c r="AP6" s="113" t="s">
        <v>869</v>
      </c>
      <c r="AQ6" s="44" t="s">
        <v>378</v>
      </c>
      <c r="AR6" s="107" t="str">
        <f>I3&amp;V3&amp;A6</f>
        <v>4腔自检自检保压后真空值（PV）</v>
      </c>
      <c r="AW6" s="113" t="s">
        <v>869</v>
      </c>
      <c r="AX6" s="44" t="s">
        <v>386</v>
      </c>
      <c r="AY6" s="107" t="str">
        <f>K3&amp;V3&amp;A6</f>
        <v>5腔自检自检保压后真空值（PV）</v>
      </c>
      <c r="BD6" s="113" t="s">
        <v>869</v>
      </c>
      <c r="BE6" s="44" t="s">
        <v>393</v>
      </c>
      <c r="BF6" s="107" t="str">
        <f>M3&amp;V3&amp;A6</f>
        <v>6腔自检自检保压后真空值（PV）</v>
      </c>
    </row>
    <row r="7" spans="1:58" ht="20.25" customHeight="1" x14ac:dyDescent="0.15">
      <c r="A7" s="47" t="s">
        <v>244</v>
      </c>
      <c r="B7" s="44" t="s">
        <v>242</v>
      </c>
      <c r="C7" s="44" t="s">
        <v>271</v>
      </c>
      <c r="D7" s="75" t="s">
        <v>1229</v>
      </c>
      <c r="E7" s="44" t="s">
        <v>305</v>
      </c>
      <c r="F7" s="75" t="s">
        <v>1262</v>
      </c>
      <c r="G7" s="44" t="s">
        <v>373</v>
      </c>
      <c r="H7" s="44"/>
      <c r="I7" s="44" t="s">
        <v>379</v>
      </c>
      <c r="J7" s="44"/>
      <c r="K7" s="44" t="s">
        <v>387</v>
      </c>
      <c r="L7" s="44"/>
      <c r="M7" s="44" t="s">
        <v>394</v>
      </c>
      <c r="N7" s="44"/>
      <c r="O7" s="44" t="s">
        <v>401</v>
      </c>
      <c r="P7" s="117"/>
      <c r="Q7" s="46" t="s">
        <v>408</v>
      </c>
      <c r="T7" s="66" t="s">
        <v>869</v>
      </c>
      <c r="U7" s="44" t="s">
        <v>271</v>
      </c>
      <c r="V7" s="107" t="str">
        <f>C3&amp;V3&amp;A7</f>
        <v>1腔自检自检泄漏（PV）</v>
      </c>
      <c r="AA7" s="66" t="s">
        <v>869</v>
      </c>
      <c r="AB7" s="44" t="s">
        <v>305</v>
      </c>
      <c r="AC7" s="107" t="str">
        <f>E3&amp;V3&amp;A7</f>
        <v>2腔自检自检泄漏（PV）</v>
      </c>
      <c r="AI7" s="66" t="s">
        <v>869</v>
      </c>
      <c r="AJ7" s="44" t="s">
        <v>373</v>
      </c>
      <c r="AK7" s="107" t="str">
        <f>G3&amp;V3&amp;A7</f>
        <v>3腔自检自检泄漏（PV）</v>
      </c>
      <c r="AP7" s="113" t="s">
        <v>869</v>
      </c>
      <c r="AQ7" s="44" t="s">
        <v>379</v>
      </c>
      <c r="AR7" s="107" t="str">
        <f>I3&amp;V3&amp;A7</f>
        <v>4腔自检自检泄漏（PV）</v>
      </c>
      <c r="AW7" s="113" t="s">
        <v>869</v>
      </c>
      <c r="AX7" s="44" t="s">
        <v>387</v>
      </c>
      <c r="AY7" s="107" t="str">
        <f>K3&amp;V3&amp;A7</f>
        <v>5腔自检自检泄漏（PV）</v>
      </c>
      <c r="BD7" s="113" t="s">
        <v>869</v>
      </c>
      <c r="BE7" s="44" t="s">
        <v>394</v>
      </c>
      <c r="BF7" s="107" t="str">
        <f>M3&amp;V3&amp;A7</f>
        <v>6腔自检自检泄漏（PV）</v>
      </c>
    </row>
    <row r="8" spans="1:58" ht="20.25" customHeight="1" x14ac:dyDescent="0.15">
      <c r="A8" s="47" t="s">
        <v>245</v>
      </c>
      <c r="B8" s="44" t="s">
        <v>246</v>
      </c>
      <c r="C8" s="44" t="s">
        <v>272</v>
      </c>
      <c r="D8" s="75" t="s">
        <v>1230</v>
      </c>
      <c r="E8" s="44" t="s">
        <v>306</v>
      </c>
      <c r="F8" s="75" t="s">
        <v>1263</v>
      </c>
      <c r="G8" s="44" t="s">
        <v>374</v>
      </c>
      <c r="H8" s="44"/>
      <c r="I8" s="44" t="s">
        <v>380</v>
      </c>
      <c r="J8" s="44"/>
      <c r="K8" s="44" t="s">
        <v>388</v>
      </c>
      <c r="L8" s="44"/>
      <c r="M8" s="44" t="s">
        <v>395</v>
      </c>
      <c r="N8" s="44"/>
      <c r="O8" s="44" t="s">
        <v>402</v>
      </c>
      <c r="P8" s="117"/>
      <c r="Q8" s="46" t="s">
        <v>409</v>
      </c>
      <c r="T8" s="66" t="s">
        <v>869</v>
      </c>
      <c r="U8" s="44" t="s">
        <v>272</v>
      </c>
      <c r="V8" s="107" t="str">
        <f>C3&amp;V3&amp;A8</f>
        <v>1腔自检自检结果</v>
      </c>
      <c r="AA8" s="66" t="s">
        <v>869</v>
      </c>
      <c r="AB8" s="44" t="s">
        <v>306</v>
      </c>
      <c r="AC8" s="107" t="str">
        <f>E3&amp;V3&amp;A8</f>
        <v>2腔自检自检结果</v>
      </c>
      <c r="AI8" s="66" t="s">
        <v>869</v>
      </c>
      <c r="AJ8" s="44" t="s">
        <v>374</v>
      </c>
      <c r="AK8" s="107" t="str">
        <f>G3&amp;V3&amp;A8</f>
        <v>3腔自检自检结果</v>
      </c>
      <c r="AP8" s="113" t="s">
        <v>869</v>
      </c>
      <c r="AQ8" s="44" t="s">
        <v>380</v>
      </c>
      <c r="AR8" s="107" t="str">
        <f>I3&amp;V3&amp;A8</f>
        <v>4腔自检自检结果</v>
      </c>
      <c r="AW8" s="113" t="s">
        <v>869</v>
      </c>
      <c r="AX8" s="44" t="s">
        <v>388</v>
      </c>
      <c r="AY8" s="107" t="str">
        <f>K3&amp;V3&amp;A8</f>
        <v>5腔自检自检结果</v>
      </c>
      <c r="BD8" s="113" t="s">
        <v>869</v>
      </c>
      <c r="BE8" s="44" t="s">
        <v>395</v>
      </c>
      <c r="BF8" s="107" t="str">
        <f>M3&amp;V3&amp;A8</f>
        <v>6腔自检自检结果</v>
      </c>
    </row>
    <row r="9" spans="1:58" ht="20.25" customHeight="1" x14ac:dyDescent="0.15">
      <c r="A9" s="47" t="s">
        <v>247</v>
      </c>
      <c r="B9" s="44" t="s">
        <v>67</v>
      </c>
      <c r="C9" s="44" t="s">
        <v>273</v>
      </c>
      <c r="D9" s="75" t="s">
        <v>1231</v>
      </c>
      <c r="E9" s="44" t="s">
        <v>295</v>
      </c>
      <c r="F9" s="75" t="s">
        <v>1249</v>
      </c>
      <c r="G9" s="44" t="s">
        <v>312</v>
      </c>
      <c r="H9" s="44"/>
      <c r="I9" s="44" t="s">
        <v>329</v>
      </c>
      <c r="J9" s="44"/>
      <c r="K9" s="44" t="s">
        <v>332</v>
      </c>
      <c r="L9" s="44"/>
      <c r="M9" s="44" t="s">
        <v>349</v>
      </c>
      <c r="N9" s="44"/>
      <c r="O9" s="44" t="s">
        <v>352</v>
      </c>
      <c r="P9" s="117"/>
      <c r="Q9" s="46" t="s">
        <v>362</v>
      </c>
      <c r="T9" t="s">
        <v>67</v>
      </c>
      <c r="U9" s="44" t="s">
        <v>273</v>
      </c>
      <c r="V9" s="107" t="str">
        <f>C3&amp;V3&amp;A9</f>
        <v>1腔自检自检开真空泵</v>
      </c>
      <c r="AA9" t="s">
        <v>67</v>
      </c>
      <c r="AB9" s="44" t="s">
        <v>295</v>
      </c>
      <c r="AC9" s="107" t="str">
        <f>E3&amp;V3&amp;A9</f>
        <v>2腔自检自检开真空泵</v>
      </c>
      <c r="AI9" t="s">
        <v>67</v>
      </c>
      <c r="AJ9" s="44" t="s">
        <v>312</v>
      </c>
      <c r="AK9" s="107" t="str">
        <f>G3&amp;V3&amp;A9</f>
        <v>3腔自检自检开真空泵</v>
      </c>
      <c r="AP9" t="s">
        <v>67</v>
      </c>
      <c r="AQ9" s="44" t="s">
        <v>329</v>
      </c>
      <c r="AR9" s="107" t="str">
        <f>I3&amp;V3&amp;A9</f>
        <v>4腔自检自检开真空泵</v>
      </c>
      <c r="AW9" t="s">
        <v>67</v>
      </c>
      <c r="AX9" s="44" t="s">
        <v>332</v>
      </c>
      <c r="AY9" s="107" t="str">
        <f>K3&amp;V3&amp;A9</f>
        <v>5腔自检自检开真空泵</v>
      </c>
      <c r="BD9" t="s">
        <v>67</v>
      </c>
      <c r="BE9" s="44" t="s">
        <v>349</v>
      </c>
      <c r="BF9" s="107" t="str">
        <f>M3&amp;V3&amp;A9</f>
        <v>6腔自检自检开真空泵</v>
      </c>
    </row>
    <row r="10" spans="1:58" ht="20.25" customHeight="1" x14ac:dyDescent="0.15">
      <c r="A10" s="47" t="s">
        <v>248</v>
      </c>
      <c r="B10" s="44" t="s">
        <v>67</v>
      </c>
      <c r="C10" s="44" t="s">
        <v>274</v>
      </c>
      <c r="D10" s="75" t="s">
        <v>1232</v>
      </c>
      <c r="E10" s="44" t="s">
        <v>287</v>
      </c>
      <c r="F10" s="75" t="s">
        <v>1250</v>
      </c>
      <c r="G10" s="44" t="s">
        <v>296</v>
      </c>
      <c r="H10" s="44"/>
      <c r="I10" s="44" t="s">
        <v>322</v>
      </c>
      <c r="J10" s="44"/>
      <c r="K10" s="44" t="s">
        <v>333</v>
      </c>
      <c r="L10" s="44"/>
      <c r="M10" s="44" t="s">
        <v>342</v>
      </c>
      <c r="N10" s="44"/>
      <c r="O10" s="44" t="s">
        <v>353</v>
      </c>
      <c r="P10" s="117"/>
      <c r="Q10" s="46" t="s">
        <v>363</v>
      </c>
      <c r="T10" t="s">
        <v>67</v>
      </c>
      <c r="U10" s="44" t="s">
        <v>274</v>
      </c>
      <c r="V10" s="107" t="str">
        <f>C3&amp;V3&amp;A10</f>
        <v>1腔自检平移气缸到出料位</v>
      </c>
      <c r="AA10" t="s">
        <v>67</v>
      </c>
      <c r="AB10" s="44" t="s">
        <v>287</v>
      </c>
      <c r="AC10" s="107" t="str">
        <f>E3&amp;V3&amp;A10</f>
        <v>2腔自检平移气缸到出料位</v>
      </c>
      <c r="AI10" t="s">
        <v>67</v>
      </c>
      <c r="AJ10" s="44" t="s">
        <v>296</v>
      </c>
      <c r="AK10" s="107" t="str">
        <f>G3&amp;V3&amp;A10</f>
        <v>3腔自检平移气缸到出料位</v>
      </c>
      <c r="AP10" t="s">
        <v>67</v>
      </c>
      <c r="AQ10" s="44" t="s">
        <v>322</v>
      </c>
      <c r="AR10" s="107" t="str">
        <f>I3&amp;V3&amp;A10</f>
        <v>4腔自检平移气缸到出料位</v>
      </c>
      <c r="AW10" t="s">
        <v>67</v>
      </c>
      <c r="AX10" s="44" t="s">
        <v>333</v>
      </c>
      <c r="AY10" s="107" t="str">
        <f>K3&amp;V3&amp;A10</f>
        <v>5腔自检平移气缸到出料位</v>
      </c>
      <c r="BD10" t="s">
        <v>67</v>
      </c>
      <c r="BE10" s="44" t="s">
        <v>342</v>
      </c>
      <c r="BF10" s="107" t="str">
        <f>M3&amp;V3&amp;A10</f>
        <v>6腔自检平移气缸到出料位</v>
      </c>
    </row>
    <row r="11" spans="1:58" ht="20.25" customHeight="1" x14ac:dyDescent="0.15">
      <c r="A11" s="47" t="s">
        <v>249</v>
      </c>
      <c r="B11" s="44" t="s">
        <v>67</v>
      </c>
      <c r="C11" s="44" t="s">
        <v>275</v>
      </c>
      <c r="D11" s="75" t="s">
        <v>1233</v>
      </c>
      <c r="E11" s="44" t="s">
        <v>288</v>
      </c>
      <c r="F11" s="75" t="s">
        <v>1251</v>
      </c>
      <c r="G11" s="44" t="s">
        <v>313</v>
      </c>
      <c r="H11" s="44"/>
      <c r="I11" s="44" t="s">
        <v>297</v>
      </c>
      <c r="J11" s="44"/>
      <c r="K11" s="44" t="s">
        <v>334</v>
      </c>
      <c r="L11" s="44"/>
      <c r="M11" s="44" t="s">
        <v>343</v>
      </c>
      <c r="N11" s="44"/>
      <c r="O11" s="44" t="s">
        <v>354</v>
      </c>
      <c r="P11" s="117"/>
      <c r="Q11" s="46" t="s">
        <v>364</v>
      </c>
      <c r="T11" t="s">
        <v>67</v>
      </c>
      <c r="U11" s="44" t="s">
        <v>275</v>
      </c>
      <c r="V11" s="107" t="str">
        <f>C3&amp;V3&amp;A11</f>
        <v>1腔自检平移气缸到氦检位</v>
      </c>
      <c r="AA11" t="s">
        <v>67</v>
      </c>
      <c r="AB11" s="44" t="s">
        <v>288</v>
      </c>
      <c r="AC11" s="107" t="str">
        <f>E3&amp;V3&amp;A11</f>
        <v>2腔自检平移气缸到氦检位</v>
      </c>
      <c r="AI11" t="s">
        <v>67</v>
      </c>
      <c r="AJ11" s="44" t="s">
        <v>313</v>
      </c>
      <c r="AK11" s="107" t="str">
        <f>G3&amp;V3&amp;A11</f>
        <v>3腔自检平移气缸到氦检位</v>
      </c>
      <c r="AP11" t="s">
        <v>67</v>
      </c>
      <c r="AQ11" s="44" t="s">
        <v>297</v>
      </c>
      <c r="AR11" s="107" t="str">
        <f>I3&amp;V3&amp;A11</f>
        <v>4腔自检平移气缸到氦检位</v>
      </c>
      <c r="AW11" t="s">
        <v>67</v>
      </c>
      <c r="AX11" s="44" t="s">
        <v>334</v>
      </c>
      <c r="AY11" s="107" t="str">
        <f>K3&amp;V3&amp;A11</f>
        <v>5腔自检平移气缸到氦检位</v>
      </c>
      <c r="BD11" t="s">
        <v>67</v>
      </c>
      <c r="BE11" s="44" t="s">
        <v>343</v>
      </c>
      <c r="BF11" s="107" t="str">
        <f>M3&amp;V3&amp;A11</f>
        <v>6腔自检平移气缸到氦检位</v>
      </c>
    </row>
    <row r="12" spans="1:58" ht="20.25" customHeight="1" x14ac:dyDescent="0.15">
      <c r="A12" s="47" t="s">
        <v>250</v>
      </c>
      <c r="B12" s="44" t="s">
        <v>67</v>
      </c>
      <c r="C12" s="44" t="s">
        <v>276</v>
      </c>
      <c r="D12" s="75" t="s">
        <v>1234</v>
      </c>
      <c r="E12" s="44" t="s">
        <v>289</v>
      </c>
      <c r="F12" s="75" t="s">
        <v>1252</v>
      </c>
      <c r="G12" s="44" t="s">
        <v>314</v>
      </c>
      <c r="H12" s="44"/>
      <c r="I12" s="44" t="s">
        <v>323</v>
      </c>
      <c r="J12" s="44"/>
      <c r="K12" s="44" t="s">
        <v>298</v>
      </c>
      <c r="L12" s="44"/>
      <c r="M12" s="44" t="s">
        <v>344</v>
      </c>
      <c r="N12" s="44"/>
      <c r="O12" s="44" t="s">
        <v>355</v>
      </c>
      <c r="P12" s="117"/>
      <c r="Q12" s="46" t="s">
        <v>365</v>
      </c>
      <c r="T12" t="s">
        <v>67</v>
      </c>
      <c r="U12" s="44" t="s">
        <v>276</v>
      </c>
      <c r="V12" s="107" t="str">
        <f>C3&amp;V3&amp;A12</f>
        <v>1腔自检自检腔体顶升气缸下降</v>
      </c>
      <c r="AA12" t="s">
        <v>67</v>
      </c>
      <c r="AB12" s="44" t="s">
        <v>289</v>
      </c>
      <c r="AC12" s="107" t="str">
        <f>E3&amp;V3&amp;A12</f>
        <v>2腔自检自检腔体顶升气缸下降</v>
      </c>
      <c r="AI12" t="s">
        <v>67</v>
      </c>
      <c r="AJ12" s="44" t="s">
        <v>314</v>
      </c>
      <c r="AK12" s="107" t="str">
        <f>G3&amp;V3&amp;A12</f>
        <v>3腔自检自检腔体顶升气缸下降</v>
      </c>
      <c r="AP12" t="s">
        <v>67</v>
      </c>
      <c r="AQ12" s="44" t="s">
        <v>323</v>
      </c>
      <c r="AR12" s="107" t="str">
        <f>I3&amp;V3&amp;A12</f>
        <v>4腔自检自检腔体顶升气缸下降</v>
      </c>
      <c r="AW12" t="s">
        <v>67</v>
      </c>
      <c r="AX12" s="44" t="s">
        <v>298</v>
      </c>
      <c r="AY12" s="107" t="str">
        <f>K3&amp;V3&amp;A12</f>
        <v>5腔自检自检腔体顶升气缸下降</v>
      </c>
      <c r="BD12" t="s">
        <v>67</v>
      </c>
      <c r="BE12" s="44" t="s">
        <v>344</v>
      </c>
      <c r="BF12" s="107" t="str">
        <f>M3&amp;V3&amp;A12</f>
        <v>6腔自检自检腔体顶升气缸下降</v>
      </c>
    </row>
    <row r="13" spans="1:58" ht="20.25" customHeight="1" x14ac:dyDescent="0.15">
      <c r="A13" s="47" t="s">
        <v>251</v>
      </c>
      <c r="B13" s="44" t="s">
        <v>67</v>
      </c>
      <c r="C13" s="44" t="s">
        <v>277</v>
      </c>
      <c r="D13" s="75" t="s">
        <v>1235</v>
      </c>
      <c r="E13" s="44" t="s">
        <v>290</v>
      </c>
      <c r="F13" s="75" t="s">
        <v>1253</v>
      </c>
      <c r="G13" s="44" t="s">
        <v>315</v>
      </c>
      <c r="H13" s="44"/>
      <c r="I13" s="44" t="s">
        <v>324</v>
      </c>
      <c r="J13" s="44"/>
      <c r="K13" s="44" t="s">
        <v>335</v>
      </c>
      <c r="L13" s="44"/>
      <c r="M13" s="44" t="s">
        <v>299</v>
      </c>
      <c r="N13" s="44"/>
      <c r="O13" s="44" t="s">
        <v>356</v>
      </c>
      <c r="P13" s="117"/>
      <c r="Q13" s="46" t="s">
        <v>366</v>
      </c>
      <c r="T13" t="s">
        <v>67</v>
      </c>
      <c r="U13" s="44" t="s">
        <v>277</v>
      </c>
      <c r="V13" s="107" t="str">
        <f>C3&amp;V3&amp;A13</f>
        <v>1腔自检腔体顶升气缸上升</v>
      </c>
      <c r="AA13" t="s">
        <v>67</v>
      </c>
      <c r="AB13" s="44" t="s">
        <v>290</v>
      </c>
      <c r="AC13" s="107" t="str">
        <f>E3&amp;V3&amp;A13</f>
        <v>2腔自检腔体顶升气缸上升</v>
      </c>
      <c r="AI13" t="s">
        <v>67</v>
      </c>
      <c r="AJ13" s="44" t="s">
        <v>315</v>
      </c>
      <c r="AK13" s="107" t="str">
        <f>G3&amp;V3&amp;A13</f>
        <v>3腔自检腔体顶升气缸上升</v>
      </c>
      <c r="AP13" t="s">
        <v>67</v>
      </c>
      <c r="AQ13" s="44" t="s">
        <v>324</v>
      </c>
      <c r="AR13" s="107" t="str">
        <f>I3&amp;V3&amp;A13</f>
        <v>4腔自检腔体顶升气缸上升</v>
      </c>
      <c r="AW13" t="s">
        <v>67</v>
      </c>
      <c r="AX13" s="44" t="s">
        <v>335</v>
      </c>
      <c r="AY13" s="107" t="str">
        <f>K3&amp;V3&amp;A13</f>
        <v>5腔自检腔体顶升气缸上升</v>
      </c>
      <c r="BD13" t="s">
        <v>67</v>
      </c>
      <c r="BE13" s="44" t="s">
        <v>299</v>
      </c>
      <c r="BF13" s="107" t="str">
        <f>M3&amp;V3&amp;A13</f>
        <v>6腔自检腔体顶升气缸上升</v>
      </c>
    </row>
    <row r="14" spans="1:58" ht="20.25" customHeight="1" x14ac:dyDescent="0.15">
      <c r="A14" s="47" t="s">
        <v>252</v>
      </c>
      <c r="B14" s="44" t="s">
        <v>67</v>
      </c>
      <c r="C14" s="44" t="s">
        <v>278</v>
      </c>
      <c r="D14" s="75" t="s">
        <v>1236</v>
      </c>
      <c r="E14" s="44" t="s">
        <v>291</v>
      </c>
      <c r="F14" s="75" t="s">
        <v>1254</v>
      </c>
      <c r="G14" s="44" t="s">
        <v>316</v>
      </c>
      <c r="H14" s="44"/>
      <c r="I14" s="44" t="s">
        <v>325</v>
      </c>
      <c r="J14" s="44"/>
      <c r="K14" s="44" t="s">
        <v>336</v>
      </c>
      <c r="L14" s="44"/>
      <c r="M14" s="44" t="s">
        <v>345</v>
      </c>
      <c r="N14" s="44"/>
      <c r="O14" s="44" t="s">
        <v>300</v>
      </c>
      <c r="P14" s="117"/>
      <c r="Q14" s="46" t="s">
        <v>367</v>
      </c>
      <c r="T14" t="s">
        <v>67</v>
      </c>
      <c r="U14" s="44" t="s">
        <v>278</v>
      </c>
      <c r="V14" s="107" t="str">
        <f>C3&amp;V3&amp;A14</f>
        <v>1腔自检自检开抽真空阀</v>
      </c>
      <c r="AA14" t="s">
        <v>67</v>
      </c>
      <c r="AB14" s="44" t="s">
        <v>291</v>
      </c>
      <c r="AC14" s="107" t="str">
        <f>E3&amp;V3&amp;A14</f>
        <v>2腔自检自检开抽真空阀</v>
      </c>
      <c r="AI14" t="s">
        <v>67</v>
      </c>
      <c r="AJ14" s="44" t="s">
        <v>316</v>
      </c>
      <c r="AK14" s="107" t="str">
        <f>G3&amp;V3&amp;A14</f>
        <v>3腔自检自检开抽真空阀</v>
      </c>
      <c r="AP14" t="s">
        <v>67</v>
      </c>
      <c r="AQ14" s="44" t="s">
        <v>325</v>
      </c>
      <c r="AR14" s="107" t="str">
        <f>I3&amp;V3&amp;A14</f>
        <v>4腔自检自检开抽真空阀</v>
      </c>
      <c r="AW14" t="s">
        <v>67</v>
      </c>
      <c r="AX14" s="44" t="s">
        <v>336</v>
      </c>
      <c r="AY14" s="107" t="str">
        <f>K3&amp;V3&amp;A14</f>
        <v>5腔自检自检开抽真空阀</v>
      </c>
      <c r="BD14" t="s">
        <v>67</v>
      </c>
      <c r="BE14" s="44" t="s">
        <v>345</v>
      </c>
      <c r="BF14" s="107" t="str">
        <f>M3&amp;V3&amp;A14</f>
        <v>6腔自检自检开抽真空阀</v>
      </c>
    </row>
    <row r="15" spans="1:58" ht="20.25" customHeight="1" x14ac:dyDescent="0.15">
      <c r="A15" s="47" t="s">
        <v>253</v>
      </c>
      <c r="B15" s="44" t="s">
        <v>67</v>
      </c>
      <c r="C15" s="44" t="s">
        <v>279</v>
      </c>
      <c r="D15" s="75" t="s">
        <v>1237</v>
      </c>
      <c r="E15" s="44" t="s">
        <v>292</v>
      </c>
      <c r="F15" s="75" t="s">
        <v>1255</v>
      </c>
      <c r="G15" s="44" t="s">
        <v>317</v>
      </c>
      <c r="H15" s="44"/>
      <c r="I15" s="44" t="s">
        <v>326</v>
      </c>
      <c r="J15" s="44"/>
      <c r="K15" s="44" t="s">
        <v>337</v>
      </c>
      <c r="L15" s="44"/>
      <c r="M15" s="44" t="s">
        <v>346</v>
      </c>
      <c r="N15" s="44"/>
      <c r="O15" s="44" t="s">
        <v>357</v>
      </c>
      <c r="P15" s="117"/>
      <c r="Q15" s="46" t="s">
        <v>301</v>
      </c>
      <c r="T15" t="s">
        <v>67</v>
      </c>
      <c r="U15" s="44" t="s">
        <v>279</v>
      </c>
      <c r="V15" s="107" t="str">
        <f>C3&amp;V3&amp;A15</f>
        <v>1腔自检自检关抽真空阀</v>
      </c>
      <c r="AA15" t="s">
        <v>67</v>
      </c>
      <c r="AB15" s="44" t="s">
        <v>292</v>
      </c>
      <c r="AC15" s="107" t="str">
        <f>E3&amp;V3&amp;A15</f>
        <v>2腔自检自检关抽真空阀</v>
      </c>
      <c r="AI15" t="s">
        <v>67</v>
      </c>
      <c r="AJ15" s="44" t="s">
        <v>317</v>
      </c>
      <c r="AK15" s="107" t="str">
        <f>G3&amp;V3&amp;A15</f>
        <v>3腔自检自检关抽真空阀</v>
      </c>
      <c r="AP15" t="s">
        <v>67</v>
      </c>
      <c r="AQ15" s="44" t="s">
        <v>326</v>
      </c>
      <c r="AR15" s="107" t="str">
        <f>I3&amp;V3&amp;A15</f>
        <v>4腔自检自检关抽真空阀</v>
      </c>
      <c r="AW15" t="s">
        <v>67</v>
      </c>
      <c r="AX15" s="44" t="s">
        <v>337</v>
      </c>
      <c r="AY15" s="107" t="str">
        <f>K3&amp;V3&amp;A15</f>
        <v>5腔自检自检关抽真空阀</v>
      </c>
      <c r="BD15" t="s">
        <v>67</v>
      </c>
      <c r="BE15" s="44" t="s">
        <v>346</v>
      </c>
      <c r="BF15" s="107" t="str">
        <f>M3&amp;V3&amp;A15</f>
        <v>6腔自检自检关抽真空阀</v>
      </c>
    </row>
    <row r="16" spans="1:58" ht="20.25" customHeight="1" x14ac:dyDescent="0.15">
      <c r="A16" s="47" t="s">
        <v>254</v>
      </c>
      <c r="B16" s="44" t="s">
        <v>67</v>
      </c>
      <c r="C16" s="44" t="s">
        <v>280</v>
      </c>
      <c r="D16" s="75" t="s">
        <v>1238</v>
      </c>
      <c r="E16" s="44" t="s">
        <v>293</v>
      </c>
      <c r="F16" s="75" t="s">
        <v>1256</v>
      </c>
      <c r="G16" s="44" t="s">
        <v>318</v>
      </c>
      <c r="H16" s="44"/>
      <c r="I16" s="44" t="s">
        <v>327</v>
      </c>
      <c r="J16" s="44"/>
      <c r="K16" s="44" t="s">
        <v>338</v>
      </c>
      <c r="L16" s="44"/>
      <c r="M16" s="44" t="s">
        <v>347</v>
      </c>
      <c r="N16" s="44"/>
      <c r="O16" s="44" t="s">
        <v>358</v>
      </c>
      <c r="P16" s="117"/>
      <c r="Q16" s="46" t="s">
        <v>368</v>
      </c>
      <c r="T16" t="s">
        <v>67</v>
      </c>
      <c r="U16" s="44" t="s">
        <v>280</v>
      </c>
      <c r="V16" s="107" t="str">
        <f>C3&amp;V3&amp;A16</f>
        <v>1腔自检自检开破真空阀</v>
      </c>
      <c r="AA16" t="s">
        <v>67</v>
      </c>
      <c r="AB16" s="44" t="s">
        <v>293</v>
      </c>
      <c r="AC16" s="107" t="str">
        <f>E3&amp;V3&amp;A16</f>
        <v>2腔自检自检开破真空阀</v>
      </c>
      <c r="AI16" t="s">
        <v>67</v>
      </c>
      <c r="AJ16" s="44" t="s">
        <v>318</v>
      </c>
      <c r="AK16" s="107" t="str">
        <f>G3&amp;V3&amp;A16</f>
        <v>3腔自检自检开破真空阀</v>
      </c>
      <c r="AP16" t="s">
        <v>67</v>
      </c>
      <c r="AQ16" s="44" t="s">
        <v>327</v>
      </c>
      <c r="AR16" s="107" t="str">
        <f>I3&amp;V3&amp;A16</f>
        <v>4腔自检自检开破真空阀</v>
      </c>
      <c r="AW16" t="s">
        <v>67</v>
      </c>
      <c r="AX16" s="44" t="s">
        <v>338</v>
      </c>
      <c r="AY16" s="107" t="str">
        <f>K3&amp;V3&amp;A16</f>
        <v>5腔自检自检开破真空阀</v>
      </c>
      <c r="BD16" t="s">
        <v>67</v>
      </c>
      <c r="BE16" s="44" t="s">
        <v>347</v>
      </c>
      <c r="BF16" s="107" t="str">
        <f>M3&amp;V3&amp;A16</f>
        <v>6腔自检自检开破真空阀</v>
      </c>
    </row>
    <row r="17" spans="1:58" ht="20.25" customHeight="1" x14ac:dyDescent="0.15">
      <c r="A17" s="47" t="s">
        <v>255</v>
      </c>
      <c r="B17" s="44" t="s">
        <v>67</v>
      </c>
      <c r="C17" s="44" t="s">
        <v>281</v>
      </c>
      <c r="D17" s="75" t="s">
        <v>1239</v>
      </c>
      <c r="E17" s="44" t="s">
        <v>294</v>
      </c>
      <c r="F17" s="75" t="s">
        <v>1257</v>
      </c>
      <c r="G17" s="44" t="s">
        <v>319</v>
      </c>
      <c r="H17" s="44"/>
      <c r="I17" s="44" t="s">
        <v>328</v>
      </c>
      <c r="J17" s="44"/>
      <c r="K17" s="44" t="s">
        <v>339</v>
      </c>
      <c r="L17" s="44"/>
      <c r="M17" s="44" t="s">
        <v>348</v>
      </c>
      <c r="N17" s="44"/>
      <c r="O17" s="44" t="s">
        <v>359</v>
      </c>
      <c r="P17" s="117"/>
      <c r="Q17" s="46" t="s">
        <v>369</v>
      </c>
      <c r="T17" t="s">
        <v>67</v>
      </c>
      <c r="U17" s="44" t="s">
        <v>281</v>
      </c>
      <c r="V17" s="107" t="str">
        <f>C3&amp;V3&amp;A17</f>
        <v>1腔自检自检关破真空阀</v>
      </c>
      <c r="AA17" t="s">
        <v>67</v>
      </c>
      <c r="AB17" s="44" t="s">
        <v>294</v>
      </c>
      <c r="AC17" s="107" t="str">
        <f>E3&amp;V3&amp;A17</f>
        <v>2腔自检自检关破真空阀</v>
      </c>
      <c r="AI17" t="s">
        <v>67</v>
      </c>
      <c r="AJ17" s="44" t="s">
        <v>319</v>
      </c>
      <c r="AK17" s="107" t="str">
        <f>G3&amp;V3&amp;A17</f>
        <v>3腔自检自检关破真空阀</v>
      </c>
      <c r="AP17" t="s">
        <v>67</v>
      </c>
      <c r="AQ17" s="44" t="s">
        <v>328</v>
      </c>
      <c r="AR17" s="107" t="str">
        <f>I3&amp;V3&amp;A17</f>
        <v>4腔自检自检关破真空阀</v>
      </c>
      <c r="AW17" t="s">
        <v>67</v>
      </c>
      <c r="AX17" s="44" t="s">
        <v>339</v>
      </c>
      <c r="AY17" s="107" t="str">
        <f>K3&amp;V3&amp;A17</f>
        <v>5腔自检自检关破真空阀</v>
      </c>
      <c r="BD17" t="s">
        <v>67</v>
      </c>
      <c r="BE17" s="44" t="s">
        <v>348</v>
      </c>
      <c r="BF17" s="107" t="str">
        <f>M3&amp;V3&amp;A17</f>
        <v>6腔自检自检关破真空阀</v>
      </c>
    </row>
    <row r="18" spans="1:58" ht="20.25" customHeight="1" x14ac:dyDescent="0.15">
      <c r="A18" s="47" t="s">
        <v>256</v>
      </c>
      <c r="B18" s="44" t="s">
        <v>246</v>
      </c>
      <c r="C18" s="44" t="s">
        <v>282</v>
      </c>
      <c r="D18" s="75" t="s">
        <v>1240</v>
      </c>
      <c r="E18" s="44" t="s">
        <v>307</v>
      </c>
      <c r="F18" s="75" t="s">
        <v>1264</v>
      </c>
      <c r="G18" s="44" t="s">
        <v>382</v>
      </c>
      <c r="H18" s="44"/>
      <c r="I18" s="44" t="s">
        <v>381</v>
      </c>
      <c r="J18" s="44"/>
      <c r="K18" s="44" t="s">
        <v>389</v>
      </c>
      <c r="L18" s="44"/>
      <c r="M18" s="44" t="s">
        <v>396</v>
      </c>
      <c r="N18" s="44"/>
      <c r="O18" s="44" t="s">
        <v>403</v>
      </c>
      <c r="P18" s="117"/>
      <c r="Q18" s="46" t="s">
        <v>410</v>
      </c>
      <c r="T18" s="66" t="s">
        <v>869</v>
      </c>
      <c r="U18" s="44" t="s">
        <v>282</v>
      </c>
      <c r="V18" s="107" t="str">
        <f>C3&amp;V3&amp;A18</f>
        <v>1腔自检自检保压前实际时间</v>
      </c>
      <c r="AA18" s="66" t="s">
        <v>869</v>
      </c>
      <c r="AB18" s="44" t="s">
        <v>307</v>
      </c>
      <c r="AC18" s="107" t="str">
        <f>E3&amp;V3&amp;A18</f>
        <v>2腔自检自检保压前实际时间</v>
      </c>
      <c r="AI18" s="66" t="s">
        <v>869</v>
      </c>
      <c r="AJ18" s="44" t="s">
        <v>382</v>
      </c>
      <c r="AK18" s="107" t="str">
        <f>G3&amp;V3&amp;A18</f>
        <v>3腔自检自检保压前实际时间</v>
      </c>
      <c r="AP18" s="113" t="s">
        <v>869</v>
      </c>
      <c r="AQ18" s="44" t="s">
        <v>381</v>
      </c>
      <c r="AR18" s="107" t="str">
        <f>I3&amp;V3&amp;A18</f>
        <v>4腔自检自检保压前实际时间</v>
      </c>
      <c r="AW18" s="113" t="s">
        <v>869</v>
      </c>
      <c r="AX18" s="44" t="s">
        <v>389</v>
      </c>
      <c r="AY18" s="107" t="str">
        <f>K3&amp;V3&amp;A18</f>
        <v>5腔自检自检保压前实际时间</v>
      </c>
      <c r="BD18" s="113" t="s">
        <v>869</v>
      </c>
      <c r="BE18" s="44" t="s">
        <v>396</v>
      </c>
      <c r="BF18" s="107" t="str">
        <f>M3&amp;V3&amp;A18</f>
        <v>6腔自检自检保压前实际时间</v>
      </c>
    </row>
    <row r="19" spans="1:58" ht="20.25" customHeight="1" x14ac:dyDescent="0.15">
      <c r="A19" s="47" t="s">
        <v>257</v>
      </c>
      <c r="B19" s="44" t="s">
        <v>246</v>
      </c>
      <c r="C19" s="44" t="s">
        <v>283</v>
      </c>
      <c r="D19" s="75" t="s">
        <v>1241</v>
      </c>
      <c r="E19" s="44" t="s">
        <v>308</v>
      </c>
      <c r="F19" s="75" t="s">
        <v>1265</v>
      </c>
      <c r="G19" s="44" t="s">
        <v>375</v>
      </c>
      <c r="H19" s="44"/>
      <c r="I19" s="44" t="s">
        <v>383</v>
      </c>
      <c r="J19" s="44"/>
      <c r="K19" s="44" t="s">
        <v>390</v>
      </c>
      <c r="L19" s="44"/>
      <c r="M19" s="44" t="s">
        <v>397</v>
      </c>
      <c r="N19" s="44"/>
      <c r="O19" s="44" t="s">
        <v>404</v>
      </c>
      <c r="P19" s="117"/>
      <c r="Q19" s="46" t="s">
        <v>411</v>
      </c>
      <c r="T19" s="66" t="s">
        <v>869</v>
      </c>
      <c r="U19" s="44" t="s">
        <v>283</v>
      </c>
      <c r="V19" s="107" t="str">
        <f>C3&amp;V3&amp;A19</f>
        <v>1腔自检自检保压实际时间</v>
      </c>
      <c r="AA19" s="66" t="s">
        <v>869</v>
      </c>
      <c r="AB19" s="44" t="s">
        <v>308</v>
      </c>
      <c r="AC19" s="107" t="str">
        <f>E3&amp;V3&amp;A19</f>
        <v>2腔自检自检保压实际时间</v>
      </c>
      <c r="AI19" s="66" t="s">
        <v>869</v>
      </c>
      <c r="AJ19" s="44" t="s">
        <v>375</v>
      </c>
      <c r="AK19" s="107" t="str">
        <f>G3&amp;V3&amp;A19</f>
        <v>3腔自检自检保压实际时间</v>
      </c>
      <c r="AP19" s="113" t="s">
        <v>869</v>
      </c>
      <c r="AQ19" s="44" t="s">
        <v>383</v>
      </c>
      <c r="AR19" s="107" t="str">
        <f>I3&amp;V3&amp;A19</f>
        <v>4腔自检自检保压实际时间</v>
      </c>
      <c r="AW19" s="113" t="s">
        <v>869</v>
      </c>
      <c r="AX19" s="44" t="s">
        <v>390</v>
      </c>
      <c r="AY19" s="107" t="str">
        <f>K3&amp;V3&amp;A19</f>
        <v>5腔自检自检保压实际时间</v>
      </c>
      <c r="BD19" s="113" t="s">
        <v>869</v>
      </c>
      <c r="BE19" s="44" t="s">
        <v>397</v>
      </c>
      <c r="BF19" s="107" t="str">
        <f>M3&amp;V3&amp;A19</f>
        <v>6腔自检自检保压实际时间</v>
      </c>
    </row>
    <row r="20" spans="1:58" ht="20.25" customHeight="1" x14ac:dyDescent="0.15">
      <c r="A20" s="47" t="s">
        <v>258</v>
      </c>
      <c r="B20" s="44" t="s">
        <v>246</v>
      </c>
      <c r="C20" s="44" t="s">
        <v>284</v>
      </c>
      <c r="D20" s="75" t="s">
        <v>1242</v>
      </c>
      <c r="E20" s="44" t="s">
        <v>309</v>
      </c>
      <c r="F20" s="75" t="s">
        <v>1266</v>
      </c>
      <c r="G20" s="44" t="s">
        <v>376</v>
      </c>
      <c r="H20" s="44"/>
      <c r="I20" s="44" t="s">
        <v>384</v>
      </c>
      <c r="J20" s="44"/>
      <c r="K20" s="44" t="s">
        <v>391</v>
      </c>
      <c r="L20" s="44"/>
      <c r="M20" s="44" t="s">
        <v>398</v>
      </c>
      <c r="N20" s="44"/>
      <c r="O20" s="44" t="s">
        <v>405</v>
      </c>
      <c r="P20" s="117"/>
      <c r="Q20" s="46" t="s">
        <v>412</v>
      </c>
      <c r="T20" s="66" t="s">
        <v>869</v>
      </c>
      <c r="U20" s="44" t="s">
        <v>284</v>
      </c>
      <c r="V20" s="107" t="str">
        <f>C3&amp;V3&amp;A20</f>
        <v>1腔自检自检抽真空实际时间</v>
      </c>
      <c r="AA20" s="66" t="s">
        <v>869</v>
      </c>
      <c r="AB20" s="44" t="s">
        <v>309</v>
      </c>
      <c r="AC20" s="107" t="str">
        <f>E3&amp;V3&amp;A20</f>
        <v>2腔自检自检抽真空实际时间</v>
      </c>
      <c r="AI20" s="66" t="s">
        <v>869</v>
      </c>
      <c r="AJ20" s="44" t="s">
        <v>376</v>
      </c>
      <c r="AK20" s="107" t="str">
        <f>G3&amp;V3&amp;A20</f>
        <v>3腔自检自检抽真空实际时间</v>
      </c>
      <c r="AP20" s="113" t="s">
        <v>869</v>
      </c>
      <c r="AQ20" s="44" t="s">
        <v>384</v>
      </c>
      <c r="AR20" s="107" t="str">
        <f>I3&amp;V3&amp;A20</f>
        <v>4腔自检自检抽真空实际时间</v>
      </c>
      <c r="AW20" s="113" t="s">
        <v>869</v>
      </c>
      <c r="AX20" s="44" t="s">
        <v>391</v>
      </c>
      <c r="AY20" s="107" t="str">
        <f>K3&amp;V3&amp;A20</f>
        <v>5腔自检自检抽真空实际时间</v>
      </c>
      <c r="BD20" s="113" t="s">
        <v>869</v>
      </c>
      <c r="BE20" s="44" t="s">
        <v>398</v>
      </c>
      <c r="BF20" s="107" t="str">
        <f>M3&amp;V3&amp;A20</f>
        <v>6腔自检自检抽真空实际时间</v>
      </c>
    </row>
    <row r="21" spans="1:58" ht="20.25" customHeight="1" thickBot="1" x14ac:dyDescent="0.2">
      <c r="A21" s="48" t="s">
        <v>259</v>
      </c>
      <c r="B21" s="49" t="s">
        <v>67</v>
      </c>
      <c r="C21" s="49" t="s">
        <v>285</v>
      </c>
      <c r="D21" s="78" t="s">
        <v>1243</v>
      </c>
      <c r="E21" s="49" t="s">
        <v>302</v>
      </c>
      <c r="F21" s="78" t="s">
        <v>1258</v>
      </c>
      <c r="G21" s="49" t="s">
        <v>320</v>
      </c>
      <c r="H21" s="49"/>
      <c r="I21" s="49" t="s">
        <v>330</v>
      </c>
      <c r="J21" s="49"/>
      <c r="K21" s="49" t="s">
        <v>340</v>
      </c>
      <c r="L21" s="49"/>
      <c r="M21" s="49" t="s">
        <v>350</v>
      </c>
      <c r="N21" s="49"/>
      <c r="O21" s="49" t="s">
        <v>360</v>
      </c>
      <c r="P21" s="118"/>
      <c r="Q21" s="50" t="s">
        <v>370</v>
      </c>
      <c r="T21" t="s">
        <v>67</v>
      </c>
      <c r="U21" s="49" t="s">
        <v>285</v>
      </c>
      <c r="V21" s="107" t="str">
        <f>C3&amp;V3&amp;A21</f>
        <v>1腔自检自检完成</v>
      </c>
      <c r="AA21" t="s">
        <v>67</v>
      </c>
      <c r="AB21" s="49" t="s">
        <v>302</v>
      </c>
      <c r="AC21" s="107" t="str">
        <f>E3&amp;V3&amp;A21</f>
        <v>2腔自检自检完成</v>
      </c>
      <c r="AI21" t="s">
        <v>67</v>
      </c>
      <c r="AJ21" s="49" t="s">
        <v>320</v>
      </c>
      <c r="AK21" s="107" t="str">
        <f>G3&amp;V3&amp;A21</f>
        <v>3腔自检自检完成</v>
      </c>
      <c r="AP21" t="s">
        <v>67</v>
      </c>
      <c r="AQ21" s="49" t="s">
        <v>330</v>
      </c>
      <c r="AR21" s="107" t="str">
        <f>I3&amp;V3&amp;A21</f>
        <v>4腔自检自检完成</v>
      </c>
      <c r="AW21" t="s">
        <v>67</v>
      </c>
      <c r="AX21" s="49" t="s">
        <v>340</v>
      </c>
      <c r="AY21" s="107" t="str">
        <f>K3&amp;V3&amp;A21</f>
        <v>5腔自检自检完成</v>
      </c>
      <c r="BD21" t="s">
        <v>67</v>
      </c>
      <c r="BE21" s="49" t="s">
        <v>350</v>
      </c>
      <c r="BF21" s="107" t="str">
        <f>M3&amp;V3&amp;A21</f>
        <v>6腔自检自检完成</v>
      </c>
    </row>
    <row r="22" spans="1:58" ht="20.25" customHeight="1" thickBot="1" x14ac:dyDescent="0.2">
      <c r="A22" s="109" t="s">
        <v>1000</v>
      </c>
      <c r="B22" s="78" t="s">
        <v>67</v>
      </c>
      <c r="C22" s="110" t="s">
        <v>1002</v>
      </c>
      <c r="D22" s="110" t="s">
        <v>1244</v>
      </c>
      <c r="E22" s="78" t="s">
        <v>1003</v>
      </c>
      <c r="F22" s="78" t="s">
        <v>1259</v>
      </c>
      <c r="G22" s="78" t="s">
        <v>1004</v>
      </c>
      <c r="H22" s="78"/>
      <c r="I22" s="78" t="s">
        <v>1005</v>
      </c>
      <c r="J22" s="78"/>
      <c r="K22" s="78" t="s">
        <v>1006</v>
      </c>
      <c r="L22" s="78"/>
      <c r="M22" s="78" t="s">
        <v>1007</v>
      </c>
      <c r="N22" s="78"/>
      <c r="O22" s="78" t="s">
        <v>1008</v>
      </c>
      <c r="P22" s="119"/>
      <c r="Q22" s="111" t="s">
        <v>1009</v>
      </c>
      <c r="T22" t="s">
        <v>67</v>
      </c>
      <c r="U22" s="49" t="s">
        <v>1001</v>
      </c>
      <c r="V22" s="107" t="str">
        <f>C3&amp;V3&amp;A22</f>
        <v>1腔自检自检启动</v>
      </c>
      <c r="AA22" t="s">
        <v>67</v>
      </c>
      <c r="AB22" s="78" t="s">
        <v>1003</v>
      </c>
      <c r="AC22" s="107" t="str">
        <f>E3&amp;V3&amp;A22</f>
        <v>2腔自检自检启动</v>
      </c>
      <c r="AI22" t="s">
        <v>67</v>
      </c>
      <c r="AJ22" s="78" t="s">
        <v>1004</v>
      </c>
      <c r="AK22" s="107" t="str">
        <f>G3&amp;V3&amp;A22</f>
        <v>3腔自检自检启动</v>
      </c>
      <c r="AP22" t="s">
        <v>67</v>
      </c>
      <c r="AQ22" s="78" t="s">
        <v>1005</v>
      </c>
      <c r="AR22" s="107" t="str">
        <f>I3&amp;V3&amp;A22</f>
        <v>4腔自检自检启动</v>
      </c>
      <c r="AW22" t="s">
        <v>67</v>
      </c>
      <c r="AX22" s="78" t="s">
        <v>1006</v>
      </c>
      <c r="AY22" s="107" t="str">
        <f>K3&amp;V3&amp;A22</f>
        <v>5腔自检自检启动</v>
      </c>
      <c r="BD22" t="s">
        <v>67</v>
      </c>
      <c r="BE22" s="78" t="s">
        <v>1007</v>
      </c>
      <c r="BF22" s="107" t="str">
        <f>M3&amp;V3&amp;A22</f>
        <v>6腔自检自检启动</v>
      </c>
    </row>
    <row r="24" spans="1:58" ht="20.25" customHeight="1" x14ac:dyDescent="0.15">
      <c r="F24" s="113" t="s">
        <v>1247</v>
      </c>
    </row>
  </sheetData>
  <mergeCells count="9">
    <mergeCell ref="A1:Q1"/>
    <mergeCell ref="C3:D3"/>
    <mergeCell ref="E3:F3"/>
    <mergeCell ref="G3:H3"/>
    <mergeCell ref="I3:J3"/>
    <mergeCell ref="K3:L3"/>
    <mergeCell ref="M3:N3"/>
    <mergeCell ref="O3:P3"/>
    <mergeCell ref="Q3:R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7"/>
  <sheetViews>
    <sheetView topLeftCell="A7" workbookViewId="0">
      <selection activeCell="D27" sqref="D27"/>
    </sheetView>
  </sheetViews>
  <sheetFormatPr defaultRowHeight="13.5" x14ac:dyDescent="0.15"/>
  <cols>
    <col min="1" max="1" width="47.625" style="51" customWidth="1"/>
    <col min="2" max="3" width="11.875" style="51" customWidth="1"/>
    <col min="4" max="20" width="9" style="43"/>
    <col min="37" max="16384" width="9" style="43"/>
  </cols>
  <sheetData>
    <row r="1" spans="1:39" ht="14.25" thickBot="1" x14ac:dyDescent="0.2"/>
    <row r="2" spans="1:39" ht="19.5" customHeight="1" x14ac:dyDescent="0.15">
      <c r="A2" s="209" t="s">
        <v>575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1"/>
      <c r="R2" s="212"/>
    </row>
    <row r="3" spans="1:39" x14ac:dyDescent="0.15">
      <c r="A3" s="54" t="s">
        <v>560</v>
      </c>
      <c r="B3" s="52" t="s">
        <v>561</v>
      </c>
      <c r="C3" s="52"/>
      <c r="D3" s="104" t="s">
        <v>79</v>
      </c>
      <c r="E3" s="104"/>
      <c r="F3" s="104" t="s">
        <v>80</v>
      </c>
      <c r="G3" s="104"/>
      <c r="H3" s="104" t="s">
        <v>468</v>
      </c>
      <c r="I3" s="104"/>
      <c r="J3" s="104" t="s">
        <v>120</v>
      </c>
      <c r="K3" s="104"/>
      <c r="L3" s="104" t="s">
        <v>121</v>
      </c>
      <c r="M3" s="104"/>
      <c r="N3" s="104" t="s">
        <v>122</v>
      </c>
      <c r="O3" s="104"/>
      <c r="P3" s="104" t="s">
        <v>123</v>
      </c>
      <c r="Q3" s="105"/>
      <c r="R3" s="106" t="s">
        <v>124</v>
      </c>
    </row>
    <row r="4" spans="1:39" x14ac:dyDescent="0.15">
      <c r="A4" s="95" t="s">
        <v>902</v>
      </c>
      <c r="B4" s="44" t="s">
        <v>67</v>
      </c>
      <c r="C4" s="44"/>
      <c r="D4" s="53" t="s">
        <v>436</v>
      </c>
      <c r="E4" s="53"/>
      <c r="F4" s="53" t="s">
        <v>962</v>
      </c>
      <c r="G4" s="53"/>
      <c r="H4" s="53" t="s">
        <v>981</v>
      </c>
      <c r="I4" s="53"/>
      <c r="J4" s="53"/>
      <c r="K4" s="53"/>
      <c r="L4" s="53"/>
      <c r="M4" s="53"/>
      <c r="N4" s="53"/>
      <c r="O4" s="53"/>
      <c r="P4" s="53"/>
      <c r="Q4" s="86"/>
      <c r="R4" s="55"/>
      <c r="W4" t="s">
        <v>67</v>
      </c>
      <c r="X4">
        <v>0</v>
      </c>
      <c r="Y4" t="s">
        <v>941</v>
      </c>
      <c r="Z4">
        <v>0</v>
      </c>
    </row>
    <row r="5" spans="1:39" x14ac:dyDescent="0.15">
      <c r="A5" s="95" t="s">
        <v>903</v>
      </c>
      <c r="B5" s="44" t="s">
        <v>67</v>
      </c>
      <c r="C5" s="44"/>
      <c r="D5" s="53" t="s">
        <v>437</v>
      </c>
      <c r="E5" s="53"/>
      <c r="F5" s="53" t="s">
        <v>963</v>
      </c>
      <c r="G5" s="53"/>
      <c r="H5" s="53" t="s">
        <v>982</v>
      </c>
      <c r="I5" s="53"/>
      <c r="J5" s="53"/>
      <c r="K5" s="53"/>
      <c r="L5" s="53"/>
      <c r="M5" s="53"/>
      <c r="N5" s="53"/>
      <c r="O5" s="53"/>
      <c r="P5" s="53"/>
      <c r="Q5" s="86"/>
      <c r="R5" s="55"/>
    </row>
    <row r="6" spans="1:39" x14ac:dyDescent="0.15">
      <c r="A6" s="95" t="s">
        <v>249</v>
      </c>
      <c r="B6" s="44" t="s">
        <v>67</v>
      </c>
      <c r="C6" s="44"/>
      <c r="D6" s="53" t="s">
        <v>438</v>
      </c>
      <c r="E6" s="53"/>
      <c r="F6" s="53" t="s">
        <v>964</v>
      </c>
      <c r="G6" s="53"/>
      <c r="H6" s="53" t="s">
        <v>983</v>
      </c>
      <c r="I6" s="53"/>
      <c r="J6" s="53"/>
      <c r="K6" s="53"/>
      <c r="L6" s="53"/>
      <c r="M6" s="53"/>
      <c r="N6" s="53"/>
      <c r="O6" s="53"/>
      <c r="P6" s="53"/>
      <c r="Q6" s="86"/>
      <c r="R6" s="55"/>
      <c r="U6" s="57"/>
      <c r="V6" s="57"/>
      <c r="W6" s="57"/>
      <c r="X6" t="s">
        <v>67</v>
      </c>
      <c r="Y6" s="53" t="s">
        <v>436</v>
      </c>
      <c r="Z6" s="57" t="str">
        <f>D3&amp;A4</f>
        <v>1#腔测试中</v>
      </c>
      <c r="AA6" s="57"/>
      <c r="AB6" s="57"/>
      <c r="AC6" s="57"/>
      <c r="AD6" s="57"/>
      <c r="AE6" t="s">
        <v>67</v>
      </c>
      <c r="AF6" s="53" t="s">
        <v>962</v>
      </c>
      <c r="AG6" s="57" t="str">
        <f>F3&amp;A4</f>
        <v>2#腔测试中</v>
      </c>
      <c r="AH6" s="57"/>
      <c r="AI6" s="57"/>
      <c r="AJ6" s="57"/>
      <c r="AK6" t="s">
        <v>67</v>
      </c>
      <c r="AL6" s="53" t="s">
        <v>981</v>
      </c>
      <c r="AM6" s="57" t="str">
        <f>H3&amp;A4</f>
        <v>3#腔测试中</v>
      </c>
    </row>
    <row r="7" spans="1:39" x14ac:dyDescent="0.15">
      <c r="A7" s="95" t="s">
        <v>248</v>
      </c>
      <c r="B7" s="44" t="s">
        <v>67</v>
      </c>
      <c r="C7" s="44"/>
      <c r="D7" s="53" t="s">
        <v>439</v>
      </c>
      <c r="E7" s="53"/>
      <c r="F7" s="53" t="s">
        <v>965</v>
      </c>
      <c r="G7" s="53"/>
      <c r="H7" s="53" t="s">
        <v>984</v>
      </c>
      <c r="I7" s="53"/>
      <c r="J7" s="53"/>
      <c r="K7" s="53"/>
      <c r="L7" s="53"/>
      <c r="M7" s="53"/>
      <c r="N7" s="53"/>
      <c r="O7" s="53"/>
      <c r="P7" s="53"/>
      <c r="Q7" s="86"/>
      <c r="R7" s="55"/>
      <c r="X7" t="s">
        <v>67</v>
      </c>
      <c r="Y7" s="53" t="s">
        <v>437</v>
      </c>
      <c r="Z7" s="57" t="str">
        <f>D3&amp;A5</f>
        <v>1#腔测试完成</v>
      </c>
      <c r="AE7" t="s">
        <v>67</v>
      </c>
      <c r="AF7" s="53" t="s">
        <v>963</v>
      </c>
      <c r="AG7" s="57" t="str">
        <f>F3&amp;A5</f>
        <v>2#腔测试完成</v>
      </c>
      <c r="AK7" t="s">
        <v>67</v>
      </c>
      <c r="AL7" s="53" t="s">
        <v>982</v>
      </c>
      <c r="AM7" s="57" t="str">
        <f>H3&amp;A5</f>
        <v>3#腔测试完成</v>
      </c>
    </row>
    <row r="8" spans="1:39" x14ac:dyDescent="0.15">
      <c r="A8" s="95" t="s">
        <v>904</v>
      </c>
      <c r="B8" s="44" t="s">
        <v>67</v>
      </c>
      <c r="C8" s="44"/>
      <c r="D8" s="53" t="s">
        <v>440</v>
      </c>
      <c r="E8" s="53"/>
      <c r="F8" s="53" t="s">
        <v>966</v>
      </c>
      <c r="G8" s="53"/>
      <c r="H8" s="53" t="s">
        <v>985</v>
      </c>
      <c r="I8" s="53"/>
      <c r="J8" s="53"/>
      <c r="K8" s="53"/>
      <c r="L8" s="53"/>
      <c r="M8" s="53"/>
      <c r="N8" s="53"/>
      <c r="O8" s="53"/>
      <c r="P8" s="53"/>
      <c r="Q8" s="86"/>
      <c r="R8" s="55"/>
      <c r="X8" t="s">
        <v>67</v>
      </c>
      <c r="Y8" s="53" t="s">
        <v>438</v>
      </c>
      <c r="Z8" s="57" t="str">
        <f>D3&amp;A6</f>
        <v>1#腔平移气缸到氦检位</v>
      </c>
      <c r="AE8" t="s">
        <v>67</v>
      </c>
      <c r="AF8" s="53" t="s">
        <v>964</v>
      </c>
      <c r="AG8" s="57" t="str">
        <f>F3&amp;A6</f>
        <v>2#腔平移气缸到氦检位</v>
      </c>
      <c r="AK8" t="s">
        <v>67</v>
      </c>
      <c r="AL8" s="53" t="s">
        <v>983</v>
      </c>
      <c r="AM8" s="57" t="str">
        <f>H3&amp;A6</f>
        <v>3#腔平移气缸到氦检位</v>
      </c>
    </row>
    <row r="9" spans="1:39" x14ac:dyDescent="0.15">
      <c r="A9" s="95" t="s">
        <v>905</v>
      </c>
      <c r="B9" s="44" t="s">
        <v>67</v>
      </c>
      <c r="C9" s="44"/>
      <c r="D9" s="53" t="s">
        <v>441</v>
      </c>
      <c r="E9" s="53"/>
      <c r="F9" s="53" t="s">
        <v>967</v>
      </c>
      <c r="G9" s="53"/>
      <c r="H9" s="53" t="s">
        <v>986</v>
      </c>
      <c r="I9" s="53"/>
      <c r="J9" s="53"/>
      <c r="K9" s="53"/>
      <c r="L9" s="53"/>
      <c r="M9" s="53"/>
      <c r="N9" s="53"/>
      <c r="O9" s="53"/>
      <c r="P9" s="53"/>
      <c r="Q9" s="86"/>
      <c r="R9" s="55"/>
      <c r="X9" t="s">
        <v>67</v>
      </c>
      <c r="Y9" s="53" t="s">
        <v>439</v>
      </c>
      <c r="Z9" s="57" t="str">
        <f>D3&amp;A7</f>
        <v>1#腔平移气缸到出料位</v>
      </c>
      <c r="AE9" t="s">
        <v>67</v>
      </c>
      <c r="AF9" s="53" t="s">
        <v>965</v>
      </c>
      <c r="AG9" s="57" t="str">
        <f>F3&amp;A7</f>
        <v>2#腔平移气缸到出料位</v>
      </c>
      <c r="AK9" t="s">
        <v>67</v>
      </c>
      <c r="AL9" s="53" t="s">
        <v>984</v>
      </c>
      <c r="AM9" s="57" t="str">
        <f>H3&amp;A7</f>
        <v>3#腔平移气缸到出料位</v>
      </c>
    </row>
    <row r="10" spans="1:39" x14ac:dyDescent="0.15">
      <c r="A10" s="95" t="s">
        <v>906</v>
      </c>
      <c r="B10" s="44" t="s">
        <v>67</v>
      </c>
      <c r="C10" s="44"/>
      <c r="D10" s="53" t="s">
        <v>442</v>
      </c>
      <c r="E10" s="53"/>
      <c r="F10" s="53" t="s">
        <v>968</v>
      </c>
      <c r="G10" s="53"/>
      <c r="H10" s="53" t="s">
        <v>987</v>
      </c>
      <c r="I10" s="53"/>
      <c r="J10" s="53"/>
      <c r="K10" s="53"/>
      <c r="L10" s="53"/>
      <c r="M10" s="53"/>
      <c r="N10" s="53"/>
      <c r="O10" s="53"/>
      <c r="P10" s="53"/>
      <c r="Q10" s="86"/>
      <c r="R10" s="55"/>
      <c r="X10" t="s">
        <v>67</v>
      </c>
      <c r="Y10" s="53" t="s">
        <v>440</v>
      </c>
      <c r="Z10" s="57" t="str">
        <f>D3&amp;A8</f>
        <v>1#腔顶升气缸下降</v>
      </c>
      <c r="AE10" t="s">
        <v>67</v>
      </c>
      <c r="AF10" s="53" t="s">
        <v>966</v>
      </c>
      <c r="AG10" s="57" t="str">
        <f>F3&amp;A8</f>
        <v>2#腔顶升气缸下降</v>
      </c>
      <c r="AK10" t="s">
        <v>67</v>
      </c>
      <c r="AL10" s="53" t="s">
        <v>985</v>
      </c>
      <c r="AM10" s="57" t="str">
        <f>H3&amp;A8</f>
        <v>3#腔顶升气缸下降</v>
      </c>
    </row>
    <row r="11" spans="1:39" x14ac:dyDescent="0.15">
      <c r="A11" s="95" t="s">
        <v>907</v>
      </c>
      <c r="B11" s="44" t="s">
        <v>67</v>
      </c>
      <c r="C11" s="44"/>
      <c r="D11" s="53" t="s">
        <v>443</v>
      </c>
      <c r="E11" s="53"/>
      <c r="F11" s="53" t="s">
        <v>969</v>
      </c>
      <c r="G11" s="53"/>
      <c r="H11" s="53" t="s">
        <v>988</v>
      </c>
      <c r="I11" s="53"/>
      <c r="J11" s="53"/>
      <c r="K11" s="53"/>
      <c r="L11" s="53"/>
      <c r="M11" s="53"/>
      <c r="N11" s="53"/>
      <c r="O11" s="53"/>
      <c r="P11" s="53"/>
      <c r="Q11" s="86"/>
      <c r="R11" s="55"/>
      <c r="X11" t="s">
        <v>67</v>
      </c>
      <c r="Y11" s="53" t="s">
        <v>441</v>
      </c>
      <c r="Z11" s="57" t="str">
        <f>D3&amp;A9</f>
        <v>1#腔顶升气缸上升</v>
      </c>
      <c r="AE11" t="s">
        <v>67</v>
      </c>
      <c r="AF11" s="53" t="s">
        <v>967</v>
      </c>
      <c r="AG11" s="57" t="str">
        <f>F3&amp;A9</f>
        <v>2#腔顶升气缸上升</v>
      </c>
      <c r="AK11" t="s">
        <v>67</v>
      </c>
      <c r="AL11" s="53" t="s">
        <v>986</v>
      </c>
      <c r="AM11" s="57" t="str">
        <f>H3&amp;A9</f>
        <v>3#腔顶升气缸上升</v>
      </c>
    </row>
    <row r="12" spans="1:39" x14ac:dyDescent="0.15">
      <c r="A12" s="95" t="s">
        <v>908</v>
      </c>
      <c r="B12" s="44" t="s">
        <v>67</v>
      </c>
      <c r="C12" s="44"/>
      <c r="D12" s="53" t="s">
        <v>444</v>
      </c>
      <c r="E12" s="53"/>
      <c r="F12" s="53" t="s">
        <v>970</v>
      </c>
      <c r="G12" s="53"/>
      <c r="H12" s="53" t="s">
        <v>989</v>
      </c>
      <c r="I12" s="53"/>
      <c r="J12" s="53"/>
      <c r="K12" s="53"/>
      <c r="L12" s="53"/>
      <c r="M12" s="53"/>
      <c r="N12" s="53"/>
      <c r="O12" s="53"/>
      <c r="P12" s="53"/>
      <c r="Q12" s="86"/>
      <c r="R12" s="55"/>
      <c r="X12" t="s">
        <v>67</v>
      </c>
      <c r="Y12" s="53" t="s">
        <v>442</v>
      </c>
      <c r="Z12" s="57" t="str">
        <f>D3&amp;A10</f>
        <v>1#腔腔体抽气阀开</v>
      </c>
      <c r="AE12" t="s">
        <v>67</v>
      </c>
      <c r="AF12" s="53" t="s">
        <v>968</v>
      </c>
      <c r="AG12" s="57" t="str">
        <f>F3&amp;A10</f>
        <v>2#腔腔体抽气阀开</v>
      </c>
      <c r="AK12" t="s">
        <v>67</v>
      </c>
      <c r="AL12" s="53" t="s">
        <v>987</v>
      </c>
      <c r="AM12" s="57" t="str">
        <f>H3&amp;A10</f>
        <v>3#腔腔体抽气阀开</v>
      </c>
    </row>
    <row r="13" spans="1:39" x14ac:dyDescent="0.15">
      <c r="A13" s="95" t="s">
        <v>909</v>
      </c>
      <c r="B13" s="44" t="s">
        <v>67</v>
      </c>
      <c r="C13" s="44"/>
      <c r="D13" s="53" t="s">
        <v>445</v>
      </c>
      <c r="E13" s="53"/>
      <c r="F13" s="53" t="s">
        <v>971</v>
      </c>
      <c r="G13" s="53"/>
      <c r="H13" s="53" t="s">
        <v>990</v>
      </c>
      <c r="I13" s="53"/>
      <c r="J13" s="53"/>
      <c r="K13" s="53"/>
      <c r="L13" s="53"/>
      <c r="M13" s="53"/>
      <c r="N13" s="53"/>
      <c r="O13" s="53"/>
      <c r="P13" s="53"/>
      <c r="Q13" s="86"/>
      <c r="R13" s="55"/>
      <c r="X13" t="s">
        <v>67</v>
      </c>
      <c r="Y13" s="53" t="s">
        <v>443</v>
      </c>
      <c r="Z13" s="57" t="str">
        <f>D3&amp;A11</f>
        <v>1#腔腔体抽气阀关</v>
      </c>
      <c r="AE13" t="s">
        <v>67</v>
      </c>
      <c r="AF13" s="53" t="s">
        <v>969</v>
      </c>
      <c r="AG13" s="57" t="str">
        <f>F3&amp;A11</f>
        <v>2#腔腔体抽气阀关</v>
      </c>
      <c r="AK13" t="s">
        <v>67</v>
      </c>
      <c r="AL13" s="53" t="s">
        <v>988</v>
      </c>
      <c r="AM13" s="57" t="str">
        <f>H3&amp;A11</f>
        <v>3#腔腔体抽气阀关</v>
      </c>
    </row>
    <row r="14" spans="1:39" x14ac:dyDescent="0.15">
      <c r="A14" s="95" t="s">
        <v>910</v>
      </c>
      <c r="B14" s="44" t="s">
        <v>67</v>
      </c>
      <c r="C14" s="44"/>
      <c r="D14" s="53" t="s">
        <v>446</v>
      </c>
      <c r="E14" s="53"/>
      <c r="F14" s="53" t="s">
        <v>972</v>
      </c>
      <c r="G14" s="53"/>
      <c r="H14" s="53" t="s">
        <v>991</v>
      </c>
      <c r="I14" s="53"/>
      <c r="J14" s="53"/>
      <c r="K14" s="53"/>
      <c r="L14" s="53"/>
      <c r="M14" s="53"/>
      <c r="N14" s="53"/>
      <c r="O14" s="53"/>
      <c r="P14" s="53"/>
      <c r="Q14" s="86"/>
      <c r="R14" s="55"/>
      <c r="X14" t="s">
        <v>67</v>
      </c>
      <c r="Y14" s="53" t="s">
        <v>444</v>
      </c>
      <c r="Z14" s="57" t="str">
        <f>D3&amp;A12</f>
        <v>1#腔电池抽气阀开</v>
      </c>
      <c r="AE14" t="s">
        <v>67</v>
      </c>
      <c r="AF14" s="53" t="s">
        <v>970</v>
      </c>
      <c r="AG14" s="57" t="str">
        <f>F3&amp;A12</f>
        <v>2#腔电池抽气阀开</v>
      </c>
      <c r="AK14" t="s">
        <v>67</v>
      </c>
      <c r="AL14" s="53" t="s">
        <v>989</v>
      </c>
      <c r="AM14" s="57" t="str">
        <f>H3&amp;A12</f>
        <v>3#腔电池抽气阀开</v>
      </c>
    </row>
    <row r="15" spans="1:39" x14ac:dyDescent="0.15">
      <c r="A15" s="95" t="s">
        <v>911</v>
      </c>
      <c r="B15" s="44" t="s">
        <v>67</v>
      </c>
      <c r="C15" s="44"/>
      <c r="D15" s="53" t="s">
        <v>447</v>
      </c>
      <c r="E15" s="53"/>
      <c r="F15" s="53" t="s">
        <v>973</v>
      </c>
      <c r="G15" s="53"/>
      <c r="H15" s="53" t="s">
        <v>992</v>
      </c>
      <c r="I15" s="53"/>
      <c r="J15" s="53"/>
      <c r="K15" s="53"/>
      <c r="L15" s="53"/>
      <c r="M15" s="53"/>
      <c r="N15" s="53"/>
      <c r="O15" s="53"/>
      <c r="P15" s="53"/>
      <c r="Q15" s="86"/>
      <c r="R15" s="55"/>
      <c r="X15" t="s">
        <v>67</v>
      </c>
      <c r="Y15" s="53" t="s">
        <v>445</v>
      </c>
      <c r="Z15" s="57" t="str">
        <f>D3&amp;A13</f>
        <v>1#腔电池抽气阀关</v>
      </c>
      <c r="AE15" t="s">
        <v>67</v>
      </c>
      <c r="AF15" s="53" t="s">
        <v>971</v>
      </c>
      <c r="AG15" s="57" t="str">
        <f>F3&amp;A13</f>
        <v>2#腔电池抽气阀关</v>
      </c>
      <c r="AK15" t="s">
        <v>67</v>
      </c>
      <c r="AL15" s="53" t="s">
        <v>990</v>
      </c>
      <c r="AM15" s="57" t="str">
        <f>H3&amp;A13</f>
        <v>3#腔电池抽气阀关</v>
      </c>
    </row>
    <row r="16" spans="1:39" x14ac:dyDescent="0.15">
      <c r="A16" s="95" t="s">
        <v>912</v>
      </c>
      <c r="B16" s="44" t="s">
        <v>67</v>
      </c>
      <c r="C16" s="44"/>
      <c r="D16" s="53" t="s">
        <v>448</v>
      </c>
      <c r="E16" s="53"/>
      <c r="F16" s="53" t="s">
        <v>974</v>
      </c>
      <c r="G16" s="53"/>
      <c r="H16" s="53" t="s">
        <v>993</v>
      </c>
      <c r="I16" s="53"/>
      <c r="J16" s="53"/>
      <c r="K16" s="53"/>
      <c r="L16" s="53"/>
      <c r="M16" s="53"/>
      <c r="N16" s="53"/>
      <c r="O16" s="53"/>
      <c r="P16" s="53"/>
      <c r="Q16" s="86"/>
      <c r="R16" s="55"/>
      <c r="X16" t="s">
        <v>67</v>
      </c>
      <c r="Y16" s="53" t="s">
        <v>446</v>
      </c>
      <c r="Z16" s="57" t="str">
        <f>D3&amp;A14</f>
        <v>1#腔腔体破真空阀开</v>
      </c>
      <c r="AE16" t="s">
        <v>67</v>
      </c>
      <c r="AF16" s="53" t="s">
        <v>972</v>
      </c>
      <c r="AG16" s="57" t="str">
        <f>F3&amp;A14</f>
        <v>2#腔腔体破真空阀开</v>
      </c>
      <c r="AK16" t="s">
        <v>67</v>
      </c>
      <c r="AL16" s="53" t="s">
        <v>991</v>
      </c>
      <c r="AM16" s="57" t="str">
        <f>H3&amp;A14</f>
        <v>3#腔腔体破真空阀开</v>
      </c>
    </row>
    <row r="17" spans="1:39" x14ac:dyDescent="0.15">
      <c r="A17" s="95" t="s">
        <v>913</v>
      </c>
      <c r="B17" s="44" t="s">
        <v>67</v>
      </c>
      <c r="C17" s="44"/>
      <c r="D17" s="53" t="s">
        <v>449</v>
      </c>
      <c r="E17" s="53"/>
      <c r="F17" s="53" t="s">
        <v>975</v>
      </c>
      <c r="G17" s="53"/>
      <c r="H17" s="53" t="s">
        <v>994</v>
      </c>
      <c r="I17" s="53"/>
      <c r="J17" s="53"/>
      <c r="K17" s="53"/>
      <c r="L17" s="53"/>
      <c r="M17" s="53"/>
      <c r="N17" s="53"/>
      <c r="O17" s="53"/>
      <c r="P17" s="53"/>
      <c r="Q17" s="86"/>
      <c r="R17" s="55"/>
      <c r="X17" t="s">
        <v>67</v>
      </c>
      <c r="Y17" s="53" t="s">
        <v>447</v>
      </c>
      <c r="Z17" s="57" t="str">
        <f>D3&amp;A15</f>
        <v>1#腔腔体破真空阀关</v>
      </c>
      <c r="AE17" t="s">
        <v>67</v>
      </c>
      <c r="AF17" s="53" t="s">
        <v>973</v>
      </c>
      <c r="AG17" s="57" t="str">
        <f>F3&amp;A15</f>
        <v>2#腔腔体破真空阀关</v>
      </c>
      <c r="AK17" t="s">
        <v>67</v>
      </c>
      <c r="AL17" s="53" t="s">
        <v>992</v>
      </c>
      <c r="AM17" s="57" t="str">
        <f>H3&amp;A15</f>
        <v>3#腔腔体破真空阀关</v>
      </c>
    </row>
    <row r="18" spans="1:39" x14ac:dyDescent="0.15">
      <c r="A18" s="95" t="s">
        <v>914</v>
      </c>
      <c r="B18" s="44" t="s">
        <v>67</v>
      </c>
      <c r="C18" s="44"/>
      <c r="D18" s="53" t="s">
        <v>450</v>
      </c>
      <c r="E18" s="53"/>
      <c r="F18" s="53" t="s">
        <v>976</v>
      </c>
      <c r="G18" s="53"/>
      <c r="H18" s="53" t="s">
        <v>995</v>
      </c>
      <c r="I18" s="53"/>
      <c r="J18" s="53"/>
      <c r="K18" s="53"/>
      <c r="L18" s="53"/>
      <c r="M18" s="53"/>
      <c r="N18" s="53"/>
      <c r="O18" s="53"/>
      <c r="P18" s="53"/>
      <c r="Q18" s="86"/>
      <c r="R18" s="55"/>
      <c r="X18" t="s">
        <v>67</v>
      </c>
      <c r="Y18" s="53" t="s">
        <v>448</v>
      </c>
      <c r="Z18" s="57" t="str">
        <f>D3&amp;A16</f>
        <v>1#腔电池破真空阀开</v>
      </c>
      <c r="AE18" t="s">
        <v>67</v>
      </c>
      <c r="AF18" s="53" t="s">
        <v>974</v>
      </c>
      <c r="AG18" s="57" t="str">
        <f>F3&amp;A16</f>
        <v>2#腔电池破真空阀开</v>
      </c>
      <c r="AK18" t="s">
        <v>67</v>
      </c>
      <c r="AL18" s="53" t="s">
        <v>993</v>
      </c>
      <c r="AM18" s="57" t="str">
        <f>H3&amp;A16</f>
        <v>3#腔电池破真空阀开</v>
      </c>
    </row>
    <row r="19" spans="1:39" x14ac:dyDescent="0.15">
      <c r="A19" s="95" t="s">
        <v>915</v>
      </c>
      <c r="B19" s="44" t="s">
        <v>67</v>
      </c>
      <c r="C19" s="44"/>
      <c r="D19" s="53" t="s">
        <v>451</v>
      </c>
      <c r="E19" s="53"/>
      <c r="F19" s="53" t="s">
        <v>977</v>
      </c>
      <c r="G19" s="53"/>
      <c r="H19" s="53" t="s">
        <v>996</v>
      </c>
      <c r="I19" s="53"/>
      <c r="J19" s="53"/>
      <c r="K19" s="53"/>
      <c r="L19" s="53"/>
      <c r="M19" s="53"/>
      <c r="N19" s="53"/>
      <c r="O19" s="53"/>
      <c r="P19" s="53"/>
      <c r="Q19" s="86"/>
      <c r="R19" s="55"/>
      <c r="X19" t="s">
        <v>67</v>
      </c>
      <c r="Y19" s="53" t="s">
        <v>449</v>
      </c>
      <c r="Z19" s="57" t="str">
        <f>D3&amp;A17</f>
        <v>1#腔电池破真空阀关</v>
      </c>
      <c r="AE19" t="s">
        <v>67</v>
      </c>
      <c r="AF19" s="53" t="s">
        <v>975</v>
      </c>
      <c r="AG19" s="57" t="str">
        <f>F3&amp;A17</f>
        <v>2#腔电池破真空阀关</v>
      </c>
      <c r="AK19" t="s">
        <v>67</v>
      </c>
      <c r="AL19" s="53" t="s">
        <v>994</v>
      </c>
      <c r="AM19" s="57" t="str">
        <f>H3&amp;A17</f>
        <v>3#腔电池破真空阀关</v>
      </c>
    </row>
    <row r="20" spans="1:39" x14ac:dyDescent="0.15">
      <c r="A20" s="95" t="s">
        <v>916</v>
      </c>
      <c r="B20" s="44" t="s">
        <v>67</v>
      </c>
      <c r="C20" s="44"/>
      <c r="D20" s="53" t="s">
        <v>452</v>
      </c>
      <c r="E20" s="53"/>
      <c r="F20" s="53" t="s">
        <v>978</v>
      </c>
      <c r="G20" s="53"/>
      <c r="H20" s="53" t="s">
        <v>997</v>
      </c>
      <c r="I20" s="53"/>
      <c r="J20" s="53"/>
      <c r="K20" s="53"/>
      <c r="L20" s="53"/>
      <c r="M20" s="53"/>
      <c r="N20" s="53"/>
      <c r="O20" s="53"/>
      <c r="P20" s="53"/>
      <c r="Q20" s="86"/>
      <c r="R20" s="55"/>
      <c r="X20" t="s">
        <v>67</v>
      </c>
      <c r="Y20" s="53" t="s">
        <v>450</v>
      </c>
      <c r="Z20" s="57" t="str">
        <f>D3&amp;A18</f>
        <v>1#腔注氦阀开</v>
      </c>
      <c r="AE20" t="s">
        <v>67</v>
      </c>
      <c r="AF20" s="53" t="s">
        <v>976</v>
      </c>
      <c r="AG20" s="57" t="str">
        <f>F3&amp;A18</f>
        <v>2#腔注氦阀开</v>
      </c>
      <c r="AK20" t="s">
        <v>67</v>
      </c>
      <c r="AL20" s="53" t="s">
        <v>995</v>
      </c>
      <c r="AM20" s="57" t="str">
        <f>H3&amp;A18</f>
        <v>3#腔注氦阀开</v>
      </c>
    </row>
    <row r="21" spans="1:39" x14ac:dyDescent="0.15">
      <c r="A21" s="95" t="s">
        <v>917</v>
      </c>
      <c r="B21" s="44" t="s">
        <v>67</v>
      </c>
      <c r="C21" s="44"/>
      <c r="D21" s="53" t="s">
        <v>453</v>
      </c>
      <c r="E21" s="53"/>
      <c r="F21" s="53" t="s">
        <v>979</v>
      </c>
      <c r="G21" s="53"/>
      <c r="H21" s="53" t="s">
        <v>998</v>
      </c>
      <c r="I21" s="53"/>
      <c r="J21" s="53"/>
      <c r="K21" s="53"/>
      <c r="L21" s="53"/>
      <c r="M21" s="53"/>
      <c r="N21" s="53"/>
      <c r="O21" s="53"/>
      <c r="P21" s="53"/>
      <c r="Q21" s="86"/>
      <c r="R21" s="55"/>
      <c r="X21" t="s">
        <v>67</v>
      </c>
      <c r="Y21" s="53" t="s">
        <v>451</v>
      </c>
      <c r="Z21" s="57" t="str">
        <f>D3&amp;A19</f>
        <v>1#腔注氦阀关</v>
      </c>
      <c r="AE21" t="s">
        <v>67</v>
      </c>
      <c r="AF21" s="53" t="s">
        <v>977</v>
      </c>
      <c r="AG21" s="57" t="str">
        <f>F3&amp;A19</f>
        <v>2#腔注氦阀关</v>
      </c>
      <c r="AK21" t="s">
        <v>67</v>
      </c>
      <c r="AL21" s="53" t="s">
        <v>996</v>
      </c>
      <c r="AM21" s="57" t="str">
        <f>H3&amp;A19</f>
        <v>3#腔注氦阀关</v>
      </c>
    </row>
    <row r="22" spans="1:39" x14ac:dyDescent="0.15">
      <c r="A22" s="95" t="s">
        <v>918</v>
      </c>
      <c r="B22" s="44" t="s">
        <v>67</v>
      </c>
      <c r="C22" s="44"/>
      <c r="D22" s="53" t="s">
        <v>454</v>
      </c>
      <c r="E22" s="53"/>
      <c r="F22" s="53" t="s">
        <v>980</v>
      </c>
      <c r="G22" s="53"/>
      <c r="H22" s="53" t="s">
        <v>999</v>
      </c>
      <c r="I22" s="53"/>
      <c r="J22" s="53"/>
      <c r="K22" s="53"/>
      <c r="L22" s="53"/>
      <c r="M22" s="53"/>
      <c r="N22" s="53"/>
      <c r="O22" s="53"/>
      <c r="P22" s="53"/>
      <c r="Q22" s="86"/>
      <c r="R22" s="55"/>
      <c r="X22" t="s">
        <v>67</v>
      </c>
      <c r="Y22" s="53" t="s">
        <v>452</v>
      </c>
      <c r="Z22" s="57" t="str">
        <f>D3&amp;A20</f>
        <v>1#腔氦检阀开</v>
      </c>
      <c r="AE22" t="s">
        <v>67</v>
      </c>
      <c r="AF22" s="53" t="s">
        <v>978</v>
      </c>
      <c r="AG22" s="57" t="str">
        <f>F3&amp;A20</f>
        <v>2#腔氦检阀开</v>
      </c>
      <c r="AK22" t="s">
        <v>67</v>
      </c>
      <c r="AL22" s="53" t="s">
        <v>997</v>
      </c>
      <c r="AM22" s="57" t="str">
        <f>H3&amp;A20</f>
        <v>3#腔氦检阀开</v>
      </c>
    </row>
    <row r="23" spans="1:39" x14ac:dyDescent="0.15">
      <c r="A23" s="96" t="s">
        <v>930</v>
      </c>
      <c r="B23" s="44" t="s">
        <v>67</v>
      </c>
      <c r="C23" s="91" t="s">
        <v>934</v>
      </c>
      <c r="D23" s="92"/>
      <c r="E23" s="92" t="s">
        <v>936</v>
      </c>
      <c r="F23" s="92"/>
      <c r="G23" s="92" t="s">
        <v>938</v>
      </c>
      <c r="H23" s="92"/>
      <c r="I23" s="92"/>
      <c r="J23" s="92"/>
      <c r="K23" s="92"/>
      <c r="L23" s="92"/>
      <c r="M23" s="92"/>
      <c r="N23" s="92"/>
      <c r="O23" s="92"/>
      <c r="P23" s="92"/>
      <c r="Q23" s="93"/>
      <c r="R23" s="94"/>
      <c r="X23" t="s">
        <v>67</v>
      </c>
      <c r="Y23" s="53" t="s">
        <v>453</v>
      </c>
      <c r="Z23" s="57" t="str">
        <f>D3&amp;A21</f>
        <v>1#腔氦检阀关</v>
      </c>
      <c r="AE23" t="s">
        <v>67</v>
      </c>
      <c r="AF23" s="53" t="s">
        <v>979</v>
      </c>
      <c r="AG23" s="57" t="str">
        <f>F3&amp;A21</f>
        <v>2#腔氦检阀关</v>
      </c>
      <c r="AK23" t="s">
        <v>67</v>
      </c>
      <c r="AL23" s="53" t="s">
        <v>998</v>
      </c>
      <c r="AM23" s="57" t="str">
        <f>H3&amp;A21</f>
        <v>3#腔氦检阀关</v>
      </c>
    </row>
    <row r="24" spans="1:39" x14ac:dyDescent="0.15">
      <c r="A24" s="96" t="s">
        <v>931</v>
      </c>
      <c r="B24" s="44" t="s">
        <v>67</v>
      </c>
      <c r="C24" s="91" t="s">
        <v>935</v>
      </c>
      <c r="D24" s="92"/>
      <c r="E24" s="92" t="s">
        <v>937</v>
      </c>
      <c r="F24" s="92"/>
      <c r="G24" s="92" t="s">
        <v>939</v>
      </c>
      <c r="H24" s="92"/>
      <c r="I24" s="92"/>
      <c r="J24" s="92"/>
      <c r="K24" s="92"/>
      <c r="L24" s="92"/>
      <c r="M24" s="92"/>
      <c r="N24" s="92"/>
      <c r="O24" s="92"/>
      <c r="P24" s="92"/>
      <c r="Q24" s="93"/>
      <c r="R24" s="94"/>
      <c r="X24" t="s">
        <v>67</v>
      </c>
      <c r="Y24" s="53" t="s">
        <v>454</v>
      </c>
      <c r="Z24" s="57" t="str">
        <f>D3&amp;A22</f>
        <v>1#腔吹气阀开</v>
      </c>
      <c r="AE24" t="s">
        <v>67</v>
      </c>
      <c r="AF24" s="53" t="s">
        <v>980</v>
      </c>
      <c r="AG24" s="57" t="str">
        <f>F3&amp;A22</f>
        <v>2#腔吹气阀开</v>
      </c>
      <c r="AK24" t="s">
        <v>67</v>
      </c>
      <c r="AL24" s="53" t="s">
        <v>999</v>
      </c>
      <c r="AM24" s="57" t="str">
        <f>H3&amp;A22</f>
        <v>3#腔吹气阀开</v>
      </c>
    </row>
    <row r="25" spans="1:39" x14ac:dyDescent="0.15">
      <c r="A25" s="96" t="s">
        <v>933</v>
      </c>
      <c r="B25" s="44" t="s">
        <v>67</v>
      </c>
      <c r="C25" s="213" t="s">
        <v>940</v>
      </c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5"/>
    </row>
    <row r="26" spans="1:39" x14ac:dyDescent="0.15">
      <c r="A26" s="97" t="s">
        <v>425</v>
      </c>
      <c r="B26" s="67" t="s">
        <v>246</v>
      </c>
      <c r="C26" s="67"/>
      <c r="D26" s="53" t="s">
        <v>455</v>
      </c>
      <c r="E26" s="53"/>
      <c r="F26" s="53" t="s">
        <v>469</v>
      </c>
      <c r="G26" s="53"/>
      <c r="H26" s="53" t="s">
        <v>482</v>
      </c>
      <c r="I26" s="53"/>
      <c r="J26" s="53" t="s">
        <v>495</v>
      </c>
      <c r="K26" s="53"/>
      <c r="L26" s="53" t="s">
        <v>508</v>
      </c>
      <c r="M26" s="53"/>
      <c r="N26" s="53" t="s">
        <v>521</v>
      </c>
      <c r="O26" s="53"/>
      <c r="P26" s="53" t="s">
        <v>534</v>
      </c>
      <c r="Q26" s="86"/>
      <c r="R26" s="55" t="s">
        <v>547</v>
      </c>
    </row>
    <row r="27" spans="1:39" x14ac:dyDescent="0.15">
      <c r="A27" s="97" t="s">
        <v>427</v>
      </c>
      <c r="B27" s="67" t="s">
        <v>246</v>
      </c>
      <c r="C27" s="67"/>
      <c r="D27" s="53" t="s">
        <v>456</v>
      </c>
      <c r="E27" s="53"/>
      <c r="F27" s="53" t="s">
        <v>470</v>
      </c>
      <c r="G27" s="53"/>
      <c r="H27" s="53" t="s">
        <v>483</v>
      </c>
      <c r="I27" s="53"/>
      <c r="J27" s="53" t="s">
        <v>496</v>
      </c>
      <c r="K27" s="53"/>
      <c r="L27" s="53" t="s">
        <v>509</v>
      </c>
      <c r="M27" s="53"/>
      <c r="N27" s="53" t="s">
        <v>522</v>
      </c>
      <c r="O27" s="53"/>
      <c r="P27" s="53" t="s">
        <v>535</v>
      </c>
      <c r="Q27" s="86"/>
      <c r="R27" s="55" t="s">
        <v>548</v>
      </c>
    </row>
    <row r="28" spans="1:39" x14ac:dyDescent="0.15">
      <c r="A28" s="97" t="s">
        <v>429</v>
      </c>
      <c r="B28" s="67" t="s">
        <v>246</v>
      </c>
      <c r="C28" s="67"/>
      <c r="D28" s="53" t="s">
        <v>457</v>
      </c>
      <c r="E28" s="53"/>
      <c r="F28" s="53" t="s">
        <v>471</v>
      </c>
      <c r="G28" s="53"/>
      <c r="H28" s="53" t="s">
        <v>484</v>
      </c>
      <c r="I28" s="53"/>
      <c r="J28" s="53" t="s">
        <v>497</v>
      </c>
      <c r="K28" s="53"/>
      <c r="L28" s="53" t="s">
        <v>510</v>
      </c>
      <c r="M28" s="53"/>
      <c r="N28" s="53" t="s">
        <v>523</v>
      </c>
      <c r="O28" s="53"/>
      <c r="P28" s="53" t="s">
        <v>536</v>
      </c>
      <c r="Q28" s="86"/>
      <c r="R28" s="55" t="s">
        <v>549</v>
      </c>
    </row>
    <row r="29" spans="1:39" x14ac:dyDescent="0.15">
      <c r="A29" s="98" t="s">
        <v>435</v>
      </c>
      <c r="B29" s="67" t="s">
        <v>246</v>
      </c>
      <c r="C29" s="67"/>
      <c r="D29" s="53" t="s">
        <v>458</v>
      </c>
      <c r="E29" s="53"/>
      <c r="F29" s="53" t="s">
        <v>472</v>
      </c>
      <c r="G29" s="53"/>
      <c r="H29" s="53" t="s">
        <v>485</v>
      </c>
      <c r="I29" s="53"/>
      <c r="J29" s="53" t="s">
        <v>498</v>
      </c>
      <c r="K29" s="53"/>
      <c r="L29" s="53" t="s">
        <v>511</v>
      </c>
      <c r="M29" s="53"/>
      <c r="N29" s="53" t="s">
        <v>524</v>
      </c>
      <c r="O29" s="53"/>
      <c r="P29" s="53" t="s">
        <v>537</v>
      </c>
      <c r="Q29" s="86"/>
      <c r="R29" s="55" t="s">
        <v>550</v>
      </c>
    </row>
    <row r="30" spans="1:39" x14ac:dyDescent="0.15">
      <c r="A30" s="98" t="s">
        <v>434</v>
      </c>
      <c r="B30" s="67" t="s">
        <v>246</v>
      </c>
      <c r="C30" s="67"/>
      <c r="D30" s="53" t="s">
        <v>459</v>
      </c>
      <c r="E30" s="53"/>
      <c r="F30" s="53" t="s">
        <v>473</v>
      </c>
      <c r="G30" s="53"/>
      <c r="H30" s="53" t="s">
        <v>486</v>
      </c>
      <c r="I30" s="53"/>
      <c r="J30" s="53" t="s">
        <v>499</v>
      </c>
      <c r="K30" s="53"/>
      <c r="L30" s="53" t="s">
        <v>512</v>
      </c>
      <c r="M30" s="53"/>
      <c r="N30" s="53" t="s">
        <v>525</v>
      </c>
      <c r="O30" s="53"/>
      <c r="P30" s="53" t="s">
        <v>538</v>
      </c>
      <c r="Q30" s="86"/>
      <c r="R30" s="55" t="s">
        <v>551</v>
      </c>
    </row>
    <row r="31" spans="1:39" x14ac:dyDescent="0.15">
      <c r="A31" s="98" t="s">
        <v>430</v>
      </c>
      <c r="B31" s="67" t="s">
        <v>246</v>
      </c>
      <c r="C31" s="67"/>
      <c r="D31" s="53" t="s">
        <v>460</v>
      </c>
      <c r="E31" s="53"/>
      <c r="F31" s="53" t="s">
        <v>474</v>
      </c>
      <c r="G31" s="53"/>
      <c r="H31" s="53" t="s">
        <v>487</v>
      </c>
      <c r="I31" s="53"/>
      <c r="J31" s="53" t="s">
        <v>500</v>
      </c>
      <c r="K31" s="53"/>
      <c r="L31" s="53" t="s">
        <v>513</v>
      </c>
      <c r="M31" s="53"/>
      <c r="N31" s="53" t="s">
        <v>526</v>
      </c>
      <c r="O31" s="53"/>
      <c r="P31" s="53" t="s">
        <v>539</v>
      </c>
      <c r="Q31" s="86"/>
      <c r="R31" s="55" t="s">
        <v>552</v>
      </c>
    </row>
    <row r="32" spans="1:39" x14ac:dyDescent="0.15">
      <c r="A32" s="98" t="s">
        <v>431</v>
      </c>
      <c r="B32" s="67" t="s">
        <v>246</v>
      </c>
      <c r="C32" s="67"/>
      <c r="D32" s="53" t="s">
        <v>461</v>
      </c>
      <c r="E32" s="53"/>
      <c r="F32" s="53" t="s">
        <v>475</v>
      </c>
      <c r="G32" s="53"/>
      <c r="H32" s="53" t="s">
        <v>488</v>
      </c>
      <c r="I32" s="53"/>
      <c r="J32" s="53" t="s">
        <v>501</v>
      </c>
      <c r="K32" s="53"/>
      <c r="L32" s="53" t="s">
        <v>514</v>
      </c>
      <c r="M32" s="53"/>
      <c r="N32" s="53" t="s">
        <v>527</v>
      </c>
      <c r="O32" s="53"/>
      <c r="P32" s="53" t="s">
        <v>540</v>
      </c>
      <c r="Q32" s="86"/>
      <c r="R32" s="55" t="s">
        <v>553</v>
      </c>
    </row>
    <row r="33" spans="1:36" s="74" customFormat="1" x14ac:dyDescent="0.15">
      <c r="A33" s="99" t="s">
        <v>919</v>
      </c>
      <c r="B33" s="67" t="s">
        <v>246</v>
      </c>
      <c r="C33" s="67"/>
      <c r="D33" s="72" t="s">
        <v>462</v>
      </c>
      <c r="E33" s="72"/>
      <c r="F33" s="72" t="s">
        <v>476</v>
      </c>
      <c r="G33" s="72"/>
      <c r="H33" s="72" t="s">
        <v>489</v>
      </c>
      <c r="I33" s="72"/>
      <c r="J33" s="72" t="s">
        <v>502</v>
      </c>
      <c r="K33" s="72"/>
      <c r="L33" s="72" t="s">
        <v>515</v>
      </c>
      <c r="M33" s="72"/>
      <c r="N33" s="72" t="s">
        <v>528</v>
      </c>
      <c r="O33" s="72"/>
      <c r="P33" s="72" t="s">
        <v>541</v>
      </c>
      <c r="Q33" s="87"/>
      <c r="R33" s="73" t="s">
        <v>554</v>
      </c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x14ac:dyDescent="0.15">
      <c r="A34" s="98" t="s">
        <v>432</v>
      </c>
      <c r="B34" s="67" t="s">
        <v>246</v>
      </c>
      <c r="C34" s="67"/>
      <c r="D34" s="53" t="s">
        <v>463</v>
      </c>
      <c r="E34" s="53"/>
      <c r="F34" s="53" t="s">
        <v>477</v>
      </c>
      <c r="G34" s="53"/>
      <c r="H34" s="53" t="s">
        <v>490</v>
      </c>
      <c r="I34" s="53"/>
      <c r="J34" s="53" t="s">
        <v>503</v>
      </c>
      <c r="K34" s="53"/>
      <c r="L34" s="53" t="s">
        <v>516</v>
      </c>
      <c r="M34" s="53"/>
      <c r="N34" s="53" t="s">
        <v>529</v>
      </c>
      <c r="O34" s="53"/>
      <c r="P34" s="53" t="s">
        <v>542</v>
      </c>
      <c r="Q34" s="86"/>
      <c r="R34" s="55" t="s">
        <v>555</v>
      </c>
    </row>
    <row r="35" spans="1:36" x14ac:dyDescent="0.15">
      <c r="A35" s="100" t="s">
        <v>428</v>
      </c>
      <c r="B35" s="75" t="s">
        <v>246</v>
      </c>
      <c r="C35" s="75"/>
      <c r="D35" s="76" t="s">
        <v>464</v>
      </c>
      <c r="E35" s="76"/>
      <c r="F35" s="76" t="s">
        <v>478</v>
      </c>
      <c r="G35" s="76"/>
      <c r="H35" s="76" t="s">
        <v>491</v>
      </c>
      <c r="I35" s="76"/>
      <c r="J35" s="76" t="s">
        <v>504</v>
      </c>
      <c r="K35" s="76"/>
      <c r="L35" s="76" t="s">
        <v>517</v>
      </c>
      <c r="M35" s="76"/>
      <c r="N35" s="76" t="s">
        <v>530</v>
      </c>
      <c r="O35" s="76"/>
      <c r="P35" s="76" t="s">
        <v>543</v>
      </c>
      <c r="Q35" s="88"/>
      <c r="R35" s="77" t="s">
        <v>556</v>
      </c>
      <c r="S35" s="43" t="s">
        <v>921</v>
      </c>
    </row>
    <row r="36" spans="1:36" x14ac:dyDescent="0.15">
      <c r="A36" s="101" t="s">
        <v>920</v>
      </c>
      <c r="B36" s="68" t="s">
        <v>246</v>
      </c>
      <c r="C36" s="68"/>
      <c r="D36" s="69" t="s">
        <v>465</v>
      </c>
      <c r="E36" s="69"/>
      <c r="F36" s="69" t="s">
        <v>479</v>
      </c>
      <c r="G36" s="69"/>
      <c r="H36" s="69" t="s">
        <v>492</v>
      </c>
      <c r="I36" s="69"/>
      <c r="J36" s="69" t="s">
        <v>505</v>
      </c>
      <c r="K36" s="69"/>
      <c r="L36" s="69" t="s">
        <v>518</v>
      </c>
      <c r="M36" s="69"/>
      <c r="N36" s="69" t="s">
        <v>531</v>
      </c>
      <c r="O36" s="69"/>
      <c r="P36" s="69" t="s">
        <v>544</v>
      </c>
      <c r="Q36" s="89"/>
      <c r="R36" s="70" t="s">
        <v>557</v>
      </c>
      <c r="S36" s="43" t="s">
        <v>922</v>
      </c>
    </row>
    <row r="37" spans="1:36" s="74" customFormat="1" x14ac:dyDescent="0.15">
      <c r="A37" s="99" t="s">
        <v>433</v>
      </c>
      <c r="B37" s="71" t="s">
        <v>246</v>
      </c>
      <c r="C37" s="71"/>
      <c r="D37" s="72" t="s">
        <v>466</v>
      </c>
      <c r="E37" s="72"/>
      <c r="F37" s="72" t="s">
        <v>480</v>
      </c>
      <c r="G37" s="72"/>
      <c r="H37" s="72" t="s">
        <v>493</v>
      </c>
      <c r="I37" s="72"/>
      <c r="J37" s="72" t="s">
        <v>506</v>
      </c>
      <c r="K37" s="72"/>
      <c r="L37" s="72" t="s">
        <v>519</v>
      </c>
      <c r="M37" s="72"/>
      <c r="N37" s="72" t="s">
        <v>532</v>
      </c>
      <c r="O37" s="72"/>
      <c r="P37" s="72" t="s">
        <v>545</v>
      </c>
      <c r="Q37" s="87"/>
      <c r="R37" s="73" t="s">
        <v>558</v>
      </c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ht="14.25" thickBot="1" x14ac:dyDescent="0.2">
      <c r="A38" s="102" t="s">
        <v>426</v>
      </c>
      <c r="B38" s="78" t="s">
        <v>246</v>
      </c>
      <c r="C38" s="78"/>
      <c r="D38" s="79" t="s">
        <v>467</v>
      </c>
      <c r="E38" s="79"/>
      <c r="F38" s="79" t="s">
        <v>481</v>
      </c>
      <c r="G38" s="79"/>
      <c r="H38" s="79" t="s">
        <v>494</v>
      </c>
      <c r="I38" s="79"/>
      <c r="J38" s="79" t="s">
        <v>507</v>
      </c>
      <c r="K38" s="79"/>
      <c r="L38" s="79" t="s">
        <v>520</v>
      </c>
      <c r="M38" s="79"/>
      <c r="N38" s="79" t="s">
        <v>533</v>
      </c>
      <c r="O38" s="79"/>
      <c r="P38" s="79" t="s">
        <v>546</v>
      </c>
      <c r="Q38" s="90"/>
      <c r="R38" s="80" t="s">
        <v>559</v>
      </c>
      <c r="S38" s="43" t="s">
        <v>921</v>
      </c>
    </row>
    <row r="39" spans="1:36" x14ac:dyDescent="0.15">
      <c r="A39" s="103" t="s">
        <v>928</v>
      </c>
      <c r="B39" s="84"/>
      <c r="C39" s="85" t="s">
        <v>929</v>
      </c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1:36" x14ac:dyDescent="0.15">
      <c r="A40" s="95" t="s">
        <v>901</v>
      </c>
      <c r="D40" s="43" t="s">
        <v>932</v>
      </c>
      <c r="F40" s="43" t="s">
        <v>1012</v>
      </c>
      <c r="H40" s="43" t="s">
        <v>1013</v>
      </c>
      <c r="J40" s="43" t="s">
        <v>1014</v>
      </c>
      <c r="L40" s="43" t="s">
        <v>1015</v>
      </c>
      <c r="N40" s="43" t="s">
        <v>1016</v>
      </c>
      <c r="P40" s="43" t="s">
        <v>1017</v>
      </c>
      <c r="R40" s="43" t="s">
        <v>1018</v>
      </c>
    </row>
    <row r="41" spans="1:36" x14ac:dyDescent="0.15">
      <c r="A41" s="51" t="s">
        <v>1056</v>
      </c>
      <c r="C41" s="51" t="s">
        <v>1057</v>
      </c>
      <c r="E41" s="43" t="s">
        <v>1058</v>
      </c>
      <c r="G41" s="43" t="s">
        <v>1059</v>
      </c>
    </row>
    <row r="44" spans="1:36" x14ac:dyDescent="0.15">
      <c r="E44" s="66" t="s">
        <v>869</v>
      </c>
      <c r="F44" s="53" t="s">
        <v>469</v>
      </c>
      <c r="G44" s="107" t="str">
        <f>F3&amp;A26</f>
        <v>2#腔氦检时腔体真空压力</v>
      </c>
      <c r="O44" s="66" t="s">
        <v>869</v>
      </c>
      <c r="P44" s="53" t="s">
        <v>482</v>
      </c>
      <c r="Q44" s="107" t="str">
        <f>H3&amp;A26</f>
        <v>3#腔氦检时腔体真空压力</v>
      </c>
    </row>
    <row r="45" spans="1:36" x14ac:dyDescent="0.15">
      <c r="E45" s="66" t="s">
        <v>869</v>
      </c>
      <c r="F45" s="53" t="s">
        <v>470</v>
      </c>
      <c r="G45" s="107" t="str">
        <f>F3&amp;A27</f>
        <v>2#腔腔体抽真空度</v>
      </c>
      <c r="O45" s="66" t="s">
        <v>869</v>
      </c>
      <c r="P45" s="53" t="s">
        <v>483</v>
      </c>
      <c r="Q45" s="107" t="str">
        <f>H3&amp;A27</f>
        <v>3#腔腔体抽真空度</v>
      </c>
    </row>
    <row r="46" spans="1:36" x14ac:dyDescent="0.15">
      <c r="E46" s="66" t="s">
        <v>869</v>
      </c>
      <c r="F46" s="53" t="s">
        <v>471</v>
      </c>
      <c r="G46" s="107" t="str">
        <f>F3&amp;A28</f>
        <v>2#腔电池抽真空度</v>
      </c>
      <c r="O46" s="66" t="s">
        <v>869</v>
      </c>
      <c r="P46" s="53" t="s">
        <v>484</v>
      </c>
      <c r="Q46" s="107" t="str">
        <f>H3&amp;A28</f>
        <v>3#腔电池抽真空度</v>
      </c>
    </row>
    <row r="47" spans="1:36" x14ac:dyDescent="0.15">
      <c r="E47" s="66" t="s">
        <v>869</v>
      </c>
      <c r="F47" s="53" t="s">
        <v>472</v>
      </c>
      <c r="G47" s="107" t="str">
        <f>F3&amp;A29</f>
        <v>2#腔漏率</v>
      </c>
      <c r="O47" s="66" t="s">
        <v>869</v>
      </c>
      <c r="P47" s="53" t="s">
        <v>485</v>
      </c>
      <c r="Q47" s="107" t="str">
        <f>H3&amp;A29</f>
        <v>3#腔漏率</v>
      </c>
    </row>
    <row r="48" spans="1:36" x14ac:dyDescent="0.15">
      <c r="E48" s="66" t="s">
        <v>869</v>
      </c>
      <c r="F48" s="53" t="s">
        <v>473</v>
      </c>
      <c r="G48" s="107" t="str">
        <f>F3&amp;A30</f>
        <v>2#腔检漏口压力</v>
      </c>
      <c r="O48" s="66" t="s">
        <v>869</v>
      </c>
      <c r="P48" s="53" t="s">
        <v>486</v>
      </c>
      <c r="Q48" s="107" t="str">
        <f>H3&amp;A30</f>
        <v>3#腔检漏口压力</v>
      </c>
    </row>
    <row r="49" spans="5:17" x14ac:dyDescent="0.15">
      <c r="E49" s="66" t="s">
        <v>869</v>
      </c>
      <c r="F49" s="53" t="s">
        <v>474</v>
      </c>
      <c r="G49" s="107" t="str">
        <f>F3&amp;A31</f>
        <v>2#腔充氦压力</v>
      </c>
      <c r="O49" s="66" t="s">
        <v>869</v>
      </c>
      <c r="P49" s="53" t="s">
        <v>487</v>
      </c>
      <c r="Q49" s="107" t="str">
        <f>H3&amp;A31</f>
        <v>3#腔充氦压力</v>
      </c>
    </row>
    <row r="50" spans="5:17" x14ac:dyDescent="0.15">
      <c r="E50" s="66" t="s">
        <v>869</v>
      </c>
      <c r="F50" s="53" t="s">
        <v>475</v>
      </c>
      <c r="G50" s="107" t="str">
        <f>F3&amp;A32</f>
        <v>2#腔结果</v>
      </c>
      <c r="O50" s="66" t="s">
        <v>869</v>
      </c>
      <c r="P50" s="53" t="s">
        <v>488</v>
      </c>
      <c r="Q50" s="107" t="str">
        <f>H3&amp;A32</f>
        <v>3#腔结果</v>
      </c>
    </row>
    <row r="51" spans="5:17" x14ac:dyDescent="0.15">
      <c r="E51" s="66" t="s">
        <v>869</v>
      </c>
      <c r="F51" s="72" t="s">
        <v>476</v>
      </c>
      <c r="G51" s="107" t="str">
        <f>F3&amp;A33</f>
        <v>2#腔充氦嘴压力（电池充氦后压力）（氦检时腔体真空压力）</v>
      </c>
      <c r="O51" s="66" t="s">
        <v>869</v>
      </c>
      <c r="P51" s="72" t="s">
        <v>489</v>
      </c>
      <c r="Q51" s="107" t="str">
        <f>H3&amp;A33</f>
        <v>3#腔充氦嘴压力（电池充氦后压力）（氦检时腔体真空压力）</v>
      </c>
    </row>
    <row r="52" spans="5:17" x14ac:dyDescent="0.15">
      <c r="E52" s="66" t="s">
        <v>869</v>
      </c>
      <c r="F52" s="53" t="s">
        <v>477</v>
      </c>
      <c r="G52" s="107" t="str">
        <f>F3&amp;A34</f>
        <v>2#腔腔体抽真空时间</v>
      </c>
      <c r="O52" s="66" t="s">
        <v>869</v>
      </c>
      <c r="P52" s="53" t="s">
        <v>490</v>
      </c>
      <c r="Q52" s="107" t="str">
        <f>H3&amp;A34</f>
        <v>3#腔腔体抽真空时间</v>
      </c>
    </row>
    <row r="53" spans="5:17" x14ac:dyDescent="0.15">
      <c r="E53" s="66" t="s">
        <v>869</v>
      </c>
      <c r="F53" s="76" t="s">
        <v>478</v>
      </c>
      <c r="G53" s="107" t="str">
        <f>F3&amp;A35</f>
        <v>2#腔电池抽真空度</v>
      </c>
      <c r="O53" s="66" t="s">
        <v>869</v>
      </c>
      <c r="P53" s="76" t="s">
        <v>491</v>
      </c>
      <c r="Q53" s="107" t="str">
        <f>H3&amp;A35</f>
        <v>3#腔电池抽真空度</v>
      </c>
    </row>
    <row r="54" spans="5:17" x14ac:dyDescent="0.15">
      <c r="E54" s="66" t="s">
        <v>869</v>
      </c>
      <c r="F54" s="69" t="s">
        <v>479</v>
      </c>
      <c r="G54" s="107" t="str">
        <f>F3&amp;A36</f>
        <v>2#腔泄检后真空度（破真空后真空度）</v>
      </c>
      <c r="O54" s="66" t="s">
        <v>869</v>
      </c>
      <c r="P54" s="69" t="s">
        <v>492</v>
      </c>
      <c r="Q54" s="107" t="str">
        <f>H3&amp;A36</f>
        <v>3#腔泄检后真空度（破真空后真空度）</v>
      </c>
    </row>
    <row r="55" spans="5:17" x14ac:dyDescent="0.15">
      <c r="E55" s="66" t="s">
        <v>869</v>
      </c>
      <c r="F55" s="72" t="s">
        <v>480</v>
      </c>
      <c r="G55" s="107" t="str">
        <f>F3&amp;A37</f>
        <v>2#腔电池抽真空时间</v>
      </c>
      <c r="O55" s="66" t="s">
        <v>869</v>
      </c>
      <c r="P55" s="72" t="s">
        <v>493</v>
      </c>
      <c r="Q55" s="107" t="str">
        <f>H3&amp;A37</f>
        <v>3#腔电池抽真空时间</v>
      </c>
    </row>
    <row r="56" spans="5:17" ht="14.25" thickBot="1" x14ac:dyDescent="0.2">
      <c r="E56" s="66" t="s">
        <v>869</v>
      </c>
      <c r="F56" s="79" t="s">
        <v>481</v>
      </c>
      <c r="G56" s="107" t="str">
        <f>F3&amp;A38</f>
        <v>2#腔腔体抽真空度</v>
      </c>
      <c r="O56" s="66" t="s">
        <v>869</v>
      </c>
      <c r="P56" s="79" t="s">
        <v>494</v>
      </c>
      <c r="Q56" s="107" t="str">
        <f>H3&amp;A38</f>
        <v>3#腔腔体抽真空度</v>
      </c>
    </row>
    <row r="57" spans="5:17" x14ac:dyDescent="0.15">
      <c r="E57" s="66" t="s">
        <v>869</v>
      </c>
      <c r="F57" s="43" t="s">
        <v>1012</v>
      </c>
      <c r="G57" s="107" t="str">
        <f>F3&amp;A40</f>
        <v>2#腔故障代码</v>
      </c>
      <c r="O57" s="66" t="s">
        <v>869</v>
      </c>
      <c r="P57" s="43" t="s">
        <v>1013</v>
      </c>
      <c r="Q57" s="107" t="str">
        <f>H3&amp;A40</f>
        <v>3#腔故障代码</v>
      </c>
    </row>
  </sheetData>
  <mergeCells count="2">
    <mergeCell ref="A2:R2"/>
    <mergeCell ref="C25:R25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24" sqref="C24"/>
    </sheetView>
  </sheetViews>
  <sheetFormatPr defaultRowHeight="13.5" x14ac:dyDescent="0.15"/>
  <cols>
    <col min="2" max="2" width="13.375" customWidth="1"/>
    <col min="3" max="3" width="14.25" customWidth="1"/>
  </cols>
  <sheetData>
    <row r="1" spans="1:4" x14ac:dyDescent="0.15">
      <c r="B1" s="216" t="s">
        <v>598</v>
      </c>
      <c r="C1" s="216"/>
      <c r="D1" s="216"/>
    </row>
    <row r="2" spans="1:4" x14ac:dyDescent="0.15">
      <c r="B2" s="3" t="s">
        <v>586</v>
      </c>
      <c r="C2" s="3" t="s">
        <v>587</v>
      </c>
      <c r="D2" s="3" t="s">
        <v>588</v>
      </c>
    </row>
    <row r="3" spans="1:4" x14ac:dyDescent="0.15">
      <c r="A3" s="216"/>
      <c r="B3" s="56" t="s">
        <v>562</v>
      </c>
      <c r="C3" s="56" t="s">
        <v>563</v>
      </c>
      <c r="D3" s="56" t="s">
        <v>208</v>
      </c>
    </row>
    <row r="4" spans="1:4" x14ac:dyDescent="0.15">
      <c r="A4" s="216"/>
      <c r="C4" t="s">
        <v>564</v>
      </c>
      <c r="D4" t="s">
        <v>589</v>
      </c>
    </row>
    <row r="5" spans="1:4" x14ac:dyDescent="0.15">
      <c r="A5" s="216"/>
      <c r="B5" s="56" t="s">
        <v>585</v>
      </c>
      <c r="C5" s="56" t="s">
        <v>583</v>
      </c>
      <c r="D5" s="56" t="s">
        <v>209</v>
      </c>
    </row>
    <row r="6" spans="1:4" s="57" customFormat="1" x14ac:dyDescent="0.15">
      <c r="A6" s="216"/>
      <c r="C6" t="s">
        <v>584</v>
      </c>
      <c r="D6" t="s">
        <v>210</v>
      </c>
    </row>
    <row r="7" spans="1:4" x14ac:dyDescent="0.15">
      <c r="A7" s="216"/>
      <c r="B7" s="56" t="s">
        <v>579</v>
      </c>
      <c r="C7" s="56" t="s">
        <v>565</v>
      </c>
      <c r="D7" s="56" t="s">
        <v>414</v>
      </c>
    </row>
    <row r="8" spans="1:4" x14ac:dyDescent="0.15">
      <c r="A8" s="216"/>
      <c r="B8" s="57"/>
      <c r="C8" s="57" t="s">
        <v>566</v>
      </c>
      <c r="D8" t="s">
        <v>576</v>
      </c>
    </row>
    <row r="9" spans="1:4" x14ac:dyDescent="0.15">
      <c r="A9" s="216"/>
      <c r="B9" s="56" t="s">
        <v>567</v>
      </c>
      <c r="C9" s="56" t="s">
        <v>567</v>
      </c>
      <c r="D9" s="56" t="s">
        <v>590</v>
      </c>
    </row>
    <row r="10" spans="1:4" x14ac:dyDescent="0.15">
      <c r="A10" s="216"/>
      <c r="B10" s="56" t="s">
        <v>568</v>
      </c>
      <c r="C10" s="56" t="s">
        <v>568</v>
      </c>
      <c r="D10" t="s">
        <v>591</v>
      </c>
    </row>
    <row r="11" spans="1:4" x14ac:dyDescent="0.15">
      <c r="A11" s="216"/>
      <c r="B11" s="56" t="s">
        <v>569</v>
      </c>
      <c r="C11" s="56" t="s">
        <v>569</v>
      </c>
      <c r="D11" s="56" t="s">
        <v>592</v>
      </c>
    </row>
    <row r="12" spans="1:4" x14ac:dyDescent="0.15">
      <c r="A12" s="216"/>
      <c r="C12" t="s">
        <v>570</v>
      </c>
      <c r="D12" t="s">
        <v>593</v>
      </c>
    </row>
    <row r="13" spans="1:4" x14ac:dyDescent="0.15">
      <c r="A13" s="216"/>
      <c r="C13" t="s">
        <v>571</v>
      </c>
      <c r="D13" s="56" t="s">
        <v>577</v>
      </c>
    </row>
    <row r="14" spans="1:4" x14ac:dyDescent="0.15">
      <c r="A14" s="216"/>
      <c r="C14" t="s">
        <v>572</v>
      </c>
      <c r="D14" t="s">
        <v>594</v>
      </c>
    </row>
    <row r="15" spans="1:4" x14ac:dyDescent="0.15">
      <c r="A15" s="216"/>
      <c r="B15" s="57"/>
      <c r="C15" s="57" t="s">
        <v>573</v>
      </c>
      <c r="D15" s="56" t="s">
        <v>595</v>
      </c>
    </row>
    <row r="16" spans="1:4" x14ac:dyDescent="0.15">
      <c r="A16" s="216"/>
      <c r="C16" t="s">
        <v>574</v>
      </c>
      <c r="D16" t="s">
        <v>596</v>
      </c>
    </row>
    <row r="17" spans="1:6" x14ac:dyDescent="0.15">
      <c r="A17" s="216"/>
      <c r="B17" s="56" t="s">
        <v>580</v>
      </c>
      <c r="C17" s="56" t="s">
        <v>581</v>
      </c>
      <c r="D17" s="56" t="s">
        <v>597</v>
      </c>
    </row>
    <row r="18" spans="1:6" x14ac:dyDescent="0.15">
      <c r="A18" s="216"/>
      <c r="C18" t="s">
        <v>582</v>
      </c>
      <c r="D18" t="s">
        <v>578</v>
      </c>
    </row>
    <row r="21" spans="1:6" x14ac:dyDescent="0.15">
      <c r="F21" t="str">
        <f>腔体自动!D3&amp;腔体自动!A4</f>
        <v>1#腔测试中</v>
      </c>
    </row>
  </sheetData>
  <mergeCells count="2">
    <mergeCell ref="A3:A18"/>
    <mergeCell ref="B1:D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5"/>
  <sheetViews>
    <sheetView topLeftCell="BC4" workbookViewId="0">
      <selection activeCell="BR5" sqref="BR5:BR20"/>
    </sheetView>
  </sheetViews>
  <sheetFormatPr defaultRowHeight="18.75" customHeight="1" x14ac:dyDescent="0.15"/>
  <cols>
    <col min="1" max="1" width="18.75" customWidth="1"/>
    <col min="32" max="32" width="9" style="43"/>
  </cols>
  <sheetData>
    <row r="1" spans="1:70" ht="18.75" customHeight="1" x14ac:dyDescent="0.15">
      <c r="A1" s="216" t="s">
        <v>868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</row>
    <row r="2" spans="1:70" ht="18.75" customHeight="1" x14ac:dyDescent="0.15">
      <c r="A2" s="42" t="s">
        <v>736</v>
      </c>
      <c r="B2" s="200" t="s">
        <v>865</v>
      </c>
      <c r="C2" s="200"/>
      <c r="D2" s="200"/>
      <c r="E2" s="200"/>
      <c r="F2" s="200" t="s">
        <v>623</v>
      </c>
      <c r="G2" s="200"/>
      <c r="H2" s="200"/>
      <c r="I2" s="200"/>
      <c r="J2" s="200" t="s">
        <v>468</v>
      </c>
      <c r="K2" s="200"/>
      <c r="L2" s="200"/>
      <c r="M2" s="200"/>
      <c r="N2" s="200" t="s">
        <v>120</v>
      </c>
      <c r="O2" s="200"/>
      <c r="P2" s="200"/>
      <c r="Q2" s="200"/>
      <c r="R2" s="200" t="s">
        <v>121</v>
      </c>
      <c r="S2" s="200"/>
      <c r="T2" s="200"/>
      <c r="U2" s="200"/>
      <c r="V2" s="200" t="s">
        <v>122</v>
      </c>
      <c r="W2" s="200"/>
      <c r="X2" s="200"/>
      <c r="Y2" s="200"/>
      <c r="Z2" s="200" t="s">
        <v>123</v>
      </c>
      <c r="AA2" s="200"/>
      <c r="AB2" s="200"/>
      <c r="AC2" s="200"/>
      <c r="AD2" s="200" t="s">
        <v>124</v>
      </c>
      <c r="AE2" s="200"/>
      <c r="AF2" s="200"/>
      <c r="AG2" s="200"/>
    </row>
    <row r="3" spans="1:70" ht="18.75" customHeight="1" x14ac:dyDescent="0.15">
      <c r="A3" s="113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</row>
    <row r="4" spans="1:70" ht="18.75" customHeight="1" x14ac:dyDescent="0.15">
      <c r="A4" s="42"/>
      <c r="B4" s="42" t="s">
        <v>866</v>
      </c>
      <c r="C4" s="113"/>
      <c r="D4" s="42" t="s">
        <v>867</v>
      </c>
      <c r="E4" s="113"/>
      <c r="F4" s="42" t="s">
        <v>866</v>
      </c>
      <c r="G4" s="113"/>
      <c r="H4" s="42" t="s">
        <v>867</v>
      </c>
      <c r="I4" s="113"/>
      <c r="J4" s="42" t="s">
        <v>866</v>
      </c>
      <c r="K4" s="113"/>
      <c r="L4" s="42" t="s">
        <v>867</v>
      </c>
      <c r="M4" s="113"/>
      <c r="N4" s="42" t="s">
        <v>866</v>
      </c>
      <c r="O4" s="113"/>
      <c r="P4" s="42" t="s">
        <v>867</v>
      </c>
      <c r="Q4" s="113"/>
      <c r="R4" s="42" t="s">
        <v>866</v>
      </c>
      <c r="S4" s="113"/>
      <c r="T4" s="42" t="s">
        <v>867</v>
      </c>
      <c r="U4" s="113"/>
      <c r="V4" s="42" t="s">
        <v>866</v>
      </c>
      <c r="W4" s="113"/>
      <c r="X4" s="42" t="s">
        <v>867</v>
      </c>
      <c r="Y4" s="113"/>
      <c r="Z4" s="42" t="s">
        <v>866</v>
      </c>
      <c r="AA4" s="113"/>
      <c r="AB4" s="42" t="s">
        <v>867</v>
      </c>
      <c r="AC4" s="113"/>
      <c r="AD4" s="42" t="s">
        <v>866</v>
      </c>
      <c r="AE4" s="113"/>
      <c r="AF4" s="42" t="s">
        <v>867</v>
      </c>
      <c r="AO4" t="s">
        <v>870</v>
      </c>
      <c r="AT4" t="s">
        <v>871</v>
      </c>
    </row>
    <row r="5" spans="1:70" ht="18.75" customHeight="1" x14ac:dyDescent="0.15">
      <c r="A5" s="43" t="s">
        <v>417</v>
      </c>
      <c r="B5" s="43" t="s">
        <v>607</v>
      </c>
      <c r="C5" s="43"/>
      <c r="D5" s="43" t="s">
        <v>737</v>
      </c>
      <c r="E5" s="43"/>
      <c r="F5" s="43" t="s">
        <v>624</v>
      </c>
      <c r="G5" s="43"/>
      <c r="H5" s="43" t="s">
        <v>753</v>
      </c>
      <c r="I5" s="43"/>
      <c r="J5" s="43" t="s">
        <v>640</v>
      </c>
      <c r="K5" s="43"/>
      <c r="L5" s="43" t="s">
        <v>769</v>
      </c>
      <c r="M5" s="43"/>
      <c r="N5" s="43" t="s">
        <v>656</v>
      </c>
      <c r="O5" s="43"/>
      <c r="P5" s="43" t="s">
        <v>785</v>
      </c>
      <c r="Q5" s="43"/>
      <c r="R5" s="43" t="s">
        <v>672</v>
      </c>
      <c r="S5" s="43"/>
      <c r="T5" s="43" t="s">
        <v>801</v>
      </c>
      <c r="U5" s="43"/>
      <c r="V5" s="43" t="s">
        <v>688</v>
      </c>
      <c r="W5" s="43"/>
      <c r="X5" s="43" t="s">
        <v>817</v>
      </c>
      <c r="Y5" s="43"/>
      <c r="Z5" s="43" t="s">
        <v>704</v>
      </c>
      <c r="AA5" s="43"/>
      <c r="AB5" s="43" t="s">
        <v>833</v>
      </c>
      <c r="AC5" s="43"/>
      <c r="AD5" s="43" t="s">
        <v>720</v>
      </c>
      <c r="AE5" s="43"/>
      <c r="AF5" s="43" t="s">
        <v>849</v>
      </c>
      <c r="AG5" s="43"/>
      <c r="AH5" s="43"/>
      <c r="AL5" s="23" t="s">
        <v>67</v>
      </c>
      <c r="AM5" s="43" t="s">
        <v>607</v>
      </c>
      <c r="AN5" t="str">
        <f>B2&amp;A5&amp;AO4</f>
        <v>1#腔腔体到氦检位按钮</v>
      </c>
      <c r="AR5" s="23" t="s">
        <v>67</v>
      </c>
      <c r="AS5" s="43" t="s">
        <v>737</v>
      </c>
      <c r="AT5" t="str">
        <f>B2&amp;A5&amp;AT4</f>
        <v>1#腔腔体到氦检位手动输出</v>
      </c>
      <c r="AX5" s="23" t="s">
        <v>67</v>
      </c>
      <c r="AY5" s="43" t="s">
        <v>624</v>
      </c>
      <c r="AZ5" t="str">
        <f>F2&amp;A5&amp;AO4</f>
        <v>2#腔腔体到氦检位按钮</v>
      </c>
      <c r="BD5" s="23" t="s">
        <v>67</v>
      </c>
      <c r="BE5" s="43" t="s">
        <v>753</v>
      </c>
      <c r="BF5" t="str">
        <f>F2&amp;A5&amp;AT4</f>
        <v>2#腔腔体到氦检位手动输出</v>
      </c>
      <c r="BJ5" s="23" t="s">
        <v>67</v>
      </c>
      <c r="BK5" s="43" t="s">
        <v>640</v>
      </c>
      <c r="BL5" t="str">
        <f>J2&amp;A5&amp;AO4</f>
        <v>3#腔腔体到氦检位按钮</v>
      </c>
      <c r="BP5" s="23" t="s">
        <v>67</v>
      </c>
      <c r="BQ5" s="43" t="s">
        <v>769</v>
      </c>
      <c r="BR5" t="str">
        <f>J2&amp;A5&amp;AT4</f>
        <v>3#腔腔体到氦检位手动输出</v>
      </c>
    </row>
    <row r="6" spans="1:70" ht="18.75" customHeight="1" x14ac:dyDescent="0.15">
      <c r="A6" s="43" t="s">
        <v>599</v>
      </c>
      <c r="B6" s="43" t="s">
        <v>608</v>
      </c>
      <c r="C6" s="43"/>
      <c r="D6" s="43" t="s">
        <v>738</v>
      </c>
      <c r="E6" s="43"/>
      <c r="F6" s="43" t="s">
        <v>625</v>
      </c>
      <c r="G6" s="43"/>
      <c r="H6" s="43" t="s">
        <v>754</v>
      </c>
      <c r="I6" s="43"/>
      <c r="J6" s="43" t="s">
        <v>641</v>
      </c>
      <c r="K6" s="43"/>
      <c r="L6" s="43" t="s">
        <v>770</v>
      </c>
      <c r="M6" s="43"/>
      <c r="N6" s="43" t="s">
        <v>657</v>
      </c>
      <c r="O6" s="43"/>
      <c r="P6" s="43" t="s">
        <v>786</v>
      </c>
      <c r="Q6" s="43"/>
      <c r="R6" s="43" t="s">
        <v>673</v>
      </c>
      <c r="S6" s="43"/>
      <c r="T6" s="43" t="s">
        <v>802</v>
      </c>
      <c r="U6" s="43"/>
      <c r="V6" s="43" t="s">
        <v>689</v>
      </c>
      <c r="W6" s="43"/>
      <c r="X6" s="43" t="s">
        <v>818</v>
      </c>
      <c r="Y6" s="43"/>
      <c r="Z6" s="43" t="s">
        <v>705</v>
      </c>
      <c r="AA6" s="43"/>
      <c r="AB6" s="43" t="s">
        <v>834</v>
      </c>
      <c r="AC6" s="43"/>
      <c r="AD6" s="43" t="s">
        <v>721</v>
      </c>
      <c r="AE6" s="43"/>
      <c r="AF6" s="43" t="s">
        <v>850</v>
      </c>
      <c r="AG6" s="43"/>
      <c r="AH6" s="43"/>
      <c r="AL6" s="23" t="s">
        <v>67</v>
      </c>
      <c r="AM6" s="43" t="s">
        <v>608</v>
      </c>
      <c r="AN6" t="str">
        <f>B2&amp;A6&amp;AO4</f>
        <v>1#腔腔体到出料位按钮</v>
      </c>
      <c r="AR6" s="23" t="s">
        <v>67</v>
      </c>
      <c r="AS6" s="43" t="s">
        <v>738</v>
      </c>
      <c r="AT6" t="str">
        <f>B2&amp;A6&amp;AT4</f>
        <v>1#腔腔体到出料位手动输出</v>
      </c>
      <c r="AX6" s="23" t="s">
        <v>67</v>
      </c>
      <c r="AY6" s="43" t="s">
        <v>625</v>
      </c>
      <c r="AZ6" t="str">
        <f>F2&amp;A6&amp;AO4</f>
        <v>2#腔腔体到出料位按钮</v>
      </c>
      <c r="BD6" s="23" t="s">
        <v>67</v>
      </c>
      <c r="BE6" s="43" t="s">
        <v>754</v>
      </c>
      <c r="BF6" t="str">
        <f>F2&amp;A6&amp;AT4</f>
        <v>2#腔腔体到出料位手动输出</v>
      </c>
      <c r="BJ6" s="23" t="s">
        <v>67</v>
      </c>
      <c r="BK6" s="43" t="s">
        <v>641</v>
      </c>
      <c r="BL6" t="str">
        <f>J2&amp;A6&amp;AO4</f>
        <v>3#腔腔体到出料位按钮</v>
      </c>
      <c r="BP6" s="23" t="s">
        <v>67</v>
      </c>
      <c r="BQ6" s="43" t="s">
        <v>770</v>
      </c>
      <c r="BR6" t="str">
        <f>J2&amp;A6&amp;AT4</f>
        <v>3#腔腔体到出料位手动输出</v>
      </c>
    </row>
    <row r="7" spans="1:70" ht="18.75" customHeight="1" x14ac:dyDescent="0.15">
      <c r="A7" s="43" t="s">
        <v>600</v>
      </c>
      <c r="B7" s="43" t="s">
        <v>609</v>
      </c>
      <c r="C7" s="43"/>
      <c r="D7" s="43" t="s">
        <v>739</v>
      </c>
      <c r="E7" s="43"/>
      <c r="F7" s="43" t="s">
        <v>626</v>
      </c>
      <c r="G7" s="43"/>
      <c r="H7" s="43" t="s">
        <v>755</v>
      </c>
      <c r="I7" s="43"/>
      <c r="J7" s="43" t="s">
        <v>642</v>
      </c>
      <c r="K7" s="43"/>
      <c r="L7" s="43" t="s">
        <v>771</v>
      </c>
      <c r="M7" s="43"/>
      <c r="N7" s="43" t="s">
        <v>658</v>
      </c>
      <c r="O7" s="43"/>
      <c r="P7" s="43" t="s">
        <v>787</v>
      </c>
      <c r="Q7" s="43"/>
      <c r="R7" s="43" t="s">
        <v>674</v>
      </c>
      <c r="S7" s="43"/>
      <c r="T7" s="43" t="s">
        <v>803</v>
      </c>
      <c r="U7" s="43"/>
      <c r="V7" s="43" t="s">
        <v>690</v>
      </c>
      <c r="W7" s="43"/>
      <c r="X7" s="43" t="s">
        <v>819</v>
      </c>
      <c r="Y7" s="43"/>
      <c r="Z7" s="43" t="s">
        <v>706</v>
      </c>
      <c r="AA7" s="43"/>
      <c r="AB7" s="43" t="s">
        <v>835</v>
      </c>
      <c r="AC7" s="43"/>
      <c r="AD7" s="43" t="s">
        <v>722</v>
      </c>
      <c r="AE7" s="43"/>
      <c r="AF7" s="43" t="s">
        <v>851</v>
      </c>
      <c r="AG7" s="43"/>
      <c r="AH7" s="43"/>
      <c r="AL7" s="23" t="s">
        <v>67</v>
      </c>
      <c r="AM7" s="43" t="s">
        <v>609</v>
      </c>
      <c r="AN7" t="str">
        <f>B2&amp;A7&amp;AO4</f>
        <v>1#腔腔体顶升位按钮</v>
      </c>
      <c r="AR7" s="23" t="s">
        <v>67</v>
      </c>
      <c r="AS7" s="43" t="s">
        <v>739</v>
      </c>
      <c r="AT7" t="str">
        <f>B2&amp;A7&amp;AT4</f>
        <v>1#腔腔体顶升位手动输出</v>
      </c>
      <c r="AX7" s="23" t="s">
        <v>67</v>
      </c>
      <c r="AY7" s="43" t="s">
        <v>626</v>
      </c>
      <c r="AZ7" t="str">
        <f>F2&amp;A7&amp;AO4</f>
        <v>2#腔腔体顶升位按钮</v>
      </c>
      <c r="BD7" s="23" t="s">
        <v>67</v>
      </c>
      <c r="BE7" s="43" t="s">
        <v>755</v>
      </c>
      <c r="BF7" t="str">
        <f>F2&amp;A7&amp;AT4</f>
        <v>2#腔腔体顶升位手动输出</v>
      </c>
      <c r="BJ7" s="23" t="s">
        <v>67</v>
      </c>
      <c r="BK7" s="43" t="s">
        <v>642</v>
      </c>
      <c r="BL7" t="str">
        <f>J2&amp;A7&amp;AO4</f>
        <v>3#腔腔体顶升位按钮</v>
      </c>
      <c r="BP7" s="23" t="s">
        <v>67</v>
      </c>
      <c r="BQ7" s="43" t="s">
        <v>771</v>
      </c>
      <c r="BR7" t="str">
        <f>J2&amp;A7&amp;AT4</f>
        <v>3#腔腔体顶升位手动输出</v>
      </c>
    </row>
    <row r="8" spans="1:70" ht="18.75" customHeight="1" x14ac:dyDescent="0.15">
      <c r="A8" s="43" t="s">
        <v>601</v>
      </c>
      <c r="B8" s="43" t="s">
        <v>610</v>
      </c>
      <c r="C8" s="43"/>
      <c r="D8" s="43" t="s">
        <v>740</v>
      </c>
      <c r="E8" s="43"/>
      <c r="F8" s="43" t="s">
        <v>627</v>
      </c>
      <c r="G8" s="43"/>
      <c r="H8" s="43" t="s">
        <v>756</v>
      </c>
      <c r="I8" s="43"/>
      <c r="J8" s="43" t="s">
        <v>643</v>
      </c>
      <c r="K8" s="43"/>
      <c r="L8" s="43" t="s">
        <v>772</v>
      </c>
      <c r="M8" s="43"/>
      <c r="N8" s="43" t="s">
        <v>659</v>
      </c>
      <c r="O8" s="43"/>
      <c r="P8" s="43" t="s">
        <v>788</v>
      </c>
      <c r="Q8" s="43"/>
      <c r="R8" s="43" t="s">
        <v>675</v>
      </c>
      <c r="S8" s="43"/>
      <c r="T8" s="43" t="s">
        <v>804</v>
      </c>
      <c r="U8" s="43"/>
      <c r="V8" s="43" t="s">
        <v>691</v>
      </c>
      <c r="W8" s="43"/>
      <c r="X8" s="43" t="s">
        <v>820</v>
      </c>
      <c r="Y8" s="43"/>
      <c r="Z8" s="43" t="s">
        <v>707</v>
      </c>
      <c r="AA8" s="43"/>
      <c r="AB8" s="43" t="s">
        <v>836</v>
      </c>
      <c r="AC8" s="43"/>
      <c r="AD8" s="43" t="s">
        <v>723</v>
      </c>
      <c r="AE8" s="43"/>
      <c r="AF8" s="43" t="s">
        <v>852</v>
      </c>
      <c r="AH8" s="43"/>
      <c r="AL8" s="23" t="s">
        <v>67</v>
      </c>
      <c r="AM8" s="43" t="s">
        <v>610</v>
      </c>
      <c r="AN8" t="str">
        <f>B2&amp;A8&amp;AO4</f>
        <v>1#腔腔体下降位按钮</v>
      </c>
      <c r="AR8" s="23" t="s">
        <v>67</v>
      </c>
      <c r="AS8" s="43" t="s">
        <v>740</v>
      </c>
      <c r="AT8" t="str">
        <f>B2&amp;A8&amp;AT4</f>
        <v>1#腔腔体下降位手动输出</v>
      </c>
      <c r="AX8" s="23" t="s">
        <v>67</v>
      </c>
      <c r="AY8" s="43" t="s">
        <v>627</v>
      </c>
      <c r="AZ8" t="str">
        <f>F2&amp;A8&amp;AO4</f>
        <v>2#腔腔体下降位按钮</v>
      </c>
      <c r="BD8" s="23" t="s">
        <v>67</v>
      </c>
      <c r="BE8" s="43" t="s">
        <v>756</v>
      </c>
      <c r="BF8" t="str">
        <f>F2&amp;A8&amp;AT4</f>
        <v>2#腔腔体下降位手动输出</v>
      </c>
      <c r="BJ8" s="23" t="s">
        <v>67</v>
      </c>
      <c r="BK8" s="43" t="s">
        <v>643</v>
      </c>
      <c r="BL8" t="str">
        <f>J2&amp;A8&amp;AO4</f>
        <v>3#腔腔体下降位按钮</v>
      </c>
      <c r="BP8" s="23" t="s">
        <v>67</v>
      </c>
      <c r="BQ8" s="43" t="s">
        <v>772</v>
      </c>
      <c r="BR8" t="str">
        <f>J2&amp;A8&amp;AT4</f>
        <v>3#腔腔体下降位手动输出</v>
      </c>
    </row>
    <row r="9" spans="1:70" ht="18.75" customHeight="1" x14ac:dyDescent="0.15">
      <c r="A9" s="43" t="s">
        <v>602</v>
      </c>
      <c r="B9" s="43" t="s">
        <v>611</v>
      </c>
      <c r="C9" s="43"/>
      <c r="D9" s="43" t="s">
        <v>741</v>
      </c>
      <c r="E9" s="43"/>
      <c r="F9" s="43" t="s">
        <v>628</v>
      </c>
      <c r="G9" s="43"/>
      <c r="H9" s="43" t="s">
        <v>757</v>
      </c>
      <c r="I9" s="43"/>
      <c r="J9" s="43" t="s">
        <v>644</v>
      </c>
      <c r="K9" s="43"/>
      <c r="L9" s="43" t="s">
        <v>773</v>
      </c>
      <c r="M9" s="43"/>
      <c r="N9" s="43" t="s">
        <v>660</v>
      </c>
      <c r="O9" s="43"/>
      <c r="P9" s="43" t="s">
        <v>789</v>
      </c>
      <c r="Q9" s="43"/>
      <c r="R9" s="43" t="s">
        <v>676</v>
      </c>
      <c r="S9" s="43"/>
      <c r="T9" s="43" t="s">
        <v>805</v>
      </c>
      <c r="U9" s="43"/>
      <c r="V9" s="43" t="s">
        <v>692</v>
      </c>
      <c r="W9" s="43"/>
      <c r="X9" s="43" t="s">
        <v>821</v>
      </c>
      <c r="Y9" s="43"/>
      <c r="Z9" s="43" t="s">
        <v>708</v>
      </c>
      <c r="AA9" s="43"/>
      <c r="AB9" s="43" t="s">
        <v>837</v>
      </c>
      <c r="AC9" s="43"/>
      <c r="AD9" s="43" t="s">
        <v>724</v>
      </c>
      <c r="AE9" s="43"/>
      <c r="AF9" s="43" t="s">
        <v>853</v>
      </c>
      <c r="AH9" s="43"/>
      <c r="AL9" s="23" t="s">
        <v>67</v>
      </c>
      <c r="AM9" s="43" t="s">
        <v>611</v>
      </c>
      <c r="AN9" t="str">
        <f>B2&amp;A9&amp;AO4</f>
        <v>1#腔腔体抽气阀开按钮</v>
      </c>
      <c r="AR9" s="23" t="s">
        <v>67</v>
      </c>
      <c r="AS9" s="43" t="s">
        <v>741</v>
      </c>
      <c r="AT9" t="str">
        <f>B2&amp;A9&amp;AT4</f>
        <v>1#腔腔体抽气阀开手动输出</v>
      </c>
      <c r="AX9" s="23" t="s">
        <v>67</v>
      </c>
      <c r="AY9" s="43" t="s">
        <v>628</v>
      </c>
      <c r="AZ9" t="str">
        <f>F2&amp;A9&amp;AO4</f>
        <v>2#腔腔体抽气阀开按钮</v>
      </c>
      <c r="BD9" s="23" t="s">
        <v>67</v>
      </c>
      <c r="BE9" s="43" t="s">
        <v>757</v>
      </c>
      <c r="BF9" t="str">
        <f>F2&amp;A9&amp;AT4</f>
        <v>2#腔腔体抽气阀开手动输出</v>
      </c>
      <c r="BJ9" s="23" t="s">
        <v>67</v>
      </c>
      <c r="BK9" s="43" t="s">
        <v>644</v>
      </c>
      <c r="BL9" t="str">
        <f>J2&amp;A9&amp;AO4</f>
        <v>3#腔腔体抽气阀开按钮</v>
      </c>
      <c r="BP9" s="23" t="s">
        <v>67</v>
      </c>
      <c r="BQ9" s="43" t="s">
        <v>773</v>
      </c>
      <c r="BR9" t="str">
        <f>J2&amp;A9&amp;AT4</f>
        <v>3#腔腔体抽气阀开手动输出</v>
      </c>
    </row>
    <row r="10" spans="1:70" ht="18.75" customHeight="1" x14ac:dyDescent="0.15">
      <c r="A10" s="43" t="s">
        <v>603</v>
      </c>
      <c r="B10" s="43" t="s">
        <v>612</v>
      </c>
      <c r="C10" s="43"/>
      <c r="D10" s="43" t="s">
        <v>742</v>
      </c>
      <c r="E10" s="43"/>
      <c r="F10" s="43" t="s">
        <v>629</v>
      </c>
      <c r="G10" s="43"/>
      <c r="H10" s="43" t="s">
        <v>758</v>
      </c>
      <c r="I10" s="43"/>
      <c r="J10" s="43" t="s">
        <v>645</v>
      </c>
      <c r="K10" s="43"/>
      <c r="L10" s="43" t="s">
        <v>774</v>
      </c>
      <c r="M10" s="43"/>
      <c r="N10" s="43" t="s">
        <v>661</v>
      </c>
      <c r="O10" s="43"/>
      <c r="P10" s="43" t="s">
        <v>790</v>
      </c>
      <c r="Q10" s="43"/>
      <c r="R10" s="43" t="s">
        <v>677</v>
      </c>
      <c r="S10" s="43"/>
      <c r="T10" s="43" t="s">
        <v>806</v>
      </c>
      <c r="U10" s="43"/>
      <c r="V10" s="43" t="s">
        <v>693</v>
      </c>
      <c r="W10" s="43"/>
      <c r="X10" s="43" t="s">
        <v>822</v>
      </c>
      <c r="Y10" s="43"/>
      <c r="Z10" s="43" t="s">
        <v>709</v>
      </c>
      <c r="AA10" s="43"/>
      <c r="AB10" s="43" t="s">
        <v>838</v>
      </c>
      <c r="AC10" s="43"/>
      <c r="AD10" s="43" t="s">
        <v>725</v>
      </c>
      <c r="AE10" s="43"/>
      <c r="AF10" s="43" t="s">
        <v>854</v>
      </c>
      <c r="AH10" s="43"/>
      <c r="AL10" s="23" t="s">
        <v>67</v>
      </c>
      <c r="AM10" s="43" t="s">
        <v>612</v>
      </c>
      <c r="AN10" t="str">
        <f>B2&amp;A10&amp;AO4</f>
        <v>1#腔腔体抽气阀关按钮</v>
      </c>
      <c r="AR10" s="23" t="s">
        <v>67</v>
      </c>
      <c r="AS10" s="43" t="s">
        <v>742</v>
      </c>
      <c r="AT10" t="str">
        <f>B2&amp;A10&amp;AT4</f>
        <v>1#腔腔体抽气阀关手动输出</v>
      </c>
      <c r="AX10" s="23" t="s">
        <v>67</v>
      </c>
      <c r="AY10" s="43" t="s">
        <v>629</v>
      </c>
      <c r="AZ10" t="str">
        <f>F2&amp;A10&amp;AO4</f>
        <v>2#腔腔体抽气阀关按钮</v>
      </c>
      <c r="BD10" s="23" t="s">
        <v>67</v>
      </c>
      <c r="BE10" s="43" t="s">
        <v>758</v>
      </c>
      <c r="BF10" t="str">
        <f>F2&amp;A10&amp;AT4</f>
        <v>2#腔腔体抽气阀关手动输出</v>
      </c>
      <c r="BJ10" s="23" t="s">
        <v>67</v>
      </c>
      <c r="BK10" s="43" t="s">
        <v>645</v>
      </c>
      <c r="BL10" t="str">
        <f>J2&amp;A10&amp;AO4</f>
        <v>3#腔腔体抽气阀关按钮</v>
      </c>
      <c r="BP10" s="23" t="s">
        <v>67</v>
      </c>
      <c r="BQ10" s="43" t="s">
        <v>774</v>
      </c>
      <c r="BR10" t="str">
        <f>J2&amp;A10&amp;AT4</f>
        <v>3#腔腔体抽气阀关手动输出</v>
      </c>
    </row>
    <row r="11" spans="1:70" ht="18.75" customHeight="1" x14ac:dyDescent="0.15">
      <c r="A11" s="43" t="s">
        <v>604</v>
      </c>
      <c r="B11" s="43" t="s">
        <v>613</v>
      </c>
      <c r="C11" s="43"/>
      <c r="D11" s="43" t="s">
        <v>743</v>
      </c>
      <c r="E11" s="43"/>
      <c r="F11" s="43" t="s">
        <v>630</v>
      </c>
      <c r="G11" s="43"/>
      <c r="H11" s="43" t="s">
        <v>759</v>
      </c>
      <c r="I11" s="43"/>
      <c r="J11" s="43" t="s">
        <v>646</v>
      </c>
      <c r="K11" s="43"/>
      <c r="L11" s="43" t="s">
        <v>775</v>
      </c>
      <c r="M11" s="43"/>
      <c r="N11" s="43" t="s">
        <v>662</v>
      </c>
      <c r="O11" s="43"/>
      <c r="P11" s="43" t="s">
        <v>791</v>
      </c>
      <c r="Q11" s="43"/>
      <c r="R11" s="43" t="s">
        <v>678</v>
      </c>
      <c r="S11" s="43"/>
      <c r="T11" s="43" t="s">
        <v>807</v>
      </c>
      <c r="U11" s="43"/>
      <c r="V11" s="43" t="s">
        <v>694</v>
      </c>
      <c r="W11" s="43"/>
      <c r="X11" s="43" t="s">
        <v>823</v>
      </c>
      <c r="Y11" s="43"/>
      <c r="Z11" s="43" t="s">
        <v>710</v>
      </c>
      <c r="AA11" s="43"/>
      <c r="AB11" s="43" t="s">
        <v>839</v>
      </c>
      <c r="AC11" s="43"/>
      <c r="AD11" s="43" t="s">
        <v>726</v>
      </c>
      <c r="AE11" s="43"/>
      <c r="AF11" s="43" t="s">
        <v>855</v>
      </c>
      <c r="AH11" s="43"/>
      <c r="AL11" s="23" t="s">
        <v>67</v>
      </c>
      <c r="AM11" s="43" t="s">
        <v>613</v>
      </c>
      <c r="AN11" t="str">
        <f>B2&amp;A11&amp;AO4</f>
        <v>1#腔电池抽气阀开按钮</v>
      </c>
      <c r="AR11" s="23" t="s">
        <v>67</v>
      </c>
      <c r="AS11" s="43" t="s">
        <v>743</v>
      </c>
      <c r="AT11" t="str">
        <f>B2&amp;A11&amp;AT4</f>
        <v>1#腔电池抽气阀开手动输出</v>
      </c>
      <c r="AX11" s="23" t="s">
        <v>67</v>
      </c>
      <c r="AY11" s="43" t="s">
        <v>630</v>
      </c>
      <c r="AZ11" t="str">
        <f>F2&amp;A11&amp;AO4</f>
        <v>2#腔电池抽气阀开按钮</v>
      </c>
      <c r="BD11" s="23" t="s">
        <v>67</v>
      </c>
      <c r="BE11" s="43" t="s">
        <v>759</v>
      </c>
      <c r="BF11" t="str">
        <f>F2&amp;A11&amp;AT4</f>
        <v>2#腔电池抽气阀开手动输出</v>
      </c>
      <c r="BJ11" s="23" t="s">
        <v>67</v>
      </c>
      <c r="BK11" s="43" t="s">
        <v>646</v>
      </c>
      <c r="BL11" t="str">
        <f>J2&amp;A11&amp;AO4</f>
        <v>3#腔电池抽气阀开按钮</v>
      </c>
      <c r="BP11" s="23" t="s">
        <v>67</v>
      </c>
      <c r="BQ11" s="43" t="s">
        <v>775</v>
      </c>
      <c r="BR11" t="str">
        <f>J2&amp;A11&amp;AT4</f>
        <v>3#腔电池抽气阀开手动输出</v>
      </c>
    </row>
    <row r="12" spans="1:70" ht="18.75" customHeight="1" x14ac:dyDescent="0.15">
      <c r="A12" s="43" t="s">
        <v>605</v>
      </c>
      <c r="B12" s="43" t="s">
        <v>614</v>
      </c>
      <c r="C12" s="43"/>
      <c r="D12" s="43" t="s">
        <v>744</v>
      </c>
      <c r="E12" s="43"/>
      <c r="F12" s="43" t="s">
        <v>631</v>
      </c>
      <c r="G12" s="43"/>
      <c r="H12" s="43" t="s">
        <v>760</v>
      </c>
      <c r="I12" s="43"/>
      <c r="J12" s="43" t="s">
        <v>647</v>
      </c>
      <c r="K12" s="43"/>
      <c r="L12" s="43" t="s">
        <v>776</v>
      </c>
      <c r="M12" s="43"/>
      <c r="N12" s="43" t="s">
        <v>663</v>
      </c>
      <c r="O12" s="43"/>
      <c r="P12" s="43" t="s">
        <v>792</v>
      </c>
      <c r="Q12" s="43"/>
      <c r="R12" s="43" t="s">
        <v>679</v>
      </c>
      <c r="S12" s="43"/>
      <c r="T12" s="43" t="s">
        <v>808</v>
      </c>
      <c r="U12" s="43"/>
      <c r="V12" s="43" t="s">
        <v>695</v>
      </c>
      <c r="W12" s="43"/>
      <c r="X12" s="43" t="s">
        <v>824</v>
      </c>
      <c r="Y12" s="43"/>
      <c r="Z12" s="43" t="s">
        <v>711</v>
      </c>
      <c r="AA12" s="43"/>
      <c r="AB12" s="43" t="s">
        <v>840</v>
      </c>
      <c r="AC12" s="43"/>
      <c r="AD12" s="43" t="s">
        <v>727</v>
      </c>
      <c r="AE12" s="43"/>
      <c r="AF12" s="43" t="s">
        <v>856</v>
      </c>
      <c r="AH12" s="43"/>
      <c r="AL12" s="23" t="s">
        <v>67</v>
      </c>
      <c r="AM12" s="43" t="s">
        <v>614</v>
      </c>
      <c r="AN12" t="str">
        <f>B2&amp;A12&amp;AO4</f>
        <v>1#腔电池抽气阀关按钮</v>
      </c>
      <c r="AR12" s="23" t="s">
        <v>67</v>
      </c>
      <c r="AS12" s="43" t="s">
        <v>744</v>
      </c>
      <c r="AT12" t="str">
        <f>B2&amp;A12&amp;AT4</f>
        <v>1#腔电池抽气阀关手动输出</v>
      </c>
      <c r="AX12" s="23" t="s">
        <v>67</v>
      </c>
      <c r="AY12" s="43" t="s">
        <v>631</v>
      </c>
      <c r="AZ12" t="str">
        <f>F2&amp;A12&amp;AO4</f>
        <v>2#腔电池抽气阀关按钮</v>
      </c>
      <c r="BD12" s="23" t="s">
        <v>67</v>
      </c>
      <c r="BE12" s="43" t="s">
        <v>760</v>
      </c>
      <c r="BF12" t="str">
        <f>F2&amp;A12&amp;AT4</f>
        <v>2#腔电池抽气阀关手动输出</v>
      </c>
      <c r="BJ12" s="23" t="s">
        <v>67</v>
      </c>
      <c r="BK12" s="43" t="s">
        <v>647</v>
      </c>
      <c r="BL12" t="str">
        <f>J2&amp;A12&amp;AO4</f>
        <v>3#腔电池抽气阀关按钮</v>
      </c>
      <c r="BP12" s="23" t="s">
        <v>67</v>
      </c>
      <c r="BQ12" s="43" t="s">
        <v>776</v>
      </c>
      <c r="BR12" t="str">
        <f>J2&amp;A12&amp;AT4</f>
        <v>3#腔电池抽气阀关手动输出</v>
      </c>
    </row>
    <row r="13" spans="1:70" ht="18.75" customHeight="1" x14ac:dyDescent="0.15">
      <c r="A13" s="43" t="s">
        <v>422</v>
      </c>
      <c r="B13" s="43" t="s">
        <v>615</v>
      </c>
      <c r="C13" s="43"/>
      <c r="D13" s="43" t="s">
        <v>745</v>
      </c>
      <c r="E13" s="43"/>
      <c r="F13" s="43" t="s">
        <v>632</v>
      </c>
      <c r="G13" s="43"/>
      <c r="H13" s="43" t="s">
        <v>761</v>
      </c>
      <c r="I13" s="43"/>
      <c r="J13" s="43" t="s">
        <v>648</v>
      </c>
      <c r="K13" s="43"/>
      <c r="L13" s="43" t="s">
        <v>777</v>
      </c>
      <c r="M13" s="43"/>
      <c r="N13" s="43" t="s">
        <v>664</v>
      </c>
      <c r="O13" s="43"/>
      <c r="P13" s="43" t="s">
        <v>793</v>
      </c>
      <c r="Q13" s="43"/>
      <c r="R13" s="43" t="s">
        <v>680</v>
      </c>
      <c r="S13" s="43"/>
      <c r="T13" s="43" t="s">
        <v>809</v>
      </c>
      <c r="U13" s="43"/>
      <c r="V13" s="43" t="s">
        <v>696</v>
      </c>
      <c r="W13" s="43"/>
      <c r="X13" s="43" t="s">
        <v>825</v>
      </c>
      <c r="Y13" s="43"/>
      <c r="Z13" s="43" t="s">
        <v>712</v>
      </c>
      <c r="AA13" s="43"/>
      <c r="AB13" s="43" t="s">
        <v>841</v>
      </c>
      <c r="AC13" s="43"/>
      <c r="AD13" s="43" t="s">
        <v>728</v>
      </c>
      <c r="AE13" s="43"/>
      <c r="AF13" s="43" t="s">
        <v>857</v>
      </c>
      <c r="AH13" s="43"/>
      <c r="AL13" s="23" t="s">
        <v>67</v>
      </c>
      <c r="AM13" s="43" t="s">
        <v>615</v>
      </c>
      <c r="AN13" t="str">
        <f>B2&amp;A13&amp;AO4</f>
        <v>1#腔腔体破真空阀开按钮</v>
      </c>
      <c r="AR13" s="23" t="s">
        <v>67</v>
      </c>
      <c r="AS13" s="43" t="s">
        <v>745</v>
      </c>
      <c r="AT13" t="str">
        <f>B2&amp;A13&amp;AT4</f>
        <v>1#腔腔体破真空阀开手动输出</v>
      </c>
      <c r="AX13" s="23" t="s">
        <v>67</v>
      </c>
      <c r="AY13" s="43" t="s">
        <v>632</v>
      </c>
      <c r="AZ13" t="str">
        <f>F2&amp;A13&amp;AO4</f>
        <v>2#腔腔体破真空阀开按钮</v>
      </c>
      <c r="BD13" s="23" t="s">
        <v>67</v>
      </c>
      <c r="BE13" s="43" t="s">
        <v>761</v>
      </c>
      <c r="BF13" t="str">
        <f>F2&amp;A13&amp;AT4</f>
        <v>2#腔腔体破真空阀开手动输出</v>
      </c>
      <c r="BJ13" s="23" t="s">
        <v>67</v>
      </c>
      <c r="BK13" s="43" t="s">
        <v>648</v>
      </c>
      <c r="BL13" t="str">
        <f>J2&amp;A13&amp;AO4</f>
        <v>3#腔腔体破真空阀开按钮</v>
      </c>
      <c r="BP13" s="23" t="s">
        <v>67</v>
      </c>
      <c r="BQ13" s="43" t="s">
        <v>777</v>
      </c>
      <c r="BR13" t="str">
        <f>J2&amp;A13&amp;AT4</f>
        <v>3#腔腔体破真空阀开手动输出</v>
      </c>
    </row>
    <row r="14" spans="1:70" ht="18.75" customHeight="1" x14ac:dyDescent="0.15">
      <c r="A14" s="43" t="s">
        <v>606</v>
      </c>
      <c r="B14" s="43" t="s">
        <v>616</v>
      </c>
      <c r="C14" s="43"/>
      <c r="D14" s="43" t="s">
        <v>746</v>
      </c>
      <c r="E14" s="43"/>
      <c r="F14" s="43" t="s">
        <v>633</v>
      </c>
      <c r="G14" s="43"/>
      <c r="H14" s="43" t="s">
        <v>762</v>
      </c>
      <c r="I14" s="43"/>
      <c r="J14" s="43" t="s">
        <v>649</v>
      </c>
      <c r="K14" s="43"/>
      <c r="L14" s="43" t="s">
        <v>778</v>
      </c>
      <c r="M14" s="43"/>
      <c r="N14" s="43" t="s">
        <v>665</v>
      </c>
      <c r="O14" s="43"/>
      <c r="P14" s="43" t="s">
        <v>794</v>
      </c>
      <c r="Q14" s="43"/>
      <c r="R14" s="43" t="s">
        <v>681</v>
      </c>
      <c r="S14" s="43"/>
      <c r="T14" s="43" t="s">
        <v>810</v>
      </c>
      <c r="U14" s="43"/>
      <c r="V14" s="43" t="s">
        <v>697</v>
      </c>
      <c r="W14" s="43"/>
      <c r="X14" s="43" t="s">
        <v>826</v>
      </c>
      <c r="Y14" s="43"/>
      <c r="Z14" s="43" t="s">
        <v>713</v>
      </c>
      <c r="AA14" s="43"/>
      <c r="AB14" s="43" t="s">
        <v>842</v>
      </c>
      <c r="AC14" s="43"/>
      <c r="AD14" s="43" t="s">
        <v>729</v>
      </c>
      <c r="AE14" s="43"/>
      <c r="AF14" s="43" t="s">
        <v>858</v>
      </c>
      <c r="AH14" s="43"/>
      <c r="AL14" s="23" t="s">
        <v>67</v>
      </c>
      <c r="AM14" s="43" t="s">
        <v>616</v>
      </c>
      <c r="AN14" t="str">
        <f>B2&amp;A14&amp;AO4</f>
        <v>1#腔腔体破真空阀关按钮</v>
      </c>
      <c r="AR14" s="23" t="s">
        <v>67</v>
      </c>
      <c r="AS14" s="43" t="s">
        <v>746</v>
      </c>
      <c r="AT14" t="str">
        <f>B2&amp;A14&amp;AT4</f>
        <v>1#腔腔体破真空阀关手动输出</v>
      </c>
      <c r="AX14" s="23" t="s">
        <v>67</v>
      </c>
      <c r="AY14" s="43" t="s">
        <v>633</v>
      </c>
      <c r="AZ14" t="str">
        <f>F2&amp;A14&amp;AO4</f>
        <v>2#腔腔体破真空阀关按钮</v>
      </c>
      <c r="BD14" s="23" t="s">
        <v>67</v>
      </c>
      <c r="BE14" s="43" t="s">
        <v>762</v>
      </c>
      <c r="BF14" t="str">
        <f>F2&amp;A14&amp;AT4</f>
        <v>2#腔腔体破真空阀关手动输出</v>
      </c>
      <c r="BJ14" s="23" t="s">
        <v>67</v>
      </c>
      <c r="BK14" s="43" t="s">
        <v>649</v>
      </c>
      <c r="BL14" t="str">
        <f>J2&amp;A14&amp;AO4</f>
        <v>3#腔腔体破真空阀关按钮</v>
      </c>
      <c r="BP14" s="23" t="s">
        <v>67</v>
      </c>
      <c r="BQ14" s="43" t="s">
        <v>778</v>
      </c>
      <c r="BR14" t="str">
        <f>J2&amp;A14&amp;AT4</f>
        <v>3#腔腔体破真空阀关手动输出</v>
      </c>
    </row>
    <row r="15" spans="1:70" ht="18.75" customHeight="1" x14ac:dyDescent="0.15">
      <c r="A15" s="43" t="s">
        <v>423</v>
      </c>
      <c r="B15" s="43" t="s">
        <v>617</v>
      </c>
      <c r="C15" s="43"/>
      <c r="D15" s="43" t="s">
        <v>747</v>
      </c>
      <c r="E15" s="43"/>
      <c r="F15" s="43" t="s">
        <v>634</v>
      </c>
      <c r="G15" s="43"/>
      <c r="H15" s="43" t="s">
        <v>763</v>
      </c>
      <c r="I15" s="43"/>
      <c r="J15" s="43" t="s">
        <v>650</v>
      </c>
      <c r="K15" s="43"/>
      <c r="L15" s="43" t="s">
        <v>779</v>
      </c>
      <c r="M15" s="43"/>
      <c r="N15" s="43" t="s">
        <v>666</v>
      </c>
      <c r="O15" s="43"/>
      <c r="P15" s="43" t="s">
        <v>795</v>
      </c>
      <c r="Q15" s="43"/>
      <c r="R15" s="43" t="s">
        <v>682</v>
      </c>
      <c r="S15" s="43"/>
      <c r="T15" s="43" t="s">
        <v>811</v>
      </c>
      <c r="U15" s="43"/>
      <c r="V15" s="43" t="s">
        <v>698</v>
      </c>
      <c r="W15" s="43"/>
      <c r="X15" s="43" t="s">
        <v>827</v>
      </c>
      <c r="Y15" s="43"/>
      <c r="Z15" s="43" t="s">
        <v>714</v>
      </c>
      <c r="AA15" s="43"/>
      <c r="AB15" s="43" t="s">
        <v>843</v>
      </c>
      <c r="AC15" s="43"/>
      <c r="AD15" s="43" t="s">
        <v>730</v>
      </c>
      <c r="AE15" s="43"/>
      <c r="AF15" s="43" t="s">
        <v>859</v>
      </c>
      <c r="AH15" s="43"/>
      <c r="AL15" s="23" t="s">
        <v>67</v>
      </c>
      <c r="AM15" s="43" t="s">
        <v>617</v>
      </c>
      <c r="AN15" t="str">
        <f>B2&amp;A15&amp;AO4</f>
        <v>1#腔电池破真空阀开按钮</v>
      </c>
      <c r="AR15" s="23" t="s">
        <v>67</v>
      </c>
      <c r="AS15" s="43" t="s">
        <v>747</v>
      </c>
      <c r="AT15" t="str">
        <f>B2&amp;A15&amp;AT4</f>
        <v>1#腔电池破真空阀开手动输出</v>
      </c>
      <c r="AX15" s="23" t="s">
        <v>67</v>
      </c>
      <c r="AY15" s="43" t="s">
        <v>634</v>
      </c>
      <c r="AZ15" t="str">
        <f>F2&amp;A15&amp;AO4</f>
        <v>2#腔电池破真空阀开按钮</v>
      </c>
      <c r="BD15" s="23" t="s">
        <v>67</v>
      </c>
      <c r="BE15" s="43" t="s">
        <v>763</v>
      </c>
      <c r="BF15" t="str">
        <f>F2&amp;A15&amp;AT4</f>
        <v>2#腔电池破真空阀开手动输出</v>
      </c>
      <c r="BJ15" s="23" t="s">
        <v>67</v>
      </c>
      <c r="BK15" s="43" t="s">
        <v>650</v>
      </c>
      <c r="BL15" t="str">
        <f>J2&amp;A15&amp;AO4</f>
        <v>3#腔电池破真空阀开按钮</v>
      </c>
      <c r="BP15" s="23" t="s">
        <v>67</v>
      </c>
      <c r="BQ15" s="43" t="s">
        <v>779</v>
      </c>
      <c r="BR15" t="str">
        <f>J2&amp;A15&amp;AT4</f>
        <v>3#腔电池破真空阀开手动输出</v>
      </c>
    </row>
    <row r="16" spans="1:70" ht="18.75" customHeight="1" x14ac:dyDescent="0.15">
      <c r="A16" s="43" t="s">
        <v>424</v>
      </c>
      <c r="B16" s="43" t="s">
        <v>618</v>
      </c>
      <c r="C16" s="43"/>
      <c r="D16" s="43" t="s">
        <v>748</v>
      </c>
      <c r="E16" s="43"/>
      <c r="F16" s="43" t="s">
        <v>635</v>
      </c>
      <c r="G16" s="43"/>
      <c r="H16" s="43" t="s">
        <v>764</v>
      </c>
      <c r="I16" s="43"/>
      <c r="J16" s="43" t="s">
        <v>651</v>
      </c>
      <c r="K16" s="43"/>
      <c r="L16" s="43" t="s">
        <v>780</v>
      </c>
      <c r="M16" s="43"/>
      <c r="N16" s="43" t="s">
        <v>667</v>
      </c>
      <c r="O16" s="43"/>
      <c r="P16" s="43" t="s">
        <v>796</v>
      </c>
      <c r="Q16" s="43"/>
      <c r="R16" s="43" t="s">
        <v>683</v>
      </c>
      <c r="S16" s="43"/>
      <c r="T16" s="43" t="s">
        <v>812</v>
      </c>
      <c r="U16" s="43"/>
      <c r="V16" s="43" t="s">
        <v>699</v>
      </c>
      <c r="W16" s="43"/>
      <c r="X16" s="43" t="s">
        <v>828</v>
      </c>
      <c r="Y16" s="43"/>
      <c r="Z16" s="43" t="s">
        <v>715</v>
      </c>
      <c r="AA16" s="43"/>
      <c r="AB16" s="43" t="s">
        <v>844</v>
      </c>
      <c r="AC16" s="43"/>
      <c r="AD16" s="43" t="s">
        <v>731</v>
      </c>
      <c r="AE16" s="43"/>
      <c r="AF16" s="43" t="s">
        <v>860</v>
      </c>
      <c r="AH16" s="43"/>
      <c r="AL16" s="23" t="s">
        <v>67</v>
      </c>
      <c r="AM16" s="43" t="s">
        <v>618</v>
      </c>
      <c r="AN16" t="str">
        <f>B2&amp;A16&amp;AO4</f>
        <v>1#腔电池破真空阀关按钮</v>
      </c>
      <c r="AR16" s="23" t="s">
        <v>67</v>
      </c>
      <c r="AS16" s="43" t="s">
        <v>748</v>
      </c>
      <c r="AT16" t="str">
        <f>B2&amp;A16&amp;AT4</f>
        <v>1#腔电池破真空阀关手动输出</v>
      </c>
      <c r="AX16" s="23" t="s">
        <v>67</v>
      </c>
      <c r="AY16" s="43" t="s">
        <v>635</v>
      </c>
      <c r="AZ16" t="str">
        <f>F2&amp;A16&amp;AO4</f>
        <v>2#腔电池破真空阀关按钮</v>
      </c>
      <c r="BD16" s="23" t="s">
        <v>67</v>
      </c>
      <c r="BE16" s="43" t="s">
        <v>764</v>
      </c>
      <c r="BF16" t="str">
        <f>F2&amp;A16&amp;AT4</f>
        <v>2#腔电池破真空阀关手动输出</v>
      </c>
      <c r="BJ16" s="23" t="s">
        <v>67</v>
      </c>
      <c r="BK16" s="43" t="s">
        <v>651</v>
      </c>
      <c r="BL16" t="str">
        <f>J2&amp;A16&amp;AO4</f>
        <v>3#腔电池破真空阀关按钮</v>
      </c>
      <c r="BP16" s="23" t="s">
        <v>67</v>
      </c>
      <c r="BQ16" s="43" t="s">
        <v>780</v>
      </c>
      <c r="BR16" t="str">
        <f>J2&amp;A16&amp;AT4</f>
        <v>3#腔电池破真空阀关手动输出</v>
      </c>
    </row>
    <row r="17" spans="1:70" ht="18.75" customHeight="1" x14ac:dyDescent="0.15">
      <c r="A17" s="43" t="s">
        <v>420</v>
      </c>
      <c r="B17" s="43" t="s">
        <v>619</v>
      </c>
      <c r="C17" s="43"/>
      <c r="D17" s="43" t="s">
        <v>749</v>
      </c>
      <c r="E17" s="43"/>
      <c r="F17" s="43" t="s">
        <v>636</v>
      </c>
      <c r="G17" s="43"/>
      <c r="H17" s="43" t="s">
        <v>765</v>
      </c>
      <c r="I17" s="43"/>
      <c r="J17" s="43" t="s">
        <v>652</v>
      </c>
      <c r="K17" s="43"/>
      <c r="L17" s="43" t="s">
        <v>781</v>
      </c>
      <c r="M17" s="43"/>
      <c r="N17" s="43" t="s">
        <v>668</v>
      </c>
      <c r="O17" s="43"/>
      <c r="P17" s="43" t="s">
        <v>797</v>
      </c>
      <c r="Q17" s="43"/>
      <c r="R17" s="43" t="s">
        <v>684</v>
      </c>
      <c r="S17" s="43"/>
      <c r="T17" s="43" t="s">
        <v>813</v>
      </c>
      <c r="U17" s="43"/>
      <c r="V17" s="43" t="s">
        <v>700</v>
      </c>
      <c r="W17" s="43"/>
      <c r="X17" s="43" t="s">
        <v>829</v>
      </c>
      <c r="Y17" s="43"/>
      <c r="Z17" s="43" t="s">
        <v>716</v>
      </c>
      <c r="AA17" s="43"/>
      <c r="AB17" s="43" t="s">
        <v>845</v>
      </c>
      <c r="AC17" s="43"/>
      <c r="AD17" s="43" t="s">
        <v>732</v>
      </c>
      <c r="AE17" s="43"/>
      <c r="AF17" s="43" t="s">
        <v>861</v>
      </c>
      <c r="AH17" s="43"/>
      <c r="AL17" s="23" t="s">
        <v>67</v>
      </c>
      <c r="AM17" s="43" t="s">
        <v>619</v>
      </c>
      <c r="AN17" t="str">
        <f>B2&amp;A17&amp;AO4</f>
        <v>1#腔氦检阀开按钮</v>
      </c>
      <c r="AR17" s="23" t="s">
        <v>67</v>
      </c>
      <c r="AS17" s="43" t="s">
        <v>749</v>
      </c>
      <c r="AT17" t="str">
        <f>B2&amp;A17&amp;AT4</f>
        <v>1#腔氦检阀开手动输出</v>
      </c>
      <c r="AX17" s="23" t="s">
        <v>67</v>
      </c>
      <c r="AY17" s="43" t="s">
        <v>636</v>
      </c>
      <c r="AZ17" t="str">
        <f>F2&amp;A17&amp;AO4</f>
        <v>2#腔氦检阀开按钮</v>
      </c>
      <c r="BD17" s="23" t="s">
        <v>67</v>
      </c>
      <c r="BE17" s="43" t="s">
        <v>765</v>
      </c>
      <c r="BF17" t="str">
        <f>F2&amp;A17&amp;AT4</f>
        <v>2#腔氦检阀开手动输出</v>
      </c>
      <c r="BJ17" s="23" t="s">
        <v>67</v>
      </c>
      <c r="BK17" s="43" t="s">
        <v>652</v>
      </c>
      <c r="BL17" t="str">
        <f>J2&amp;A17&amp;AO4</f>
        <v>3#腔氦检阀开按钮</v>
      </c>
      <c r="BP17" s="23" t="s">
        <v>67</v>
      </c>
      <c r="BQ17" s="43" t="s">
        <v>781</v>
      </c>
      <c r="BR17" t="str">
        <f>J2&amp;A17&amp;AT4</f>
        <v>3#腔氦检阀开手动输出</v>
      </c>
    </row>
    <row r="18" spans="1:70" ht="18.75" customHeight="1" x14ac:dyDescent="0.15">
      <c r="A18" s="43" t="s">
        <v>421</v>
      </c>
      <c r="B18" s="43" t="s">
        <v>620</v>
      </c>
      <c r="C18" s="43"/>
      <c r="D18" s="43" t="s">
        <v>750</v>
      </c>
      <c r="E18" s="43"/>
      <c r="F18" s="43" t="s">
        <v>637</v>
      </c>
      <c r="G18" s="43"/>
      <c r="H18" s="43" t="s">
        <v>766</v>
      </c>
      <c r="I18" s="43"/>
      <c r="J18" s="43" t="s">
        <v>653</v>
      </c>
      <c r="K18" s="43"/>
      <c r="L18" s="43" t="s">
        <v>782</v>
      </c>
      <c r="M18" s="43"/>
      <c r="N18" s="43" t="s">
        <v>669</v>
      </c>
      <c r="O18" s="43"/>
      <c r="P18" s="43" t="s">
        <v>798</v>
      </c>
      <c r="Q18" s="43"/>
      <c r="R18" s="43" t="s">
        <v>685</v>
      </c>
      <c r="S18" s="43"/>
      <c r="T18" s="43" t="s">
        <v>814</v>
      </c>
      <c r="U18" s="43"/>
      <c r="V18" s="43" t="s">
        <v>701</v>
      </c>
      <c r="W18" s="43"/>
      <c r="X18" s="43" t="s">
        <v>830</v>
      </c>
      <c r="Y18" s="43"/>
      <c r="Z18" s="43" t="s">
        <v>717</v>
      </c>
      <c r="AA18" s="43"/>
      <c r="AB18" s="43" t="s">
        <v>846</v>
      </c>
      <c r="AC18" s="43"/>
      <c r="AD18" s="43" t="s">
        <v>733</v>
      </c>
      <c r="AE18" s="43"/>
      <c r="AF18" s="43" t="s">
        <v>862</v>
      </c>
      <c r="AH18" s="43"/>
      <c r="AL18" s="23" t="s">
        <v>67</v>
      </c>
      <c r="AM18" s="43" t="s">
        <v>620</v>
      </c>
      <c r="AN18" t="str">
        <f>B2&amp;A18&amp;AO4</f>
        <v>1#腔氦检阀关按钮</v>
      </c>
      <c r="AR18" s="23" t="s">
        <v>67</v>
      </c>
      <c r="AS18" s="43" t="s">
        <v>750</v>
      </c>
      <c r="AT18" t="str">
        <f>B2&amp;A18&amp;AT4</f>
        <v>1#腔氦检阀关手动输出</v>
      </c>
      <c r="AX18" s="23" t="s">
        <v>67</v>
      </c>
      <c r="AY18" s="43" t="s">
        <v>637</v>
      </c>
      <c r="AZ18" t="str">
        <f>F2&amp;A18&amp;AO4</f>
        <v>2#腔氦检阀关按钮</v>
      </c>
      <c r="BD18" s="23" t="s">
        <v>67</v>
      </c>
      <c r="BE18" s="43" t="s">
        <v>766</v>
      </c>
      <c r="BF18" t="str">
        <f>F2&amp;A18&amp;AT4</f>
        <v>2#腔氦检阀关手动输出</v>
      </c>
      <c r="BJ18" s="23" t="s">
        <v>67</v>
      </c>
      <c r="BK18" s="43" t="s">
        <v>653</v>
      </c>
      <c r="BL18" t="str">
        <f>J2&amp;A18&amp;AO4</f>
        <v>3#腔氦检阀关按钮</v>
      </c>
      <c r="BP18" s="23" t="s">
        <v>67</v>
      </c>
      <c r="BQ18" s="43" t="s">
        <v>782</v>
      </c>
      <c r="BR18" t="str">
        <f>J2&amp;A18&amp;AT4</f>
        <v>3#腔氦检阀关手动输出</v>
      </c>
    </row>
    <row r="19" spans="1:70" ht="18.75" customHeight="1" x14ac:dyDescent="0.15">
      <c r="A19" s="43" t="s">
        <v>418</v>
      </c>
      <c r="B19" s="43" t="s">
        <v>621</v>
      </c>
      <c r="C19" s="43"/>
      <c r="D19" s="43" t="s">
        <v>751</v>
      </c>
      <c r="E19" s="43"/>
      <c r="F19" s="43" t="s">
        <v>638</v>
      </c>
      <c r="G19" s="43"/>
      <c r="H19" s="43" t="s">
        <v>767</v>
      </c>
      <c r="I19" s="43"/>
      <c r="J19" s="43" t="s">
        <v>654</v>
      </c>
      <c r="K19" s="43"/>
      <c r="L19" s="43" t="s">
        <v>783</v>
      </c>
      <c r="M19" s="43"/>
      <c r="N19" s="43" t="s">
        <v>670</v>
      </c>
      <c r="O19" s="43"/>
      <c r="P19" s="43" t="s">
        <v>799</v>
      </c>
      <c r="Q19" s="43"/>
      <c r="R19" s="43" t="s">
        <v>686</v>
      </c>
      <c r="S19" s="43"/>
      <c r="T19" s="43" t="s">
        <v>815</v>
      </c>
      <c r="U19" s="43"/>
      <c r="V19" s="43" t="s">
        <v>702</v>
      </c>
      <c r="W19" s="43"/>
      <c r="X19" s="43" t="s">
        <v>831</v>
      </c>
      <c r="Y19" s="43"/>
      <c r="Z19" s="43" t="s">
        <v>718</v>
      </c>
      <c r="AA19" s="43"/>
      <c r="AB19" s="43" t="s">
        <v>847</v>
      </c>
      <c r="AC19" s="43"/>
      <c r="AD19" s="43" t="s">
        <v>734</v>
      </c>
      <c r="AE19" s="43"/>
      <c r="AF19" s="43" t="s">
        <v>863</v>
      </c>
      <c r="AH19" s="43"/>
      <c r="AL19" s="23" t="s">
        <v>67</v>
      </c>
      <c r="AM19" s="43" t="s">
        <v>621</v>
      </c>
      <c r="AN19" t="str">
        <f>B2&amp;A19&amp;AO4</f>
        <v>1#腔注氦阀开按钮</v>
      </c>
      <c r="AR19" s="23" t="s">
        <v>67</v>
      </c>
      <c r="AS19" s="43" t="s">
        <v>751</v>
      </c>
      <c r="AT19" t="str">
        <f>B2&amp;A19&amp;AT4</f>
        <v>1#腔注氦阀开手动输出</v>
      </c>
      <c r="AX19" s="23" t="s">
        <v>67</v>
      </c>
      <c r="AY19" s="43" t="s">
        <v>638</v>
      </c>
      <c r="AZ19" t="str">
        <f>F2&amp;A19&amp;AO4</f>
        <v>2#腔注氦阀开按钮</v>
      </c>
      <c r="BD19" s="23" t="s">
        <v>67</v>
      </c>
      <c r="BE19" s="43" t="s">
        <v>767</v>
      </c>
      <c r="BF19" t="str">
        <f>F2&amp;A19&amp;AT4</f>
        <v>2#腔注氦阀开手动输出</v>
      </c>
      <c r="BJ19" s="23" t="s">
        <v>67</v>
      </c>
      <c r="BK19" s="43" t="s">
        <v>654</v>
      </c>
      <c r="BL19" t="str">
        <f>J2&amp;A19&amp;AO4</f>
        <v>3#腔注氦阀开按钮</v>
      </c>
      <c r="BP19" s="23" t="s">
        <v>67</v>
      </c>
      <c r="BQ19" s="43" t="s">
        <v>783</v>
      </c>
      <c r="BR19" t="str">
        <f>J2&amp;A19&amp;AT4</f>
        <v>3#腔注氦阀开手动输出</v>
      </c>
    </row>
    <row r="20" spans="1:70" ht="18.75" customHeight="1" x14ac:dyDescent="0.15">
      <c r="A20" s="43" t="s">
        <v>419</v>
      </c>
      <c r="B20" s="43" t="s">
        <v>622</v>
      </c>
      <c r="C20" s="43"/>
      <c r="D20" s="43" t="s">
        <v>752</v>
      </c>
      <c r="E20" s="43"/>
      <c r="F20" s="43" t="s">
        <v>639</v>
      </c>
      <c r="G20" s="43"/>
      <c r="H20" s="43" t="s">
        <v>768</v>
      </c>
      <c r="I20" s="43"/>
      <c r="J20" s="43" t="s">
        <v>655</v>
      </c>
      <c r="K20" s="43"/>
      <c r="L20" s="43" t="s">
        <v>784</v>
      </c>
      <c r="M20" s="43"/>
      <c r="N20" s="43" t="s">
        <v>671</v>
      </c>
      <c r="O20" s="43"/>
      <c r="P20" s="43" t="s">
        <v>800</v>
      </c>
      <c r="Q20" s="43"/>
      <c r="R20" s="43" t="s">
        <v>687</v>
      </c>
      <c r="S20" s="43"/>
      <c r="T20" s="43" t="s">
        <v>816</v>
      </c>
      <c r="U20" s="43"/>
      <c r="V20" s="43" t="s">
        <v>703</v>
      </c>
      <c r="W20" s="43"/>
      <c r="X20" s="43" t="s">
        <v>832</v>
      </c>
      <c r="Y20" s="43"/>
      <c r="Z20" s="43" t="s">
        <v>719</v>
      </c>
      <c r="AA20" s="43"/>
      <c r="AB20" s="43" t="s">
        <v>848</v>
      </c>
      <c r="AC20" s="43"/>
      <c r="AD20" s="43" t="s">
        <v>735</v>
      </c>
      <c r="AE20" s="43"/>
      <c r="AF20" s="43" t="s">
        <v>864</v>
      </c>
      <c r="AH20" s="43"/>
      <c r="AL20" s="23" t="s">
        <v>67</v>
      </c>
      <c r="AM20" s="43" t="s">
        <v>622</v>
      </c>
      <c r="AN20" t="str">
        <f>B2&amp;A20&amp;AO4</f>
        <v>1#腔注氦阀关按钮</v>
      </c>
      <c r="AR20" s="23" t="s">
        <v>67</v>
      </c>
      <c r="AS20" s="43" t="s">
        <v>752</v>
      </c>
      <c r="AT20" t="str">
        <f>B2&amp;A20&amp;AT4</f>
        <v>1#腔注氦阀关手动输出</v>
      </c>
      <c r="AX20" s="23" t="s">
        <v>67</v>
      </c>
      <c r="AY20" s="43" t="s">
        <v>639</v>
      </c>
      <c r="AZ20" t="str">
        <f>F2&amp;A20&amp;AO4</f>
        <v>2#腔注氦阀关按钮</v>
      </c>
      <c r="BD20" s="23" t="s">
        <v>67</v>
      </c>
      <c r="BE20" s="43" t="s">
        <v>768</v>
      </c>
      <c r="BF20" t="str">
        <f>F2&amp;A20&amp;AT4</f>
        <v>2#腔注氦阀关手动输出</v>
      </c>
      <c r="BJ20" s="23" t="s">
        <v>67</v>
      </c>
      <c r="BK20" s="43" t="s">
        <v>655</v>
      </c>
      <c r="BL20" t="str">
        <f>J2&amp;A20&amp;AO4</f>
        <v>3#腔注氦阀关按钮</v>
      </c>
      <c r="BP20" s="23" t="s">
        <v>67</v>
      </c>
      <c r="BQ20" s="43" t="s">
        <v>784</v>
      </c>
      <c r="BR20" t="str">
        <f>J2&amp;A20&amp;AT4</f>
        <v>3#腔注氦阀关手动输出</v>
      </c>
    </row>
    <row r="22" spans="1:70" ht="18.75" customHeight="1" x14ac:dyDescent="0.15">
      <c r="A22" s="43" t="s">
        <v>1011</v>
      </c>
      <c r="B22" s="217">
        <v>600</v>
      </c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</row>
    <row r="23" spans="1:70" ht="18.75" customHeight="1" x14ac:dyDescent="0.15">
      <c r="A23" s="43" t="s">
        <v>1019</v>
      </c>
      <c r="B23" s="216">
        <v>600.01</v>
      </c>
      <c r="C23" s="216"/>
      <c r="D23" s="216"/>
      <c r="E23" s="216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16"/>
      <c r="AD23" s="216"/>
      <c r="AE23" s="216"/>
      <c r="AF23" s="216"/>
    </row>
    <row r="24" spans="1:70" ht="18.75" customHeight="1" x14ac:dyDescent="0.15">
      <c r="A24" s="43" t="s">
        <v>1020</v>
      </c>
      <c r="B24" s="216">
        <v>600.02</v>
      </c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  <c r="N24" s="216"/>
      <c r="O24" s="216"/>
      <c r="P24" s="216"/>
      <c r="Q24" s="216"/>
      <c r="R24" s="216"/>
      <c r="S24" s="216"/>
      <c r="T24" s="216"/>
      <c r="U24" s="216"/>
      <c r="V24" s="216"/>
      <c r="W24" s="216"/>
      <c r="X24" s="216"/>
      <c r="Y24" s="216"/>
      <c r="Z24" s="216"/>
      <c r="AA24" s="216"/>
      <c r="AB24" s="216"/>
      <c r="AC24" s="216"/>
      <c r="AD24" s="216"/>
      <c r="AE24" s="216"/>
      <c r="AF24" s="216"/>
    </row>
    <row r="25" spans="1:70" ht="18.75" customHeight="1" x14ac:dyDescent="0.15">
      <c r="A25" s="43" t="s">
        <v>1021</v>
      </c>
      <c r="B25" s="216">
        <v>600.03</v>
      </c>
      <c r="C25" s="216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216"/>
      <c r="Z25" s="216"/>
      <c r="AA25" s="216"/>
      <c r="AB25" s="216"/>
      <c r="AC25" s="216"/>
      <c r="AD25" s="216"/>
      <c r="AE25" s="216"/>
      <c r="AF25" s="216"/>
    </row>
  </sheetData>
  <mergeCells count="29">
    <mergeCell ref="B24:AF24"/>
    <mergeCell ref="B25:AF25"/>
    <mergeCell ref="B22:AF22"/>
    <mergeCell ref="B23:AF23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AF3:AG3"/>
    <mergeCell ref="V3:W3"/>
    <mergeCell ref="X3:Y3"/>
    <mergeCell ref="Z3:AA3"/>
    <mergeCell ref="AB3:AC3"/>
    <mergeCell ref="AD3:AE3"/>
    <mergeCell ref="A1:AF1"/>
    <mergeCell ref="N2:Q2"/>
    <mergeCell ref="J2:M2"/>
    <mergeCell ref="F2:I2"/>
    <mergeCell ref="B2:E2"/>
    <mergeCell ref="AD2:AG2"/>
    <mergeCell ref="Z2:AC2"/>
    <mergeCell ref="V2:Y2"/>
    <mergeCell ref="R2:U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7:Z41"/>
  <sheetViews>
    <sheetView workbookViewId="0">
      <selection activeCell="E23" sqref="E23"/>
    </sheetView>
  </sheetViews>
  <sheetFormatPr defaultRowHeight="13.5" x14ac:dyDescent="0.15"/>
  <cols>
    <col min="8" max="8" width="6.25" customWidth="1"/>
    <col min="9" max="9" width="3.5" style="58" customWidth="1"/>
    <col min="14" max="14" width="1.5" customWidth="1"/>
    <col min="15" max="15" width="19.75" style="58" customWidth="1"/>
  </cols>
  <sheetData>
    <row r="7" spans="9:15" x14ac:dyDescent="0.15">
      <c r="I7" s="58" t="s">
        <v>883</v>
      </c>
      <c r="O7" s="58" t="s">
        <v>884</v>
      </c>
    </row>
    <row r="8" spans="9:15" x14ac:dyDescent="0.15">
      <c r="I8" s="58">
        <v>0</v>
      </c>
      <c r="J8" t="s">
        <v>872</v>
      </c>
      <c r="O8" s="58">
        <v>1</v>
      </c>
    </row>
    <row r="9" spans="9:15" x14ac:dyDescent="0.15">
      <c r="I9" s="58">
        <v>1</v>
      </c>
      <c r="J9" t="s">
        <v>873</v>
      </c>
      <c r="O9" s="58">
        <v>2</v>
      </c>
    </row>
    <row r="10" spans="9:15" x14ac:dyDescent="0.15">
      <c r="I10" s="58">
        <v>2</v>
      </c>
      <c r="J10" t="s">
        <v>882</v>
      </c>
      <c r="O10" s="58">
        <v>4</v>
      </c>
    </row>
    <row r="11" spans="9:15" x14ac:dyDescent="0.15">
      <c r="I11" s="58">
        <v>3</v>
      </c>
      <c r="J11" t="s">
        <v>874</v>
      </c>
      <c r="O11" s="58">
        <v>8</v>
      </c>
    </row>
    <row r="12" spans="9:15" x14ac:dyDescent="0.15">
      <c r="I12" s="58">
        <v>4</v>
      </c>
      <c r="J12" t="s">
        <v>875</v>
      </c>
      <c r="O12" s="58">
        <v>16</v>
      </c>
    </row>
    <row r="13" spans="9:15" x14ac:dyDescent="0.15">
      <c r="I13" s="58">
        <v>5</v>
      </c>
      <c r="J13" t="s">
        <v>876</v>
      </c>
      <c r="O13" s="58">
        <v>32</v>
      </c>
    </row>
    <row r="14" spans="9:15" x14ac:dyDescent="0.15">
      <c r="I14" s="58">
        <v>6</v>
      </c>
      <c r="J14" t="s">
        <v>877</v>
      </c>
      <c r="O14" s="58">
        <v>64</v>
      </c>
    </row>
    <row r="15" spans="9:15" x14ac:dyDescent="0.15">
      <c r="I15" s="58">
        <v>7</v>
      </c>
      <c r="J15" t="s">
        <v>878</v>
      </c>
      <c r="O15" s="58">
        <v>128</v>
      </c>
    </row>
    <row r="16" spans="9:15" x14ac:dyDescent="0.15">
      <c r="I16" s="58">
        <v>8</v>
      </c>
      <c r="J16" t="s">
        <v>879</v>
      </c>
      <c r="O16" s="58">
        <v>256</v>
      </c>
    </row>
    <row r="17" spans="8:26" x14ac:dyDescent="0.15">
      <c r="I17" s="58">
        <v>9</v>
      </c>
      <c r="J17" t="s">
        <v>880</v>
      </c>
      <c r="O17" s="58">
        <v>512</v>
      </c>
    </row>
    <row r="18" spans="8:26" x14ac:dyDescent="0.15">
      <c r="I18" s="58">
        <v>10</v>
      </c>
      <c r="J18" t="s">
        <v>881</v>
      </c>
      <c r="O18" s="58">
        <v>1024</v>
      </c>
    </row>
    <row r="23" spans="8:26" x14ac:dyDescent="0.15">
      <c r="H23">
        <f>120</f>
        <v>120</v>
      </c>
    </row>
    <row r="28" spans="8:26" x14ac:dyDescent="0.15">
      <c r="P28" t="s">
        <v>887</v>
      </c>
      <c r="Q28" t="s">
        <v>888</v>
      </c>
      <c r="R28" t="s">
        <v>891</v>
      </c>
      <c r="S28" t="s">
        <v>892</v>
      </c>
      <c r="T28" t="s">
        <v>889</v>
      </c>
      <c r="U28" t="s">
        <v>890</v>
      </c>
      <c r="W28" t="s">
        <v>893</v>
      </c>
      <c r="X28" t="s">
        <v>894</v>
      </c>
      <c r="Y28" t="s">
        <v>895</v>
      </c>
    </row>
    <row r="29" spans="8:26" x14ac:dyDescent="0.15">
      <c r="J29" t="s">
        <v>885</v>
      </c>
      <c r="K29">
        <f>1250*12</f>
        <v>15000</v>
      </c>
      <c r="L29">
        <f>6*12</f>
        <v>72</v>
      </c>
      <c r="P29" t="s">
        <v>899</v>
      </c>
      <c r="Q29">
        <v>12</v>
      </c>
      <c r="R29">
        <v>6</v>
      </c>
      <c r="S29">
        <f>R29*Q29</f>
        <v>72</v>
      </c>
      <c r="T29">
        <v>1250</v>
      </c>
      <c r="U29">
        <f>T29*Q29</f>
        <v>15000</v>
      </c>
    </row>
    <row r="30" spans="8:26" x14ac:dyDescent="0.15">
      <c r="J30" t="s">
        <v>886</v>
      </c>
      <c r="K30">
        <f>750*12</f>
        <v>9000</v>
      </c>
      <c r="L30">
        <v>109.99</v>
      </c>
      <c r="P30" t="s">
        <v>900</v>
      </c>
      <c r="Q30">
        <v>12</v>
      </c>
      <c r="R30">
        <f>110/Q30</f>
        <v>9.1666666666666661</v>
      </c>
      <c r="S30">
        <f>R30*Q30</f>
        <v>110</v>
      </c>
      <c r="T30">
        <v>750</v>
      </c>
      <c r="U30">
        <f>T30*Q30</f>
        <v>9000</v>
      </c>
    </row>
    <row r="31" spans="8:26" x14ac:dyDescent="0.15">
      <c r="K31">
        <f>K30+K29</f>
        <v>24000</v>
      </c>
      <c r="L31">
        <f>L30+L29</f>
        <v>181.99</v>
      </c>
      <c r="P31" t="s">
        <v>896</v>
      </c>
      <c r="S31">
        <f>S30+S29</f>
        <v>182</v>
      </c>
      <c r="W31">
        <f>U30+U29</f>
        <v>24000</v>
      </c>
      <c r="X31">
        <v>350</v>
      </c>
      <c r="Y31">
        <f>W31/X31</f>
        <v>68.571428571428569</v>
      </c>
      <c r="Z31">
        <f>Y31*3</f>
        <v>205.71428571428572</v>
      </c>
    </row>
    <row r="32" spans="8:26" x14ac:dyDescent="0.15">
      <c r="R32" t="s">
        <v>898</v>
      </c>
      <c r="S32">
        <f>S31+Z31</f>
        <v>387.71428571428572</v>
      </c>
    </row>
    <row r="33" spans="11:21" x14ac:dyDescent="0.15">
      <c r="R33" t="s">
        <v>897</v>
      </c>
      <c r="S33">
        <f>S32/Y31</f>
        <v>5.6541666666666668</v>
      </c>
    </row>
    <row r="34" spans="11:21" x14ac:dyDescent="0.15">
      <c r="K34">
        <f>K31/350</f>
        <v>68.571428571428569</v>
      </c>
      <c r="L34">
        <f>L32/K34</f>
        <v>0</v>
      </c>
      <c r="S34">
        <f>Y31*10</f>
        <v>685.71428571428567</v>
      </c>
      <c r="T34">
        <f>S33*Y31</f>
        <v>387.71428571428572</v>
      </c>
      <c r="U34">
        <f>S34-T34</f>
        <v>297.99999999999994</v>
      </c>
    </row>
    <row r="36" spans="11:21" x14ac:dyDescent="0.15">
      <c r="K36">
        <f>68/24</f>
        <v>2.8333333333333335</v>
      </c>
    </row>
    <row r="41" spans="11:21" x14ac:dyDescent="0.15">
      <c r="S41">
        <f>68*3</f>
        <v>204</v>
      </c>
      <c r="T41">
        <f>69/6</f>
        <v>11.5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topLeftCell="A13" workbookViewId="0">
      <selection activeCell="G42" sqref="G42"/>
    </sheetView>
  </sheetViews>
  <sheetFormatPr defaultRowHeight="13.5" x14ac:dyDescent="0.15"/>
  <cols>
    <col min="3" max="3" width="9" style="43"/>
    <col min="4" max="4" width="12.5" customWidth="1"/>
    <col min="12" max="12" width="18" customWidth="1"/>
  </cols>
  <sheetData>
    <row r="2" spans="2:12" x14ac:dyDescent="0.15">
      <c r="B2" s="23" t="s">
        <v>67</v>
      </c>
      <c r="C2" s="43" t="s">
        <v>942</v>
      </c>
      <c r="D2" t="s">
        <v>943</v>
      </c>
      <c r="J2" s="23" t="s">
        <v>67</v>
      </c>
      <c r="K2" t="s">
        <v>1205</v>
      </c>
      <c r="L2" t="s">
        <v>1022</v>
      </c>
    </row>
    <row r="3" spans="2:12" x14ac:dyDescent="0.15">
      <c r="B3" s="23" t="s">
        <v>67</v>
      </c>
      <c r="C3" s="43" t="s">
        <v>944</v>
      </c>
      <c r="D3" t="s">
        <v>959</v>
      </c>
      <c r="J3" s="23" t="s">
        <v>67</v>
      </c>
      <c r="K3" t="s">
        <v>1206</v>
      </c>
      <c r="L3" t="s">
        <v>1023</v>
      </c>
    </row>
    <row r="4" spans="2:12" x14ac:dyDescent="0.15">
      <c r="B4" s="23" t="s">
        <v>67</v>
      </c>
      <c r="C4" s="43" t="s">
        <v>945</v>
      </c>
      <c r="D4" t="s">
        <v>960</v>
      </c>
      <c r="J4" s="23" t="s">
        <v>67</v>
      </c>
      <c r="K4" t="s">
        <v>1207</v>
      </c>
      <c r="L4" t="s">
        <v>1027</v>
      </c>
    </row>
    <row r="5" spans="2:12" x14ac:dyDescent="0.15">
      <c r="B5" s="23" t="s">
        <v>67</v>
      </c>
      <c r="C5" s="43" t="s">
        <v>946</v>
      </c>
      <c r="D5" t="s">
        <v>961</v>
      </c>
      <c r="J5" s="23" t="s">
        <v>67</v>
      </c>
      <c r="K5" t="s">
        <v>1208</v>
      </c>
      <c r="L5" t="s">
        <v>1028</v>
      </c>
    </row>
    <row r="6" spans="2:12" x14ac:dyDescent="0.15">
      <c r="B6" s="23" t="s">
        <v>67</v>
      </c>
      <c r="C6" s="43" t="s">
        <v>947</v>
      </c>
      <c r="D6" t="s">
        <v>1082</v>
      </c>
      <c r="J6" s="23" t="s">
        <v>67</v>
      </c>
      <c r="K6" t="s">
        <v>1209</v>
      </c>
      <c r="L6" t="s">
        <v>1029</v>
      </c>
    </row>
    <row r="7" spans="2:12" x14ac:dyDescent="0.15">
      <c r="B7" s="23" t="s">
        <v>67</v>
      </c>
      <c r="C7" s="43" t="s">
        <v>948</v>
      </c>
      <c r="D7" t="s">
        <v>1046</v>
      </c>
      <c r="J7" s="23" t="s">
        <v>67</v>
      </c>
      <c r="K7" t="s">
        <v>1210</v>
      </c>
      <c r="L7" t="s">
        <v>1024</v>
      </c>
    </row>
    <row r="8" spans="2:12" x14ac:dyDescent="0.15">
      <c r="B8" s="23" t="s">
        <v>67</v>
      </c>
      <c r="C8" s="43" t="s">
        <v>949</v>
      </c>
      <c r="D8" t="s">
        <v>1047</v>
      </c>
      <c r="J8" s="23" t="s">
        <v>67</v>
      </c>
      <c r="K8" t="s">
        <v>1211</v>
      </c>
      <c r="L8" t="s">
        <v>1025</v>
      </c>
    </row>
    <row r="9" spans="2:12" x14ac:dyDescent="0.15">
      <c r="B9" s="23" t="s">
        <v>67</v>
      </c>
      <c r="C9" s="43" t="s">
        <v>950</v>
      </c>
      <c r="D9" t="s">
        <v>1048</v>
      </c>
      <c r="J9" s="23" t="s">
        <v>67</v>
      </c>
      <c r="K9" t="s">
        <v>1212</v>
      </c>
      <c r="L9" t="s">
        <v>1026</v>
      </c>
    </row>
    <row r="10" spans="2:12" x14ac:dyDescent="0.15">
      <c r="B10" s="23" t="s">
        <v>67</v>
      </c>
      <c r="C10" s="43" t="s">
        <v>951</v>
      </c>
      <c r="D10" t="s">
        <v>1049</v>
      </c>
      <c r="J10" s="23" t="s">
        <v>67</v>
      </c>
      <c r="K10" t="s">
        <v>1213</v>
      </c>
      <c r="L10" t="s">
        <v>1030</v>
      </c>
    </row>
    <row r="11" spans="2:12" x14ac:dyDescent="0.15">
      <c r="B11" s="23" t="s">
        <v>67</v>
      </c>
      <c r="C11" s="43" t="s">
        <v>952</v>
      </c>
      <c r="D11" t="s">
        <v>1050</v>
      </c>
      <c r="J11" s="23" t="s">
        <v>67</v>
      </c>
      <c r="K11" t="s">
        <v>1214</v>
      </c>
      <c r="L11" t="s">
        <v>1031</v>
      </c>
    </row>
    <row r="12" spans="2:12" x14ac:dyDescent="0.15">
      <c r="B12" s="23" t="s">
        <v>67</v>
      </c>
      <c r="C12" s="43" t="s">
        <v>953</v>
      </c>
      <c r="D12" t="s">
        <v>1051</v>
      </c>
      <c r="J12" s="23" t="s">
        <v>67</v>
      </c>
      <c r="K12" t="s">
        <v>1215</v>
      </c>
      <c r="L12" t="s">
        <v>1032</v>
      </c>
    </row>
    <row r="13" spans="2:12" x14ac:dyDescent="0.15">
      <c r="B13" s="23" t="s">
        <v>67</v>
      </c>
      <c r="C13" s="43" t="s">
        <v>954</v>
      </c>
      <c r="D13" t="s">
        <v>1052</v>
      </c>
      <c r="J13" s="23" t="s">
        <v>67</v>
      </c>
      <c r="K13" t="s">
        <v>1216</v>
      </c>
      <c r="L13" t="s">
        <v>1033</v>
      </c>
    </row>
    <row r="14" spans="2:12" x14ac:dyDescent="0.15">
      <c r="B14" s="23" t="s">
        <v>67</v>
      </c>
      <c r="C14" s="43" t="s">
        <v>955</v>
      </c>
      <c r="D14" t="s">
        <v>1053</v>
      </c>
      <c r="J14" s="23" t="s">
        <v>67</v>
      </c>
      <c r="K14" t="s">
        <v>1217</v>
      </c>
      <c r="L14" t="s">
        <v>1034</v>
      </c>
    </row>
    <row r="15" spans="2:12" x14ac:dyDescent="0.15">
      <c r="B15" s="23" t="s">
        <v>67</v>
      </c>
      <c r="C15" s="43" t="s">
        <v>956</v>
      </c>
      <c r="D15" t="s">
        <v>1054</v>
      </c>
      <c r="J15" s="23" t="s">
        <v>67</v>
      </c>
      <c r="K15" t="s">
        <v>1218</v>
      </c>
      <c r="L15" t="s">
        <v>1035</v>
      </c>
    </row>
    <row r="16" spans="2:12" x14ac:dyDescent="0.15">
      <c r="B16" s="23" t="s">
        <v>67</v>
      </c>
      <c r="C16" s="43" t="s">
        <v>957</v>
      </c>
      <c r="D16" t="s">
        <v>1082</v>
      </c>
      <c r="J16" s="23" t="s">
        <v>67</v>
      </c>
      <c r="K16" t="s">
        <v>1219</v>
      </c>
      <c r="L16" t="s">
        <v>1036</v>
      </c>
    </row>
    <row r="17" spans="2:12" x14ac:dyDescent="0.15">
      <c r="B17" s="23" t="s">
        <v>67</v>
      </c>
      <c r="C17" s="43" t="s">
        <v>958</v>
      </c>
      <c r="D17" t="s">
        <v>1082</v>
      </c>
      <c r="J17" s="23" t="s">
        <v>67</v>
      </c>
      <c r="K17" t="s">
        <v>1220</v>
      </c>
      <c r="L17" t="s">
        <v>1225</v>
      </c>
    </row>
    <row r="18" spans="2:12" x14ac:dyDescent="0.15">
      <c r="B18" s="23" t="s">
        <v>67</v>
      </c>
      <c r="C18" s="43" t="s">
        <v>1066</v>
      </c>
      <c r="D18" t="s">
        <v>1082</v>
      </c>
      <c r="J18" s="23" t="s">
        <v>67</v>
      </c>
      <c r="K18" t="s">
        <v>1189</v>
      </c>
      <c r="L18" t="s">
        <v>1037</v>
      </c>
    </row>
    <row r="19" spans="2:12" x14ac:dyDescent="0.15">
      <c r="B19" s="23" t="s">
        <v>67</v>
      </c>
      <c r="C19" s="43" t="s">
        <v>1067</v>
      </c>
      <c r="D19" t="s">
        <v>1083</v>
      </c>
      <c r="J19" s="23" t="s">
        <v>67</v>
      </c>
      <c r="K19" t="s">
        <v>1190</v>
      </c>
      <c r="L19" t="s">
        <v>1038</v>
      </c>
    </row>
    <row r="20" spans="2:12" x14ac:dyDescent="0.15">
      <c r="B20" s="23" t="s">
        <v>67</v>
      </c>
      <c r="C20" s="43" t="s">
        <v>1068</v>
      </c>
      <c r="D20" t="s">
        <v>1084</v>
      </c>
      <c r="J20" s="23" t="s">
        <v>67</v>
      </c>
      <c r="K20" t="s">
        <v>1191</v>
      </c>
      <c r="L20" t="s">
        <v>1039</v>
      </c>
    </row>
    <row r="21" spans="2:12" x14ac:dyDescent="0.15">
      <c r="B21" s="23" t="s">
        <v>67</v>
      </c>
      <c r="C21" s="43" t="s">
        <v>1069</v>
      </c>
      <c r="D21" t="s">
        <v>1085</v>
      </c>
      <c r="J21" s="23" t="s">
        <v>67</v>
      </c>
      <c r="K21" t="s">
        <v>1192</v>
      </c>
      <c r="L21" t="s">
        <v>1040</v>
      </c>
    </row>
    <row r="22" spans="2:12" x14ac:dyDescent="0.15">
      <c r="B22" s="23" t="s">
        <v>67</v>
      </c>
      <c r="C22" s="43" t="s">
        <v>1070</v>
      </c>
      <c r="D22" t="s">
        <v>1082</v>
      </c>
      <c r="J22" s="23" t="s">
        <v>67</v>
      </c>
      <c r="K22" t="s">
        <v>1193</v>
      </c>
      <c r="L22" t="s">
        <v>1041</v>
      </c>
    </row>
    <row r="23" spans="2:12" x14ac:dyDescent="0.15">
      <c r="B23" s="23" t="s">
        <v>67</v>
      </c>
      <c r="C23" s="43" t="s">
        <v>1071</v>
      </c>
      <c r="D23" t="s">
        <v>1082</v>
      </c>
      <c r="J23" s="23" t="s">
        <v>67</v>
      </c>
      <c r="K23" t="s">
        <v>1194</v>
      </c>
      <c r="L23" t="s">
        <v>1042</v>
      </c>
    </row>
    <row r="24" spans="2:12" x14ac:dyDescent="0.15">
      <c r="B24" s="23" t="s">
        <v>67</v>
      </c>
      <c r="C24" s="43" t="s">
        <v>1072</v>
      </c>
      <c r="J24" s="23" t="s">
        <v>67</v>
      </c>
      <c r="K24" t="s">
        <v>1195</v>
      </c>
      <c r="L24" t="s">
        <v>1043</v>
      </c>
    </row>
    <row r="25" spans="2:12" x14ac:dyDescent="0.15">
      <c r="B25" s="23" t="s">
        <v>67</v>
      </c>
      <c r="C25" s="43" t="s">
        <v>1073</v>
      </c>
      <c r="J25" s="23" t="s">
        <v>67</v>
      </c>
      <c r="K25" t="s">
        <v>1196</v>
      </c>
      <c r="L25" t="s">
        <v>1044</v>
      </c>
    </row>
    <row r="26" spans="2:12" x14ac:dyDescent="0.15">
      <c r="B26" s="23" t="s">
        <v>67</v>
      </c>
      <c r="C26" s="43" t="s">
        <v>1074</v>
      </c>
      <c r="J26" s="23" t="s">
        <v>67</v>
      </c>
      <c r="K26" t="s">
        <v>1197</v>
      </c>
      <c r="L26" t="s">
        <v>1045</v>
      </c>
    </row>
    <row r="27" spans="2:12" x14ac:dyDescent="0.15">
      <c r="B27" s="23" t="s">
        <v>67</v>
      </c>
      <c r="C27" s="43" t="s">
        <v>1075</v>
      </c>
      <c r="J27" s="23" t="s">
        <v>67</v>
      </c>
      <c r="K27" t="s">
        <v>1198</v>
      </c>
      <c r="L27" t="s">
        <v>1040</v>
      </c>
    </row>
    <row r="28" spans="2:12" x14ac:dyDescent="0.15">
      <c r="B28" s="23" t="s">
        <v>67</v>
      </c>
      <c r="C28" s="43" t="s">
        <v>1076</v>
      </c>
      <c r="J28" s="23" t="s">
        <v>67</v>
      </c>
      <c r="K28" t="s">
        <v>1199</v>
      </c>
      <c r="L28" t="s">
        <v>1041</v>
      </c>
    </row>
    <row r="29" spans="2:12" x14ac:dyDescent="0.15">
      <c r="B29" s="23" t="s">
        <v>67</v>
      </c>
      <c r="C29" s="43" t="s">
        <v>1077</v>
      </c>
      <c r="J29" s="23" t="s">
        <v>67</v>
      </c>
      <c r="K29" t="s">
        <v>1200</v>
      </c>
      <c r="L29" t="s">
        <v>1055</v>
      </c>
    </row>
    <row r="30" spans="2:12" x14ac:dyDescent="0.15">
      <c r="B30" s="23" t="s">
        <v>67</v>
      </c>
      <c r="C30" s="43" t="s">
        <v>1078</v>
      </c>
      <c r="J30" s="23" t="s">
        <v>67</v>
      </c>
      <c r="K30" t="s">
        <v>1201</v>
      </c>
      <c r="L30" t="s">
        <v>1221</v>
      </c>
    </row>
    <row r="31" spans="2:12" x14ac:dyDescent="0.15">
      <c r="B31" s="23" t="s">
        <v>67</v>
      </c>
      <c r="C31" s="43" t="s">
        <v>1079</v>
      </c>
      <c r="J31" s="23" t="s">
        <v>67</v>
      </c>
      <c r="K31" t="s">
        <v>1202</v>
      </c>
      <c r="L31" t="s">
        <v>1222</v>
      </c>
    </row>
    <row r="32" spans="2:12" x14ac:dyDescent="0.15">
      <c r="B32" s="23" t="s">
        <v>67</v>
      </c>
      <c r="C32" s="43" t="s">
        <v>1080</v>
      </c>
      <c r="J32" s="23" t="s">
        <v>67</v>
      </c>
      <c r="K32" t="s">
        <v>1203</v>
      </c>
    </row>
    <row r="33" spans="2:12" x14ac:dyDescent="0.15">
      <c r="B33" s="23" t="s">
        <v>67</v>
      </c>
      <c r="C33" s="43" t="s">
        <v>1081</v>
      </c>
      <c r="J33" s="23" t="s">
        <v>67</v>
      </c>
      <c r="K33" t="s">
        <v>1204</v>
      </c>
    </row>
    <row r="34" spans="2:12" x14ac:dyDescent="0.15">
      <c r="J34" s="23" t="s">
        <v>67</v>
      </c>
      <c r="K34" t="s">
        <v>1086</v>
      </c>
      <c r="L34" t="s">
        <v>1102</v>
      </c>
    </row>
    <row r="35" spans="2:12" x14ac:dyDescent="0.15">
      <c r="J35" s="23" t="s">
        <v>67</v>
      </c>
      <c r="K35" t="s">
        <v>1087</v>
      </c>
      <c r="L35" t="s">
        <v>1103</v>
      </c>
    </row>
    <row r="36" spans="2:12" x14ac:dyDescent="0.15">
      <c r="J36" s="23" t="s">
        <v>67</v>
      </c>
      <c r="K36" t="s">
        <v>1088</v>
      </c>
      <c r="L36" t="s">
        <v>1104</v>
      </c>
    </row>
    <row r="37" spans="2:12" x14ac:dyDescent="0.15">
      <c r="J37" s="23" t="s">
        <v>67</v>
      </c>
      <c r="K37" t="s">
        <v>1089</v>
      </c>
      <c r="L37" t="s">
        <v>1105</v>
      </c>
    </row>
    <row r="38" spans="2:12" x14ac:dyDescent="0.15">
      <c r="J38" s="23" t="s">
        <v>67</v>
      </c>
      <c r="K38" t="s">
        <v>1090</v>
      </c>
      <c r="L38" t="s">
        <v>1106</v>
      </c>
    </row>
    <row r="39" spans="2:12" x14ac:dyDescent="0.15">
      <c r="J39" s="23" t="s">
        <v>67</v>
      </c>
      <c r="K39" t="s">
        <v>1091</v>
      </c>
      <c r="L39" t="s">
        <v>1107</v>
      </c>
    </row>
    <row r="40" spans="2:12" x14ac:dyDescent="0.15">
      <c r="J40" s="23" t="s">
        <v>67</v>
      </c>
      <c r="K40" t="s">
        <v>1092</v>
      </c>
      <c r="L40" t="s">
        <v>1108</v>
      </c>
    </row>
    <row r="41" spans="2:12" x14ac:dyDescent="0.15">
      <c r="J41" s="23" t="s">
        <v>67</v>
      </c>
      <c r="K41" t="s">
        <v>1093</v>
      </c>
      <c r="L41" t="s">
        <v>1109</v>
      </c>
    </row>
    <row r="42" spans="2:12" x14ac:dyDescent="0.15">
      <c r="J42" s="23" t="s">
        <v>67</v>
      </c>
      <c r="K42" t="s">
        <v>1094</v>
      </c>
      <c r="L42" t="s">
        <v>1110</v>
      </c>
    </row>
    <row r="43" spans="2:12" x14ac:dyDescent="0.15">
      <c r="J43" s="23" t="s">
        <v>67</v>
      </c>
      <c r="K43" t="s">
        <v>1095</v>
      </c>
      <c r="L43" t="s">
        <v>1111</v>
      </c>
    </row>
    <row r="44" spans="2:12" x14ac:dyDescent="0.15">
      <c r="J44" s="23" t="s">
        <v>67</v>
      </c>
      <c r="K44" t="s">
        <v>1096</v>
      </c>
      <c r="L44" t="s">
        <v>1112</v>
      </c>
    </row>
    <row r="45" spans="2:12" x14ac:dyDescent="0.15">
      <c r="J45" s="23" t="s">
        <v>67</v>
      </c>
      <c r="K45" t="s">
        <v>1097</v>
      </c>
      <c r="L45" t="s">
        <v>1113</v>
      </c>
    </row>
    <row r="46" spans="2:12" x14ac:dyDescent="0.15">
      <c r="J46" s="23" t="s">
        <v>67</v>
      </c>
      <c r="K46" t="s">
        <v>1098</v>
      </c>
    </row>
    <row r="47" spans="2:12" x14ac:dyDescent="0.15">
      <c r="J47" s="23" t="s">
        <v>67</v>
      </c>
      <c r="K47" t="s">
        <v>1099</v>
      </c>
      <c r="L47" t="s">
        <v>1223</v>
      </c>
    </row>
    <row r="48" spans="2:12" x14ac:dyDescent="0.15">
      <c r="J48" s="23" t="s">
        <v>67</v>
      </c>
      <c r="K48" t="s">
        <v>1100</v>
      </c>
      <c r="L48" t="s">
        <v>1224</v>
      </c>
    </row>
    <row r="49" spans="10:11" x14ac:dyDescent="0.15">
      <c r="J49" s="23" t="s">
        <v>67</v>
      </c>
      <c r="K49" t="s">
        <v>1101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0"/>
  <sheetViews>
    <sheetView workbookViewId="0">
      <selection activeCell="D25" sqref="D25"/>
    </sheetView>
  </sheetViews>
  <sheetFormatPr defaultRowHeight="13.5" x14ac:dyDescent="0.15"/>
  <cols>
    <col min="1" max="1" width="9" style="114"/>
    <col min="2" max="2" width="11.5" customWidth="1"/>
    <col min="3" max="3" width="11.125" customWidth="1"/>
    <col min="4" max="4" width="14.25" customWidth="1"/>
    <col min="5" max="5" width="12.5" customWidth="1"/>
    <col min="6" max="6" width="12.25" customWidth="1"/>
    <col min="7" max="7" width="18.25" customWidth="1"/>
    <col min="8" max="8" width="18.5" customWidth="1"/>
    <col min="9" max="9" width="15.625" customWidth="1"/>
    <col min="10" max="10" width="19.75" customWidth="1"/>
    <col min="11" max="11" width="13.375" customWidth="1"/>
    <col min="12" max="12" width="11.875" customWidth="1"/>
    <col min="13" max="13" width="11.25" customWidth="1"/>
    <col min="14" max="14" width="12.125" customWidth="1"/>
    <col min="20" max="20" width="10.375" customWidth="1"/>
    <col min="29" max="29" width="12.125" customWidth="1"/>
    <col min="30" max="30" width="11.125" customWidth="1"/>
    <col min="35" max="35" width="13.375" customWidth="1"/>
    <col min="36" max="36" width="16.75" customWidth="1"/>
    <col min="39" max="39" width="12.5" customWidth="1"/>
    <col min="40" max="40" width="13" customWidth="1"/>
    <col min="43" max="43" width="11.75" customWidth="1"/>
    <col min="44" max="44" width="12.25" customWidth="1"/>
    <col min="45" max="45" width="11.75" customWidth="1"/>
    <col min="47" max="47" width="12.5" customWidth="1"/>
    <col min="48" max="48" width="25" customWidth="1"/>
  </cols>
  <sheetData>
    <row r="1" spans="1:48" x14ac:dyDescent="0.15">
      <c r="B1" s="216" t="s">
        <v>1334</v>
      </c>
      <c r="C1" s="216"/>
      <c r="D1" s="216"/>
      <c r="AB1" t="s">
        <v>1335</v>
      </c>
      <c r="AM1" t="s">
        <v>1336</v>
      </c>
      <c r="AQ1" t="s">
        <v>1337</v>
      </c>
      <c r="AU1" s="216" t="s">
        <v>1338</v>
      </c>
      <c r="AV1" s="216"/>
    </row>
    <row r="2" spans="1:48" x14ac:dyDescent="0.15">
      <c r="A2" s="114" t="s">
        <v>1339</v>
      </c>
      <c r="B2" t="s">
        <v>1340</v>
      </c>
      <c r="C2" t="s">
        <v>1341</v>
      </c>
      <c r="D2" t="s">
        <v>1342</v>
      </c>
      <c r="E2" t="s">
        <v>1343</v>
      </c>
      <c r="F2" t="s">
        <v>1344</v>
      </c>
      <c r="G2" t="s">
        <v>1345</v>
      </c>
      <c r="H2" t="s">
        <v>1346</v>
      </c>
      <c r="I2" s="21" t="s">
        <v>1347</v>
      </c>
      <c r="J2" s="21" t="s">
        <v>1348</v>
      </c>
      <c r="K2" s="21" t="s">
        <v>1349</v>
      </c>
      <c r="L2" s="21" t="s">
        <v>1350</v>
      </c>
      <c r="M2" s="21" t="s">
        <v>1351</v>
      </c>
      <c r="N2" s="21" t="s">
        <v>1352</v>
      </c>
      <c r="O2" s="21" t="s">
        <v>1353</v>
      </c>
      <c r="P2" s="21" t="s">
        <v>1354</v>
      </c>
      <c r="Q2" s="21"/>
      <c r="R2" t="s">
        <v>869</v>
      </c>
      <c r="S2" t="str">
        <f>C3</f>
        <v>EM15000</v>
      </c>
      <c r="T2" t="str">
        <f t="shared" ref="T2:T8" si="0">B3&amp;C$2</f>
        <v>1#腔体上料X轴脉冲</v>
      </c>
      <c r="W2" t="s">
        <v>869</v>
      </c>
      <c r="X2" t="str">
        <f>D3</f>
        <v>EM15040</v>
      </c>
      <c r="Y2" t="str">
        <f t="shared" ref="Y2:Y8" si="1">B3&amp;D$2</f>
        <v>1#腔体上料Z轴脉冲</v>
      </c>
      <c r="AB2" t="s">
        <v>67</v>
      </c>
      <c r="AC2" t="s">
        <v>1355</v>
      </c>
      <c r="AD2" t="str">
        <f t="shared" ref="AD2:AD8" si="2">B3&amp;AB$1</f>
        <v>1#腔体上料XZ脉冲示教</v>
      </c>
      <c r="AH2" t="s">
        <v>67</v>
      </c>
      <c r="AI2" t="s">
        <v>1356</v>
      </c>
      <c r="AJ2" t="str">
        <f t="shared" ref="AJ2:AJ8" si="3">B3&amp;"上料"&amp;F$2</f>
        <v>1#腔体上料位置跟踪</v>
      </c>
      <c r="AL2" t="s">
        <v>67</v>
      </c>
      <c r="AM2" t="s">
        <v>1357</v>
      </c>
      <c r="AN2" t="str">
        <f t="shared" ref="AN2:AN8" si="4">AM$1&amp;B3</f>
        <v>上料X轴当前在1#腔体</v>
      </c>
      <c r="AP2" t="s">
        <v>67</v>
      </c>
      <c r="AQ2" t="s">
        <v>1358</v>
      </c>
      <c r="AR2" t="str">
        <f t="shared" ref="AR2:AR8" si="5">AQ$1&amp;B3</f>
        <v>上料Z轴当前在1#腔体</v>
      </c>
      <c r="AT2" t="s">
        <v>67</v>
      </c>
      <c r="AU2" t="s">
        <v>1359</v>
      </c>
      <c r="AV2" t="str">
        <f>AU$1&amp;B3</f>
        <v>上料轴位置1#腔体</v>
      </c>
    </row>
    <row r="3" spans="1:48" x14ac:dyDescent="0.15">
      <c r="A3" s="114">
        <v>1</v>
      </c>
      <c r="B3" t="s">
        <v>1360</v>
      </c>
      <c r="C3" t="s">
        <v>1361</v>
      </c>
      <c r="D3" t="s">
        <v>1362</v>
      </c>
      <c r="E3" t="s">
        <v>1363</v>
      </c>
      <c r="F3" t="s">
        <v>1364</v>
      </c>
      <c r="G3" t="s">
        <v>1365</v>
      </c>
      <c r="H3" t="s">
        <v>1366</v>
      </c>
      <c r="I3" t="s">
        <v>1367</v>
      </c>
      <c r="J3" t="s">
        <v>1368</v>
      </c>
      <c r="K3" t="s">
        <v>1369</v>
      </c>
      <c r="L3" t="s">
        <v>1370</v>
      </c>
      <c r="M3" t="s">
        <v>1371</v>
      </c>
      <c r="N3" t="s">
        <v>1372</v>
      </c>
      <c r="O3" t="s">
        <v>1373</v>
      </c>
      <c r="P3" t="s">
        <v>1374</v>
      </c>
      <c r="R3" t="s">
        <v>869</v>
      </c>
      <c r="S3" t="str">
        <f t="shared" ref="S3:S8" si="6">C4</f>
        <v>EM15002</v>
      </c>
      <c r="T3" t="str">
        <f t="shared" si="0"/>
        <v>2#腔体上料X轴脉冲</v>
      </c>
      <c r="W3" t="s">
        <v>869</v>
      </c>
      <c r="X3" t="str">
        <f t="shared" ref="X3:X8" si="7">D4</f>
        <v>EM15042</v>
      </c>
      <c r="Y3" t="str">
        <f t="shared" si="1"/>
        <v>2#腔体上料Z轴脉冲</v>
      </c>
      <c r="AB3" t="s">
        <v>67</v>
      </c>
      <c r="AC3" t="s">
        <v>1375</v>
      </c>
      <c r="AD3" t="str">
        <f t="shared" si="2"/>
        <v>2#腔体上料XZ脉冲示教</v>
      </c>
      <c r="AH3" t="s">
        <v>67</v>
      </c>
      <c r="AI3" t="s">
        <v>1376</v>
      </c>
      <c r="AJ3" t="str">
        <f t="shared" si="3"/>
        <v>2#腔体上料位置跟踪</v>
      </c>
      <c r="AL3" t="s">
        <v>67</v>
      </c>
      <c r="AM3" t="s">
        <v>1377</v>
      </c>
      <c r="AN3" t="str">
        <f t="shared" si="4"/>
        <v>上料X轴当前在2#腔体</v>
      </c>
      <c r="AP3" t="s">
        <v>67</v>
      </c>
      <c r="AQ3" t="s">
        <v>1378</v>
      </c>
      <c r="AR3" t="str">
        <f t="shared" si="5"/>
        <v>上料Z轴当前在2#腔体</v>
      </c>
      <c r="AT3" t="s">
        <v>67</v>
      </c>
      <c r="AU3" t="s">
        <v>1379</v>
      </c>
      <c r="AV3" t="str">
        <f t="shared" ref="AV3:AV8" si="8">AU$1&amp;B4</f>
        <v>上料轴位置2#腔体</v>
      </c>
    </row>
    <row r="4" spans="1:48" x14ac:dyDescent="0.15">
      <c r="A4" s="114">
        <v>2</v>
      </c>
      <c r="B4" t="s">
        <v>1380</v>
      </c>
      <c r="C4" t="s">
        <v>1381</v>
      </c>
      <c r="D4" t="s">
        <v>1382</v>
      </c>
      <c r="E4" t="s">
        <v>1383</v>
      </c>
      <c r="F4" t="s">
        <v>1384</v>
      </c>
      <c r="K4" s="216" t="s">
        <v>1385</v>
      </c>
      <c r="L4" s="216"/>
      <c r="M4" s="216" t="s">
        <v>1386</v>
      </c>
      <c r="N4" s="216"/>
      <c r="R4" t="s">
        <v>869</v>
      </c>
      <c r="S4" t="str">
        <f t="shared" si="6"/>
        <v>EM15004</v>
      </c>
      <c r="T4" t="str">
        <f t="shared" si="0"/>
        <v>3#腔体上料X轴脉冲</v>
      </c>
      <c r="W4" t="s">
        <v>869</v>
      </c>
      <c r="X4" t="str">
        <f t="shared" si="7"/>
        <v>EM15044</v>
      </c>
      <c r="Y4" t="str">
        <f t="shared" si="1"/>
        <v>3#腔体上料Z轴脉冲</v>
      </c>
      <c r="AB4" t="s">
        <v>67</v>
      </c>
      <c r="AC4" t="s">
        <v>1387</v>
      </c>
      <c r="AD4" t="str">
        <f t="shared" si="2"/>
        <v>3#腔体上料XZ脉冲示教</v>
      </c>
      <c r="AH4" t="s">
        <v>67</v>
      </c>
      <c r="AI4" t="s">
        <v>1388</v>
      </c>
      <c r="AJ4" t="str">
        <f t="shared" si="3"/>
        <v>3#腔体上料位置跟踪</v>
      </c>
      <c r="AL4" t="s">
        <v>67</v>
      </c>
      <c r="AM4" t="s">
        <v>1389</v>
      </c>
      <c r="AN4" t="str">
        <f t="shared" si="4"/>
        <v>上料X轴当前在3#腔体</v>
      </c>
      <c r="AP4" t="s">
        <v>67</v>
      </c>
      <c r="AQ4" t="s">
        <v>1390</v>
      </c>
      <c r="AR4" t="str">
        <f t="shared" si="5"/>
        <v>上料Z轴当前在3#腔体</v>
      </c>
      <c r="AT4" t="s">
        <v>67</v>
      </c>
      <c r="AU4" t="s">
        <v>1391</v>
      </c>
      <c r="AV4" t="str">
        <f t="shared" si="8"/>
        <v>上料轴位置3#腔体</v>
      </c>
    </row>
    <row r="5" spans="1:48" x14ac:dyDescent="0.15">
      <c r="A5" s="114">
        <v>3</v>
      </c>
      <c r="B5" t="s">
        <v>1392</v>
      </c>
      <c r="C5" t="s">
        <v>1393</v>
      </c>
      <c r="D5" t="s">
        <v>1394</v>
      </c>
      <c r="E5" t="s">
        <v>1395</v>
      </c>
      <c r="F5" t="s">
        <v>1396</v>
      </c>
      <c r="G5" t="s">
        <v>1397</v>
      </c>
      <c r="H5" t="s">
        <v>1398</v>
      </c>
      <c r="K5" s="216" t="s">
        <v>1399</v>
      </c>
      <c r="L5" s="216"/>
      <c r="M5" s="216" t="s">
        <v>1400</v>
      </c>
      <c r="N5" s="216"/>
      <c r="R5" t="s">
        <v>869</v>
      </c>
      <c r="S5" t="str">
        <f t="shared" si="6"/>
        <v>EM15006</v>
      </c>
      <c r="T5" t="str">
        <f t="shared" si="0"/>
        <v>左扫码NG上料X轴脉冲</v>
      </c>
      <c r="W5" t="s">
        <v>869</v>
      </c>
      <c r="X5" t="str">
        <f t="shared" si="7"/>
        <v>EM15046</v>
      </c>
      <c r="Y5" t="str">
        <f t="shared" si="1"/>
        <v>左扫码NG上料Z轴脉冲</v>
      </c>
      <c r="AB5" t="s">
        <v>67</v>
      </c>
      <c r="AC5" t="s">
        <v>1401</v>
      </c>
      <c r="AD5" t="str">
        <f t="shared" si="2"/>
        <v>左扫码NG上料XZ脉冲示教</v>
      </c>
      <c r="AH5" t="s">
        <v>67</v>
      </c>
      <c r="AI5" t="s">
        <v>1402</v>
      </c>
      <c r="AJ5" t="str">
        <f t="shared" si="3"/>
        <v>左扫码NG上料位置跟踪</v>
      </c>
      <c r="AL5" t="s">
        <v>67</v>
      </c>
      <c r="AM5" t="s">
        <v>1403</v>
      </c>
      <c r="AN5" t="str">
        <f t="shared" si="4"/>
        <v>上料X轴当前在左扫码NG</v>
      </c>
      <c r="AP5" t="s">
        <v>67</v>
      </c>
      <c r="AQ5" t="s">
        <v>1404</v>
      </c>
      <c r="AR5" t="str">
        <f t="shared" si="5"/>
        <v>上料Z轴当前在左扫码NG</v>
      </c>
      <c r="AT5" t="s">
        <v>67</v>
      </c>
      <c r="AU5" t="s">
        <v>1405</v>
      </c>
      <c r="AV5" t="str">
        <f t="shared" si="8"/>
        <v>上料轴位置左扫码NG</v>
      </c>
    </row>
    <row r="6" spans="1:48" x14ac:dyDescent="0.15">
      <c r="A6" s="114">
        <v>4</v>
      </c>
      <c r="B6" t="s">
        <v>1406</v>
      </c>
      <c r="C6" t="s">
        <v>1407</v>
      </c>
      <c r="D6" t="s">
        <v>1408</v>
      </c>
      <c r="E6" t="s">
        <v>1409</v>
      </c>
      <c r="F6" t="s">
        <v>1410</v>
      </c>
      <c r="G6" t="s">
        <v>1411</v>
      </c>
      <c r="H6" t="s">
        <v>1412</v>
      </c>
      <c r="K6" s="216" t="s">
        <v>1413</v>
      </c>
      <c r="L6" s="216"/>
      <c r="M6" s="216" t="s">
        <v>1414</v>
      </c>
      <c r="N6" s="216"/>
      <c r="O6" s="216" t="s">
        <v>1415</v>
      </c>
      <c r="P6" s="216"/>
      <c r="R6" t="s">
        <v>869</v>
      </c>
      <c r="S6" t="str">
        <f t="shared" si="6"/>
        <v>EM15008</v>
      </c>
      <c r="T6" t="str">
        <f t="shared" si="0"/>
        <v>右扫码NG上料X轴脉冲</v>
      </c>
      <c r="W6" t="s">
        <v>869</v>
      </c>
      <c r="X6" t="str">
        <f t="shared" si="7"/>
        <v>EM15048</v>
      </c>
      <c r="Y6" t="str">
        <f t="shared" si="1"/>
        <v>右扫码NG上料Z轴脉冲</v>
      </c>
      <c r="AB6" t="s">
        <v>67</v>
      </c>
      <c r="AC6" t="s">
        <v>1416</v>
      </c>
      <c r="AD6" t="str">
        <f t="shared" si="2"/>
        <v>右扫码NG上料XZ脉冲示教</v>
      </c>
      <c r="AH6" t="s">
        <v>67</v>
      </c>
      <c r="AI6" t="s">
        <v>1417</v>
      </c>
      <c r="AJ6" t="str">
        <f t="shared" si="3"/>
        <v>右扫码NG上料位置跟踪</v>
      </c>
      <c r="AL6" t="s">
        <v>67</v>
      </c>
      <c r="AM6" t="s">
        <v>1418</v>
      </c>
      <c r="AN6" t="str">
        <f t="shared" si="4"/>
        <v>上料X轴当前在右扫码NG</v>
      </c>
      <c r="AP6" t="s">
        <v>67</v>
      </c>
      <c r="AQ6" t="s">
        <v>1419</v>
      </c>
      <c r="AR6" t="str">
        <f t="shared" si="5"/>
        <v>上料Z轴当前在右扫码NG</v>
      </c>
      <c r="AT6" t="s">
        <v>67</v>
      </c>
      <c r="AU6" t="s">
        <v>1420</v>
      </c>
      <c r="AV6" t="str">
        <f t="shared" si="8"/>
        <v>上料轴位置右扫码NG</v>
      </c>
    </row>
    <row r="7" spans="1:48" x14ac:dyDescent="0.15">
      <c r="A7" s="114">
        <v>5</v>
      </c>
      <c r="B7" t="s">
        <v>1421</v>
      </c>
      <c r="C7" t="s">
        <v>1422</v>
      </c>
      <c r="D7" t="s">
        <v>1423</v>
      </c>
      <c r="E7" t="s">
        <v>1424</v>
      </c>
      <c r="F7" t="s">
        <v>1425</v>
      </c>
      <c r="K7" s="216" t="s">
        <v>1426</v>
      </c>
      <c r="L7" s="216"/>
      <c r="M7" s="216" t="s">
        <v>1427</v>
      </c>
      <c r="N7" s="216"/>
      <c r="O7" s="216" t="s">
        <v>1428</v>
      </c>
      <c r="P7" s="216"/>
      <c r="R7" t="s">
        <v>869</v>
      </c>
      <c r="S7" t="str">
        <f t="shared" si="6"/>
        <v>EM15010</v>
      </c>
      <c r="T7" t="str">
        <f t="shared" si="0"/>
        <v>左扫码配对上料X轴脉冲</v>
      </c>
      <c r="W7" t="s">
        <v>869</v>
      </c>
      <c r="X7" t="str">
        <f t="shared" si="7"/>
        <v>EM15050</v>
      </c>
      <c r="Y7" t="str">
        <f t="shared" si="1"/>
        <v>左扫码配对上料Z轴脉冲</v>
      </c>
      <c r="AB7" t="s">
        <v>67</v>
      </c>
      <c r="AC7" t="s">
        <v>1429</v>
      </c>
      <c r="AD7" t="str">
        <f t="shared" si="2"/>
        <v>左扫码配对上料XZ脉冲示教</v>
      </c>
      <c r="AH7" t="s">
        <v>67</v>
      </c>
      <c r="AI7" t="s">
        <v>1430</v>
      </c>
      <c r="AJ7" t="str">
        <f t="shared" si="3"/>
        <v>左扫码配对上料位置跟踪</v>
      </c>
      <c r="AL7" t="s">
        <v>67</v>
      </c>
      <c r="AM7" t="s">
        <v>1431</v>
      </c>
      <c r="AN7" t="str">
        <f t="shared" si="4"/>
        <v>上料X轴当前在左扫码配对</v>
      </c>
      <c r="AP7" t="s">
        <v>67</v>
      </c>
      <c r="AQ7" t="s">
        <v>1432</v>
      </c>
      <c r="AR7" t="str">
        <f t="shared" si="5"/>
        <v>上料Z轴当前在左扫码配对</v>
      </c>
      <c r="AT7" t="s">
        <v>67</v>
      </c>
      <c r="AU7" t="s">
        <v>1433</v>
      </c>
      <c r="AV7" t="str">
        <f t="shared" si="8"/>
        <v>上料轴位置左扫码配对</v>
      </c>
    </row>
    <row r="8" spans="1:48" x14ac:dyDescent="0.15">
      <c r="A8" s="114">
        <v>6</v>
      </c>
      <c r="B8" t="s">
        <v>1434</v>
      </c>
      <c r="C8" t="s">
        <v>1435</v>
      </c>
      <c r="D8" t="s">
        <v>1436</v>
      </c>
      <c r="E8" t="s">
        <v>1437</v>
      </c>
      <c r="F8" t="s">
        <v>1438</v>
      </c>
      <c r="R8" t="s">
        <v>869</v>
      </c>
      <c r="S8" t="str">
        <f t="shared" si="6"/>
        <v>EM15012</v>
      </c>
      <c r="T8" t="str">
        <f t="shared" si="0"/>
        <v>右扫码配对上料X轴脉冲</v>
      </c>
      <c r="W8" t="s">
        <v>869</v>
      </c>
      <c r="X8" t="str">
        <f t="shared" si="7"/>
        <v>EM15052</v>
      </c>
      <c r="Y8" t="str">
        <f t="shared" si="1"/>
        <v>右扫码配对上料Z轴脉冲</v>
      </c>
      <c r="AB8" t="s">
        <v>67</v>
      </c>
      <c r="AC8" t="s">
        <v>1439</v>
      </c>
      <c r="AD8" t="str">
        <f t="shared" si="2"/>
        <v>右扫码配对上料XZ脉冲示教</v>
      </c>
      <c r="AH8" t="s">
        <v>67</v>
      </c>
      <c r="AI8" t="s">
        <v>1440</v>
      </c>
      <c r="AJ8" t="str">
        <f t="shared" si="3"/>
        <v>右扫码配对上料位置跟踪</v>
      </c>
      <c r="AL8" t="s">
        <v>67</v>
      </c>
      <c r="AM8" t="s">
        <v>1441</v>
      </c>
      <c r="AN8" t="str">
        <f t="shared" si="4"/>
        <v>上料X轴当前在右扫码配对</v>
      </c>
      <c r="AP8" t="s">
        <v>67</v>
      </c>
      <c r="AQ8" t="s">
        <v>1442</v>
      </c>
      <c r="AR8" t="str">
        <f t="shared" si="5"/>
        <v>上料Z轴当前在右扫码配对</v>
      </c>
      <c r="AT8" t="s">
        <v>67</v>
      </c>
      <c r="AU8" t="s">
        <v>1443</v>
      </c>
      <c r="AV8" t="str">
        <f t="shared" si="8"/>
        <v>上料轴位置右扫码配对</v>
      </c>
    </row>
    <row r="9" spans="1:48" x14ac:dyDescent="0.15">
      <c r="A9" s="114">
        <v>7</v>
      </c>
      <c r="B9" t="s">
        <v>1444</v>
      </c>
      <c r="C9" t="s">
        <v>1445</v>
      </c>
      <c r="D9" t="s">
        <v>1446</v>
      </c>
      <c r="E9" t="s">
        <v>1447</v>
      </c>
      <c r="F9" t="s">
        <v>1448</v>
      </c>
      <c r="W9" t="s">
        <v>869</v>
      </c>
      <c r="X9" t="s">
        <v>1449</v>
      </c>
      <c r="Y9" t="s">
        <v>1450</v>
      </c>
      <c r="AQ9" t="s">
        <v>1451</v>
      </c>
      <c r="AR9" t="str">
        <f>AQ$1&amp;"安全位"</f>
        <v>上料Z轴当前在安全位</v>
      </c>
    </row>
    <row r="11" spans="1:48" x14ac:dyDescent="0.15">
      <c r="A11" s="114" t="s">
        <v>1339</v>
      </c>
      <c r="B11" t="s">
        <v>1452</v>
      </c>
      <c r="C11" t="s">
        <v>1453</v>
      </c>
      <c r="D11" t="s">
        <v>1454</v>
      </c>
      <c r="E11" t="s">
        <v>1343</v>
      </c>
      <c r="F11" t="s">
        <v>1344</v>
      </c>
      <c r="G11" t="s">
        <v>1455</v>
      </c>
      <c r="H11" t="s">
        <v>1456</v>
      </c>
      <c r="I11" s="21" t="s">
        <v>1457</v>
      </c>
      <c r="J11" s="21" t="s">
        <v>1458</v>
      </c>
      <c r="K11" s="21" t="s">
        <v>1459</v>
      </c>
      <c r="L11" s="21" t="s">
        <v>1460</v>
      </c>
      <c r="M11" s="21" t="s">
        <v>1461</v>
      </c>
      <c r="N11" s="21" t="s">
        <v>1462</v>
      </c>
      <c r="O11" s="21" t="s">
        <v>1463</v>
      </c>
      <c r="P11" s="21" t="s">
        <v>1464</v>
      </c>
      <c r="AB11" t="s">
        <v>1465</v>
      </c>
      <c r="AM11" t="s">
        <v>1466</v>
      </c>
      <c r="AQ11" t="s">
        <v>1467</v>
      </c>
      <c r="AU11" s="216" t="s">
        <v>1468</v>
      </c>
      <c r="AV11" s="216"/>
    </row>
    <row r="12" spans="1:48" x14ac:dyDescent="0.15">
      <c r="A12" s="114">
        <v>1</v>
      </c>
      <c r="B12" t="s">
        <v>1469</v>
      </c>
      <c r="C12" t="s">
        <v>1470</v>
      </c>
      <c r="D12" t="s">
        <v>1471</v>
      </c>
      <c r="E12" t="s">
        <v>1472</v>
      </c>
      <c r="F12" t="s">
        <v>1473</v>
      </c>
      <c r="G12" t="s">
        <v>1474</v>
      </c>
      <c r="H12" t="s">
        <v>1475</v>
      </c>
      <c r="I12" t="s">
        <v>1476</v>
      </c>
      <c r="J12" t="s">
        <v>1477</v>
      </c>
      <c r="K12" t="s">
        <v>1478</v>
      </c>
      <c r="L12" t="s">
        <v>1479</v>
      </c>
      <c r="M12" t="s">
        <v>1480</v>
      </c>
      <c r="N12" t="s">
        <v>1481</v>
      </c>
      <c r="O12" t="s">
        <v>1482</v>
      </c>
      <c r="P12" t="s">
        <v>1483</v>
      </c>
      <c r="R12" t="s">
        <v>869</v>
      </c>
      <c r="S12" t="str">
        <f>C12</f>
        <v>EM15020</v>
      </c>
      <c r="T12" t="str">
        <f t="shared" ref="T12:T19" si="9">B12&amp;C$11</f>
        <v>1#腔体下料X轴脉冲</v>
      </c>
      <c r="W12" t="s">
        <v>869</v>
      </c>
      <c r="X12" t="str">
        <f>D12</f>
        <v>EM15060</v>
      </c>
      <c r="Y12" t="str">
        <f t="shared" ref="Y12:Y19" si="10">B12&amp;D$11</f>
        <v>1#腔体下料Z轴脉冲</v>
      </c>
      <c r="AB12" t="s">
        <v>67</v>
      </c>
      <c r="AC12" t="s">
        <v>1484</v>
      </c>
      <c r="AD12" t="str">
        <f t="shared" ref="AD12:AD19" si="11">B12&amp;AB$11</f>
        <v>1#腔体下料XZ脉冲示教</v>
      </c>
      <c r="AH12" t="s">
        <v>67</v>
      </c>
      <c r="AI12" t="s">
        <v>1485</v>
      </c>
      <c r="AJ12" t="str">
        <f t="shared" ref="AJ12:AJ19" si="12">B12&amp;"下料"&amp;F$2</f>
        <v>1#腔体下料位置跟踪</v>
      </c>
      <c r="AL12" t="s">
        <v>67</v>
      </c>
      <c r="AM12" t="s">
        <v>1486</v>
      </c>
      <c r="AN12" t="str">
        <f t="shared" ref="AN12:AN19" si="13">AM$11&amp;B12</f>
        <v>下料X轴当前在1#腔体</v>
      </c>
      <c r="AP12" t="s">
        <v>67</v>
      </c>
      <c r="AQ12" t="s">
        <v>1487</v>
      </c>
      <c r="AR12" t="str">
        <f t="shared" ref="AR12:AR19" si="14">AQ$11&amp;B12</f>
        <v>下料Z轴当前在1#腔体</v>
      </c>
      <c r="AU12" t="s">
        <v>1488</v>
      </c>
      <c r="AV12" t="str">
        <f>AU$11&amp;B12</f>
        <v>下料轴位置1#腔体</v>
      </c>
    </row>
    <row r="13" spans="1:48" x14ac:dyDescent="0.15">
      <c r="A13" s="114">
        <v>2</v>
      </c>
      <c r="B13" t="s">
        <v>1489</v>
      </c>
      <c r="C13" t="s">
        <v>1490</v>
      </c>
      <c r="D13" t="s">
        <v>1491</v>
      </c>
      <c r="E13" t="s">
        <v>1492</v>
      </c>
      <c r="F13" t="s">
        <v>1493</v>
      </c>
      <c r="K13" s="216" t="s">
        <v>1494</v>
      </c>
      <c r="L13" s="216"/>
      <c r="M13" s="216" t="s">
        <v>1495</v>
      </c>
      <c r="N13" s="216"/>
      <c r="R13" t="s">
        <v>869</v>
      </c>
      <c r="S13" t="str">
        <f t="shared" ref="S13:S19" si="15">C13</f>
        <v>EM15022</v>
      </c>
      <c r="T13" t="str">
        <f t="shared" si="9"/>
        <v>2#腔体下料X轴脉冲</v>
      </c>
      <c r="W13" t="s">
        <v>869</v>
      </c>
      <c r="X13" t="str">
        <f t="shared" ref="X13:X19" si="16">D13</f>
        <v>EM15062</v>
      </c>
      <c r="Y13" t="str">
        <f t="shared" si="10"/>
        <v>2#腔体下料Z轴脉冲</v>
      </c>
      <c r="AB13" t="s">
        <v>67</v>
      </c>
      <c r="AC13" t="s">
        <v>1496</v>
      </c>
      <c r="AD13" t="str">
        <f t="shared" si="11"/>
        <v>2#腔体下料XZ脉冲示教</v>
      </c>
      <c r="AH13" t="s">
        <v>67</v>
      </c>
      <c r="AI13" t="s">
        <v>1497</v>
      </c>
      <c r="AJ13" t="str">
        <f t="shared" si="12"/>
        <v>2#腔体下料位置跟踪</v>
      </c>
      <c r="AL13" t="s">
        <v>67</v>
      </c>
      <c r="AM13" t="s">
        <v>1498</v>
      </c>
      <c r="AN13" t="str">
        <f t="shared" si="13"/>
        <v>下料X轴当前在2#腔体</v>
      </c>
      <c r="AP13" t="s">
        <v>67</v>
      </c>
      <c r="AQ13" t="s">
        <v>1499</v>
      </c>
      <c r="AR13" t="str">
        <f t="shared" si="14"/>
        <v>下料Z轴当前在2#腔体</v>
      </c>
      <c r="AU13" t="s">
        <v>1500</v>
      </c>
      <c r="AV13" t="str">
        <f t="shared" ref="AV13:AV19" si="17">AU$11&amp;B13</f>
        <v>下料轴位置2#腔体</v>
      </c>
    </row>
    <row r="14" spans="1:48" x14ac:dyDescent="0.15">
      <c r="A14" s="114">
        <v>3</v>
      </c>
      <c r="B14" t="s">
        <v>1501</v>
      </c>
      <c r="C14" t="s">
        <v>1502</v>
      </c>
      <c r="D14" t="s">
        <v>1503</v>
      </c>
      <c r="E14" t="s">
        <v>1504</v>
      </c>
      <c r="F14" t="s">
        <v>1505</v>
      </c>
      <c r="G14" t="s">
        <v>1506</v>
      </c>
      <c r="H14" t="s">
        <v>1507</v>
      </c>
      <c r="K14" s="216" t="s">
        <v>1508</v>
      </c>
      <c r="L14" s="216"/>
      <c r="M14" s="216" t="s">
        <v>1509</v>
      </c>
      <c r="N14" s="216"/>
      <c r="R14" t="s">
        <v>869</v>
      </c>
      <c r="S14" t="str">
        <f t="shared" si="15"/>
        <v>EM15024</v>
      </c>
      <c r="T14" t="str">
        <f t="shared" si="9"/>
        <v>3#腔体下料X轴脉冲</v>
      </c>
      <c r="W14" t="s">
        <v>869</v>
      </c>
      <c r="X14" t="str">
        <f t="shared" si="16"/>
        <v>EM15064</v>
      </c>
      <c r="Y14" t="str">
        <f t="shared" si="10"/>
        <v>3#腔体下料Z轴脉冲</v>
      </c>
      <c r="AB14" t="s">
        <v>67</v>
      </c>
      <c r="AC14" t="s">
        <v>1510</v>
      </c>
      <c r="AD14" t="str">
        <f t="shared" si="11"/>
        <v>3#腔体下料XZ脉冲示教</v>
      </c>
      <c r="AH14" t="s">
        <v>67</v>
      </c>
      <c r="AI14" t="s">
        <v>1511</v>
      </c>
      <c r="AJ14" t="str">
        <f t="shared" si="12"/>
        <v>3#腔体下料位置跟踪</v>
      </c>
      <c r="AL14" t="s">
        <v>67</v>
      </c>
      <c r="AM14" t="s">
        <v>1512</v>
      </c>
      <c r="AN14" t="str">
        <f t="shared" si="13"/>
        <v>下料X轴当前在3#腔体</v>
      </c>
      <c r="AP14" t="s">
        <v>67</v>
      </c>
      <c r="AQ14" t="s">
        <v>1513</v>
      </c>
      <c r="AR14" t="str">
        <f t="shared" si="14"/>
        <v>下料Z轴当前在3#腔体</v>
      </c>
      <c r="AU14" t="s">
        <v>1514</v>
      </c>
      <c r="AV14" t="str">
        <f t="shared" si="17"/>
        <v>下料轴位置3#腔体</v>
      </c>
    </row>
    <row r="15" spans="1:48" x14ac:dyDescent="0.15">
      <c r="A15" s="114">
        <v>4</v>
      </c>
      <c r="B15" t="s">
        <v>1515</v>
      </c>
      <c r="C15" t="s">
        <v>1516</v>
      </c>
      <c r="D15" t="s">
        <v>1517</v>
      </c>
      <c r="E15" t="s">
        <v>1518</v>
      </c>
      <c r="F15" t="s">
        <v>1519</v>
      </c>
      <c r="G15" t="s">
        <v>1520</v>
      </c>
      <c r="H15" t="s">
        <v>1521</v>
      </c>
      <c r="K15" s="216" t="s">
        <v>1413</v>
      </c>
      <c r="L15" s="216"/>
      <c r="M15" s="216" t="s">
        <v>1414</v>
      </c>
      <c r="N15" s="216"/>
      <c r="R15" t="s">
        <v>869</v>
      </c>
      <c r="S15" t="str">
        <f t="shared" si="15"/>
        <v>EM15026</v>
      </c>
      <c r="T15" t="str">
        <f t="shared" si="9"/>
        <v>左检测NG下料X轴脉冲</v>
      </c>
      <c r="W15" t="s">
        <v>869</v>
      </c>
      <c r="X15" t="str">
        <f t="shared" si="16"/>
        <v>EM15066</v>
      </c>
      <c r="Y15" t="str">
        <f t="shared" si="10"/>
        <v>左检测NG下料Z轴脉冲</v>
      </c>
      <c r="AB15" t="s">
        <v>67</v>
      </c>
      <c r="AC15" t="s">
        <v>1522</v>
      </c>
      <c r="AD15" t="str">
        <f t="shared" si="11"/>
        <v>左检测NG下料XZ脉冲示教</v>
      </c>
      <c r="AH15" t="s">
        <v>67</v>
      </c>
      <c r="AI15" t="s">
        <v>1523</v>
      </c>
      <c r="AJ15" t="str">
        <f t="shared" si="12"/>
        <v>左检测NG下料位置跟踪</v>
      </c>
      <c r="AL15" t="s">
        <v>67</v>
      </c>
      <c r="AM15" t="s">
        <v>1524</v>
      </c>
      <c r="AN15" t="str">
        <f t="shared" si="13"/>
        <v>下料X轴当前在左检测NG</v>
      </c>
      <c r="AP15" t="s">
        <v>67</v>
      </c>
      <c r="AQ15" t="s">
        <v>1525</v>
      </c>
      <c r="AR15" t="str">
        <f t="shared" si="14"/>
        <v>下料Z轴当前在左检测NG</v>
      </c>
      <c r="AU15" t="s">
        <v>1526</v>
      </c>
      <c r="AV15" t="str">
        <f t="shared" si="17"/>
        <v>下料轴位置左检测NG</v>
      </c>
    </row>
    <row r="16" spans="1:48" x14ac:dyDescent="0.15">
      <c r="A16" s="114">
        <v>5</v>
      </c>
      <c r="B16" t="s">
        <v>1527</v>
      </c>
      <c r="C16" t="s">
        <v>1528</v>
      </c>
      <c r="D16" t="s">
        <v>1529</v>
      </c>
      <c r="E16" t="s">
        <v>1530</v>
      </c>
      <c r="F16" t="s">
        <v>1531</v>
      </c>
      <c r="K16" s="216" t="s">
        <v>1532</v>
      </c>
      <c r="L16" s="216"/>
      <c r="M16" s="216" t="s">
        <v>1533</v>
      </c>
      <c r="N16" s="216"/>
      <c r="R16" t="s">
        <v>869</v>
      </c>
      <c r="S16" t="str">
        <f t="shared" si="15"/>
        <v>EM15028</v>
      </c>
      <c r="T16" t="str">
        <f t="shared" si="9"/>
        <v>右检测NG下料X轴脉冲</v>
      </c>
      <c r="W16" t="s">
        <v>869</v>
      </c>
      <c r="X16" t="str">
        <f t="shared" si="16"/>
        <v>EM15068</v>
      </c>
      <c r="Y16" t="str">
        <f t="shared" si="10"/>
        <v>右检测NG下料Z轴脉冲</v>
      </c>
      <c r="AB16" t="s">
        <v>67</v>
      </c>
      <c r="AC16" t="s">
        <v>1534</v>
      </c>
      <c r="AD16" t="str">
        <f t="shared" si="11"/>
        <v>右检测NG下料XZ脉冲示教</v>
      </c>
      <c r="AH16" t="s">
        <v>67</v>
      </c>
      <c r="AI16" t="s">
        <v>1535</v>
      </c>
      <c r="AJ16" t="str">
        <f t="shared" si="12"/>
        <v>右检测NG下料位置跟踪</v>
      </c>
      <c r="AL16" t="s">
        <v>67</v>
      </c>
      <c r="AM16" t="s">
        <v>1536</v>
      </c>
      <c r="AN16" t="str">
        <f t="shared" si="13"/>
        <v>下料X轴当前在右检测NG</v>
      </c>
      <c r="AP16" t="s">
        <v>67</v>
      </c>
      <c r="AQ16" t="s">
        <v>1537</v>
      </c>
      <c r="AR16" t="str">
        <f t="shared" si="14"/>
        <v>下料Z轴当前在右检测NG</v>
      </c>
      <c r="AU16" t="s">
        <v>1538</v>
      </c>
      <c r="AV16" t="str">
        <f t="shared" si="17"/>
        <v>下料轴位置右检测NG</v>
      </c>
    </row>
    <row r="17" spans="1:48" x14ac:dyDescent="0.15">
      <c r="A17" s="114">
        <v>6</v>
      </c>
      <c r="B17" t="s">
        <v>1539</v>
      </c>
      <c r="C17" t="s">
        <v>1540</v>
      </c>
      <c r="D17" t="s">
        <v>1541</v>
      </c>
      <c r="E17" t="s">
        <v>1542</v>
      </c>
      <c r="F17" t="s">
        <v>1543</v>
      </c>
      <c r="K17" s="216" t="s">
        <v>1544</v>
      </c>
      <c r="L17" s="216"/>
      <c r="M17" s="216" t="s">
        <v>1415</v>
      </c>
      <c r="N17" s="216"/>
      <c r="R17" t="s">
        <v>869</v>
      </c>
      <c r="S17" t="str">
        <f t="shared" si="15"/>
        <v>EM15030</v>
      </c>
      <c r="T17" t="str">
        <f t="shared" si="9"/>
        <v>左检测配对下料X轴脉冲</v>
      </c>
      <c r="W17" t="s">
        <v>869</v>
      </c>
      <c r="X17" t="str">
        <f t="shared" si="16"/>
        <v>EM15070</v>
      </c>
      <c r="Y17" t="str">
        <f t="shared" si="10"/>
        <v>左检测配对下料Z轴脉冲</v>
      </c>
      <c r="AB17" t="s">
        <v>67</v>
      </c>
      <c r="AC17" t="s">
        <v>1545</v>
      </c>
      <c r="AD17" t="str">
        <f t="shared" si="11"/>
        <v>左检测配对下料XZ脉冲示教</v>
      </c>
      <c r="AH17" t="s">
        <v>67</v>
      </c>
      <c r="AI17" t="s">
        <v>1546</v>
      </c>
      <c r="AJ17" t="str">
        <f t="shared" si="12"/>
        <v>左检测配对下料位置跟踪</v>
      </c>
      <c r="AL17" t="s">
        <v>67</v>
      </c>
      <c r="AM17" t="s">
        <v>1547</v>
      </c>
      <c r="AN17" t="str">
        <f t="shared" si="13"/>
        <v>下料X轴当前在左检测配对</v>
      </c>
      <c r="AP17" t="s">
        <v>67</v>
      </c>
      <c r="AQ17" t="s">
        <v>1548</v>
      </c>
      <c r="AR17" t="str">
        <f t="shared" si="14"/>
        <v>下料Z轴当前在左检测配对</v>
      </c>
      <c r="AU17" t="s">
        <v>1549</v>
      </c>
      <c r="AV17" t="str">
        <f t="shared" si="17"/>
        <v>下料轴位置左检测配对</v>
      </c>
    </row>
    <row r="18" spans="1:48" x14ac:dyDescent="0.15">
      <c r="A18" s="114">
        <v>7</v>
      </c>
      <c r="B18" t="s">
        <v>1550</v>
      </c>
      <c r="C18" t="s">
        <v>1551</v>
      </c>
      <c r="D18" t="s">
        <v>1552</v>
      </c>
      <c r="E18" t="s">
        <v>1553</v>
      </c>
      <c r="F18" t="s">
        <v>1554</v>
      </c>
      <c r="K18" s="216" t="s">
        <v>1555</v>
      </c>
      <c r="L18" s="216"/>
      <c r="M18" s="216" t="s">
        <v>1556</v>
      </c>
      <c r="N18" s="216"/>
      <c r="R18" t="s">
        <v>869</v>
      </c>
      <c r="S18" t="str">
        <f t="shared" si="15"/>
        <v>EM15032</v>
      </c>
      <c r="T18" t="str">
        <f t="shared" si="9"/>
        <v>右检测配对下料X轴脉冲</v>
      </c>
      <c r="W18" t="s">
        <v>869</v>
      </c>
      <c r="X18" t="str">
        <f t="shared" si="16"/>
        <v>EM15072</v>
      </c>
      <c r="Y18" t="str">
        <f t="shared" si="10"/>
        <v>右检测配对下料Z轴脉冲</v>
      </c>
      <c r="AB18" t="s">
        <v>67</v>
      </c>
      <c r="AC18" t="s">
        <v>1557</v>
      </c>
      <c r="AD18" t="str">
        <f t="shared" si="11"/>
        <v>右检测配对下料XZ脉冲示教</v>
      </c>
      <c r="AH18" t="s">
        <v>67</v>
      </c>
      <c r="AI18" t="s">
        <v>1558</v>
      </c>
      <c r="AJ18" t="str">
        <f t="shared" si="12"/>
        <v>右检测配对下料位置跟踪</v>
      </c>
      <c r="AL18" t="s">
        <v>67</v>
      </c>
      <c r="AM18" t="s">
        <v>1559</v>
      </c>
      <c r="AN18" t="str">
        <f t="shared" si="13"/>
        <v>下料X轴当前在右检测配对</v>
      </c>
      <c r="AP18" t="s">
        <v>67</v>
      </c>
      <c r="AQ18" t="s">
        <v>1560</v>
      </c>
      <c r="AR18" t="str">
        <f t="shared" si="14"/>
        <v>下料Z轴当前在右检测配对</v>
      </c>
      <c r="AU18" t="s">
        <v>1561</v>
      </c>
      <c r="AV18" t="str">
        <f t="shared" si="17"/>
        <v>下料轴位置右检测配对</v>
      </c>
    </row>
    <row r="19" spans="1:48" x14ac:dyDescent="0.15">
      <c r="A19" s="114">
        <v>8</v>
      </c>
      <c r="B19" t="s">
        <v>1562</v>
      </c>
      <c r="C19" t="s">
        <v>1563</v>
      </c>
      <c r="D19" t="s">
        <v>1564</v>
      </c>
      <c r="E19" t="s">
        <v>1565</v>
      </c>
      <c r="F19" t="s">
        <v>1566</v>
      </c>
      <c r="R19" t="s">
        <v>869</v>
      </c>
      <c r="S19" t="str">
        <f t="shared" si="15"/>
        <v>EM15034</v>
      </c>
      <c r="T19" t="str">
        <f t="shared" si="9"/>
        <v>检测OK下料X轴脉冲</v>
      </c>
      <c r="W19" t="s">
        <v>869</v>
      </c>
      <c r="X19" t="str">
        <f t="shared" si="16"/>
        <v>EM15074</v>
      </c>
      <c r="Y19" t="str">
        <f t="shared" si="10"/>
        <v>检测OK下料Z轴脉冲</v>
      </c>
      <c r="AB19" t="s">
        <v>67</v>
      </c>
      <c r="AC19" t="s">
        <v>1567</v>
      </c>
      <c r="AD19" t="str">
        <f t="shared" si="11"/>
        <v>检测OK下料XZ脉冲示教</v>
      </c>
      <c r="AH19" t="s">
        <v>67</v>
      </c>
      <c r="AI19" t="s">
        <v>1568</v>
      </c>
      <c r="AJ19" t="str">
        <f t="shared" si="12"/>
        <v>检测OK下料位置跟踪</v>
      </c>
      <c r="AL19" t="s">
        <v>67</v>
      </c>
      <c r="AM19" t="s">
        <v>1569</v>
      </c>
      <c r="AN19" t="str">
        <f t="shared" si="13"/>
        <v>下料X轴当前在检测OK</v>
      </c>
      <c r="AP19" t="s">
        <v>67</v>
      </c>
      <c r="AQ19" t="s">
        <v>1570</v>
      </c>
      <c r="AR19" t="str">
        <f t="shared" si="14"/>
        <v>下料Z轴当前在检测OK</v>
      </c>
      <c r="AU19" t="s">
        <v>1571</v>
      </c>
      <c r="AV19" t="str">
        <f t="shared" si="17"/>
        <v>下料轴位置检测OK</v>
      </c>
    </row>
    <row r="20" spans="1:48" x14ac:dyDescent="0.15">
      <c r="W20" t="s">
        <v>869</v>
      </c>
      <c r="X20" t="s">
        <v>1572</v>
      </c>
      <c r="Y20" t="s">
        <v>1573</v>
      </c>
      <c r="AQ20" t="s">
        <v>1574</v>
      </c>
      <c r="AR20" t="str">
        <f>AQ$11&amp;"安全位"</f>
        <v>下料Z轴当前在安全位</v>
      </c>
    </row>
  </sheetData>
  <mergeCells count="25">
    <mergeCell ref="K16:L16"/>
    <mergeCell ref="M16:N16"/>
    <mergeCell ref="K17:L17"/>
    <mergeCell ref="M17:N17"/>
    <mergeCell ref="K18:L18"/>
    <mergeCell ref="M18:N18"/>
    <mergeCell ref="AU11:AV11"/>
    <mergeCell ref="K13:L13"/>
    <mergeCell ref="M13:N13"/>
    <mergeCell ref="K14:L14"/>
    <mergeCell ref="M14:N14"/>
    <mergeCell ref="K15:L15"/>
    <mergeCell ref="M15:N15"/>
    <mergeCell ref="K6:L6"/>
    <mergeCell ref="M6:N6"/>
    <mergeCell ref="O6:P6"/>
    <mergeCell ref="K7:L7"/>
    <mergeCell ref="M7:N7"/>
    <mergeCell ref="O7:P7"/>
    <mergeCell ref="B1:D1"/>
    <mergeCell ref="AU1:AV1"/>
    <mergeCell ref="K4:L4"/>
    <mergeCell ref="M4:N4"/>
    <mergeCell ref="K5:L5"/>
    <mergeCell ref="M5:N5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G18" sqref="G18"/>
    </sheetView>
  </sheetViews>
  <sheetFormatPr defaultRowHeight="13.5" x14ac:dyDescent="0.15"/>
  <cols>
    <col min="3" max="3" width="46.375" customWidth="1"/>
  </cols>
  <sheetData>
    <row r="1" spans="1:3" x14ac:dyDescent="0.15">
      <c r="A1" s="218" t="s">
        <v>1267</v>
      </c>
      <c r="B1" s="115" t="s">
        <v>1268</v>
      </c>
      <c r="C1" s="25" t="s">
        <v>1269</v>
      </c>
    </row>
    <row r="2" spans="1:3" x14ac:dyDescent="0.15">
      <c r="A2" s="218"/>
      <c r="B2" s="115" t="s">
        <v>1270</v>
      </c>
      <c r="C2" s="25" t="s">
        <v>1271</v>
      </c>
    </row>
    <row r="3" spans="1:3" x14ac:dyDescent="0.15">
      <c r="A3" s="218"/>
      <c r="B3" s="115" t="s">
        <v>1272</v>
      </c>
      <c r="C3" s="25" t="s">
        <v>1273</v>
      </c>
    </row>
    <row r="4" spans="1:3" x14ac:dyDescent="0.15">
      <c r="A4" s="218"/>
      <c r="B4" s="115" t="s">
        <v>1274</v>
      </c>
      <c r="C4" s="25" t="s">
        <v>1275</v>
      </c>
    </row>
    <row r="5" spans="1:3" x14ac:dyDescent="0.15">
      <c r="A5" s="218"/>
      <c r="B5" s="115" t="s">
        <v>1276</v>
      </c>
      <c r="C5" s="25" t="s">
        <v>1277</v>
      </c>
    </row>
    <row r="6" spans="1:3" x14ac:dyDescent="0.15">
      <c r="A6" s="218" t="s">
        <v>1278</v>
      </c>
      <c r="B6" s="115" t="s">
        <v>1279</v>
      </c>
      <c r="C6" s="25" t="s">
        <v>1280</v>
      </c>
    </row>
    <row r="7" spans="1:3" x14ac:dyDescent="0.15">
      <c r="A7" s="218"/>
      <c r="B7" s="115" t="s">
        <v>1281</v>
      </c>
      <c r="C7" s="25" t="s">
        <v>1282</v>
      </c>
    </row>
    <row r="8" spans="1:3" x14ac:dyDescent="0.15">
      <c r="A8" s="218"/>
      <c r="B8" s="115" t="s">
        <v>1283</v>
      </c>
      <c r="C8" s="25" t="s">
        <v>1284</v>
      </c>
    </row>
    <row r="9" spans="1:3" x14ac:dyDescent="0.15">
      <c r="A9" s="218"/>
      <c r="B9" s="115" t="s">
        <v>1285</v>
      </c>
      <c r="C9" s="25" t="s">
        <v>1286</v>
      </c>
    </row>
    <row r="10" spans="1:3" x14ac:dyDescent="0.15">
      <c r="A10" s="218"/>
      <c r="B10" s="115" t="s">
        <v>1287</v>
      </c>
      <c r="C10" s="25" t="s">
        <v>1288</v>
      </c>
    </row>
    <row r="11" spans="1:3" x14ac:dyDescent="0.15">
      <c r="A11" s="218"/>
      <c r="B11" s="115" t="s">
        <v>1289</v>
      </c>
      <c r="C11" s="25" t="s">
        <v>1290</v>
      </c>
    </row>
    <row r="12" spans="1:3" x14ac:dyDescent="0.15">
      <c r="A12" s="218"/>
      <c r="B12" s="115" t="s">
        <v>1291</v>
      </c>
      <c r="C12" s="25" t="s">
        <v>1292</v>
      </c>
    </row>
    <row r="13" spans="1:3" x14ac:dyDescent="0.15">
      <c r="A13" s="218" t="s">
        <v>1293</v>
      </c>
      <c r="B13" s="115" t="s">
        <v>1294</v>
      </c>
      <c r="C13" s="25" t="s">
        <v>1295</v>
      </c>
    </row>
    <row r="14" spans="1:3" x14ac:dyDescent="0.15">
      <c r="A14" s="218"/>
      <c r="B14" s="115" t="s">
        <v>1296</v>
      </c>
      <c r="C14" s="25" t="s">
        <v>1297</v>
      </c>
    </row>
    <row r="15" spans="1:3" x14ac:dyDescent="0.15">
      <c r="A15" s="218"/>
      <c r="B15" s="115" t="s">
        <v>1298</v>
      </c>
      <c r="C15" s="25" t="s">
        <v>1299</v>
      </c>
    </row>
    <row r="16" spans="1:3" x14ac:dyDescent="0.15">
      <c r="A16" s="218"/>
      <c r="B16" s="115" t="s">
        <v>1300</v>
      </c>
      <c r="C16" s="25" t="s">
        <v>1301</v>
      </c>
    </row>
    <row r="17" spans="1:3" x14ac:dyDescent="0.15">
      <c r="A17" s="218"/>
      <c r="B17" s="115" t="s">
        <v>1302</v>
      </c>
      <c r="C17" s="25" t="s">
        <v>1303</v>
      </c>
    </row>
    <row r="18" spans="1:3" x14ac:dyDescent="0.15">
      <c r="A18" s="218" t="s">
        <v>1304</v>
      </c>
      <c r="B18" s="115" t="s">
        <v>1305</v>
      </c>
      <c r="C18" s="25" t="s">
        <v>1306</v>
      </c>
    </row>
    <row r="19" spans="1:3" x14ac:dyDescent="0.15">
      <c r="A19" s="218"/>
      <c r="B19" s="115" t="s">
        <v>1307</v>
      </c>
      <c r="C19" s="25" t="s">
        <v>1308</v>
      </c>
    </row>
    <row r="20" spans="1:3" x14ac:dyDescent="0.15">
      <c r="A20" s="218"/>
      <c r="B20" s="115" t="s">
        <v>1309</v>
      </c>
      <c r="C20" s="123" t="s">
        <v>1310</v>
      </c>
    </row>
    <row r="21" spans="1:3" x14ac:dyDescent="0.15">
      <c r="A21" s="218"/>
      <c r="B21" s="115" t="s">
        <v>1311</v>
      </c>
      <c r="C21" s="123" t="s">
        <v>1312</v>
      </c>
    </row>
    <row r="22" spans="1:3" x14ac:dyDescent="0.15">
      <c r="A22" s="218"/>
      <c r="B22" s="115" t="s">
        <v>1313</v>
      </c>
      <c r="C22" s="123" t="s">
        <v>1314</v>
      </c>
    </row>
    <row r="23" spans="1:3" x14ac:dyDescent="0.15">
      <c r="A23" s="218" t="s">
        <v>1315</v>
      </c>
      <c r="B23" s="115" t="s">
        <v>1316</v>
      </c>
      <c r="C23" s="123" t="s">
        <v>1317</v>
      </c>
    </row>
    <row r="24" spans="1:3" x14ac:dyDescent="0.15">
      <c r="A24" s="218"/>
      <c r="B24" s="115" t="s">
        <v>1318</v>
      </c>
      <c r="C24" s="123" t="s">
        <v>1319</v>
      </c>
    </row>
    <row r="25" spans="1:3" x14ac:dyDescent="0.15">
      <c r="A25" s="218"/>
      <c r="B25" s="115" t="s">
        <v>1320</v>
      </c>
      <c r="C25" s="123" t="s">
        <v>1321</v>
      </c>
    </row>
    <row r="26" spans="1:3" x14ac:dyDescent="0.15">
      <c r="A26" s="218"/>
      <c r="B26" s="115" t="s">
        <v>1322</v>
      </c>
      <c r="C26" s="123" t="s">
        <v>1323</v>
      </c>
    </row>
    <row r="27" spans="1:3" x14ac:dyDescent="0.15">
      <c r="A27" s="218"/>
      <c r="B27" s="115" t="s">
        <v>1324</v>
      </c>
      <c r="C27" s="123" t="s">
        <v>1325</v>
      </c>
    </row>
    <row r="28" spans="1:3" x14ac:dyDescent="0.15">
      <c r="A28" s="218"/>
      <c r="B28" s="115" t="s">
        <v>1326</v>
      </c>
      <c r="C28" s="123" t="s">
        <v>1327</v>
      </c>
    </row>
    <row r="29" spans="1:3" x14ac:dyDescent="0.15">
      <c r="A29" s="218"/>
      <c r="B29" s="115" t="s">
        <v>1328</v>
      </c>
      <c r="C29" s="123" t="s">
        <v>1329</v>
      </c>
    </row>
    <row r="30" spans="1:3" x14ac:dyDescent="0.15">
      <c r="A30" s="218"/>
      <c r="B30" s="115" t="s">
        <v>1330</v>
      </c>
      <c r="C30" s="24" t="s">
        <v>1331</v>
      </c>
    </row>
    <row r="31" spans="1:3" x14ac:dyDescent="0.15">
      <c r="A31" s="218"/>
      <c r="B31" s="115" t="s">
        <v>1332</v>
      </c>
      <c r="C31" s="24" t="s">
        <v>1331</v>
      </c>
    </row>
    <row r="32" spans="1:3" x14ac:dyDescent="0.15">
      <c r="A32" s="218"/>
      <c r="B32" s="115" t="s">
        <v>1333</v>
      </c>
      <c r="C32" s="24" t="s">
        <v>1331</v>
      </c>
    </row>
  </sheetData>
  <mergeCells count="5">
    <mergeCell ref="A1:A5"/>
    <mergeCell ref="A6:A12"/>
    <mergeCell ref="A13:A17"/>
    <mergeCell ref="A18:A22"/>
    <mergeCell ref="A23:A32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B1" workbookViewId="0">
      <selection activeCell="F22" sqref="F22"/>
    </sheetView>
  </sheetViews>
  <sheetFormatPr defaultRowHeight="13.5" x14ac:dyDescent="0.15"/>
  <cols>
    <col min="3" max="3" width="9" style="43"/>
    <col min="4" max="4" width="28.375" style="112" customWidth="1"/>
    <col min="7" max="7" width="9" style="43"/>
    <col min="8" max="8" width="30.625" style="112" customWidth="1"/>
    <col min="11" max="11" width="9" style="43"/>
    <col min="12" max="12" width="28" style="112" customWidth="1"/>
  </cols>
  <sheetData>
    <row r="1" spans="1:12" x14ac:dyDescent="0.15">
      <c r="A1" s="216" t="s">
        <v>207</v>
      </c>
      <c r="B1" s="216"/>
      <c r="C1" s="216"/>
      <c r="D1" s="216"/>
      <c r="E1" s="216" t="s">
        <v>1171</v>
      </c>
      <c r="F1" s="216"/>
      <c r="G1" s="216"/>
      <c r="H1" s="216"/>
      <c r="I1" s="216" t="s">
        <v>1172</v>
      </c>
      <c r="J1" s="216"/>
      <c r="K1" s="216"/>
      <c r="L1" s="216"/>
    </row>
    <row r="2" spans="1:12" x14ac:dyDescent="0.15">
      <c r="B2" t="s">
        <v>67</v>
      </c>
      <c r="C2" s="43" t="s">
        <v>1114</v>
      </c>
      <c r="D2" s="112" t="s">
        <v>1162</v>
      </c>
      <c r="F2" t="s">
        <v>67</v>
      </c>
      <c r="G2" s="43" t="s">
        <v>1130</v>
      </c>
      <c r="H2" s="112" t="s">
        <v>1173</v>
      </c>
      <c r="J2" t="s">
        <v>67</v>
      </c>
      <c r="K2" s="43" t="s">
        <v>1146</v>
      </c>
      <c r="L2" s="112" t="s">
        <v>1181</v>
      </c>
    </row>
    <row r="3" spans="1:12" x14ac:dyDescent="0.15">
      <c r="B3" t="s">
        <v>67</v>
      </c>
      <c r="C3" s="43" t="s">
        <v>1115</v>
      </c>
      <c r="D3" s="112" t="s">
        <v>1163</v>
      </c>
      <c r="F3" t="s">
        <v>67</v>
      </c>
      <c r="G3" s="43" t="s">
        <v>1131</v>
      </c>
      <c r="H3" s="112" t="s">
        <v>1174</v>
      </c>
      <c r="J3" t="s">
        <v>67</v>
      </c>
      <c r="K3" s="43" t="s">
        <v>1147</v>
      </c>
      <c r="L3" s="112" t="s">
        <v>1182</v>
      </c>
    </row>
    <row r="4" spans="1:12" x14ac:dyDescent="0.15">
      <c r="B4" t="s">
        <v>67</v>
      </c>
      <c r="C4" s="43" t="s">
        <v>1116</v>
      </c>
      <c r="D4" s="112" t="s">
        <v>1164</v>
      </c>
      <c r="F4" t="s">
        <v>67</v>
      </c>
      <c r="G4" s="43" t="s">
        <v>1132</v>
      </c>
      <c r="H4" s="112" t="s">
        <v>1175</v>
      </c>
      <c r="J4" t="s">
        <v>67</v>
      </c>
      <c r="K4" s="43" t="s">
        <v>1148</v>
      </c>
      <c r="L4" s="112" t="s">
        <v>1183</v>
      </c>
    </row>
    <row r="5" spans="1:12" x14ac:dyDescent="0.15">
      <c r="B5" t="s">
        <v>67</v>
      </c>
      <c r="C5" s="43" t="s">
        <v>1117</v>
      </c>
      <c r="D5" s="112" t="s">
        <v>1165</v>
      </c>
      <c r="F5" t="s">
        <v>67</v>
      </c>
      <c r="G5" s="43" t="s">
        <v>1133</v>
      </c>
      <c r="H5" s="112" t="s">
        <v>1176</v>
      </c>
      <c r="J5" t="s">
        <v>67</v>
      </c>
      <c r="K5" s="43" t="s">
        <v>1149</v>
      </c>
      <c r="L5" s="112" t="s">
        <v>1184</v>
      </c>
    </row>
    <row r="6" spans="1:12" x14ac:dyDescent="0.15">
      <c r="B6" t="s">
        <v>67</v>
      </c>
      <c r="C6" s="43" t="s">
        <v>1118</v>
      </c>
      <c r="D6" s="112" t="s">
        <v>1166</v>
      </c>
      <c r="F6" t="s">
        <v>67</v>
      </c>
      <c r="G6" s="43" t="s">
        <v>1134</v>
      </c>
      <c r="H6" s="112" t="s">
        <v>1177</v>
      </c>
      <c r="J6" t="s">
        <v>67</v>
      </c>
      <c r="K6" s="43" t="s">
        <v>1150</v>
      </c>
      <c r="L6" s="112" t="s">
        <v>1185</v>
      </c>
    </row>
    <row r="7" spans="1:12" x14ac:dyDescent="0.15">
      <c r="B7" t="s">
        <v>67</v>
      </c>
      <c r="C7" s="43" t="s">
        <v>1119</v>
      </c>
      <c r="D7" s="112" t="s">
        <v>1167</v>
      </c>
      <c r="F7" t="s">
        <v>67</v>
      </c>
      <c r="G7" s="43" t="s">
        <v>1135</v>
      </c>
      <c r="H7" s="112" t="s">
        <v>1178</v>
      </c>
      <c r="J7" t="s">
        <v>67</v>
      </c>
      <c r="K7" s="43" t="s">
        <v>1151</v>
      </c>
      <c r="L7" s="112" t="s">
        <v>1186</v>
      </c>
    </row>
    <row r="8" spans="1:12" x14ac:dyDescent="0.15">
      <c r="B8" t="s">
        <v>67</v>
      </c>
      <c r="C8" s="43" t="s">
        <v>1120</v>
      </c>
      <c r="D8" s="112" t="s">
        <v>1168</v>
      </c>
      <c r="F8" t="s">
        <v>67</v>
      </c>
      <c r="G8" s="43" t="s">
        <v>1136</v>
      </c>
      <c r="H8" s="112" t="s">
        <v>1179</v>
      </c>
      <c r="J8" t="s">
        <v>67</v>
      </c>
      <c r="K8" s="43" t="s">
        <v>1152</v>
      </c>
      <c r="L8" s="112" t="s">
        <v>1187</v>
      </c>
    </row>
    <row r="9" spans="1:12" x14ac:dyDescent="0.15">
      <c r="B9" t="s">
        <v>67</v>
      </c>
      <c r="C9" s="43" t="s">
        <v>1121</v>
      </c>
      <c r="D9" s="112" t="s">
        <v>1169</v>
      </c>
      <c r="F9" t="s">
        <v>67</v>
      </c>
      <c r="G9" s="43" t="s">
        <v>1137</v>
      </c>
      <c r="H9" s="112" t="s">
        <v>1180</v>
      </c>
      <c r="J9" t="s">
        <v>67</v>
      </c>
      <c r="K9" s="43" t="s">
        <v>1153</v>
      </c>
      <c r="L9" s="112" t="s">
        <v>1188</v>
      </c>
    </row>
    <row r="10" spans="1:12" x14ac:dyDescent="0.15">
      <c r="B10" t="s">
        <v>67</v>
      </c>
      <c r="C10" s="43" t="s">
        <v>1122</v>
      </c>
      <c r="D10" s="112" t="s">
        <v>1169</v>
      </c>
      <c r="F10" t="s">
        <v>67</v>
      </c>
      <c r="G10" s="43" t="s">
        <v>1138</v>
      </c>
      <c r="H10" s="112" t="s">
        <v>1180</v>
      </c>
      <c r="J10" t="s">
        <v>67</v>
      </c>
      <c r="K10" s="43" t="s">
        <v>1154</v>
      </c>
      <c r="L10" s="112" t="s">
        <v>1188</v>
      </c>
    </row>
    <row r="11" spans="1:12" x14ac:dyDescent="0.15">
      <c r="B11" t="s">
        <v>67</v>
      </c>
      <c r="C11" s="43" t="s">
        <v>1123</v>
      </c>
      <c r="D11" s="112" t="s">
        <v>1169</v>
      </c>
      <c r="F11" t="s">
        <v>67</v>
      </c>
      <c r="G11" s="43" t="s">
        <v>1139</v>
      </c>
      <c r="H11" s="112" t="s">
        <v>1180</v>
      </c>
      <c r="J11" t="s">
        <v>67</v>
      </c>
      <c r="K11" s="43" t="s">
        <v>1155</v>
      </c>
      <c r="L11" s="112" t="s">
        <v>1188</v>
      </c>
    </row>
    <row r="12" spans="1:12" x14ac:dyDescent="0.15">
      <c r="B12" t="s">
        <v>67</v>
      </c>
      <c r="C12" s="43" t="s">
        <v>1124</v>
      </c>
      <c r="D12" s="112" t="s">
        <v>1169</v>
      </c>
      <c r="F12" t="s">
        <v>67</v>
      </c>
      <c r="G12" s="43" t="s">
        <v>1140</v>
      </c>
      <c r="H12" s="112" t="s">
        <v>1180</v>
      </c>
      <c r="J12" t="s">
        <v>67</v>
      </c>
      <c r="K12" s="43" t="s">
        <v>1156</v>
      </c>
      <c r="L12" s="112" t="s">
        <v>1188</v>
      </c>
    </row>
    <row r="13" spans="1:12" x14ac:dyDescent="0.15">
      <c r="B13" t="s">
        <v>67</v>
      </c>
      <c r="C13" s="43" t="s">
        <v>1125</v>
      </c>
      <c r="D13" s="112" t="s">
        <v>1169</v>
      </c>
      <c r="F13" t="s">
        <v>67</v>
      </c>
      <c r="G13" s="43" t="s">
        <v>1141</v>
      </c>
      <c r="H13" s="112" t="s">
        <v>1180</v>
      </c>
      <c r="J13" t="s">
        <v>67</v>
      </c>
      <c r="K13" s="43" t="s">
        <v>1157</v>
      </c>
      <c r="L13" s="112" t="s">
        <v>1188</v>
      </c>
    </row>
    <row r="14" spans="1:12" x14ac:dyDescent="0.15">
      <c r="B14" t="s">
        <v>67</v>
      </c>
      <c r="C14" s="43" t="s">
        <v>1126</v>
      </c>
      <c r="D14" s="112" t="s">
        <v>1169</v>
      </c>
      <c r="F14" t="s">
        <v>67</v>
      </c>
      <c r="G14" s="43" t="s">
        <v>1142</v>
      </c>
      <c r="H14" s="112" t="s">
        <v>1180</v>
      </c>
      <c r="J14" t="s">
        <v>67</v>
      </c>
      <c r="K14" s="43" t="s">
        <v>1158</v>
      </c>
      <c r="L14" s="112" t="s">
        <v>1188</v>
      </c>
    </row>
    <row r="15" spans="1:12" x14ac:dyDescent="0.15">
      <c r="B15" t="s">
        <v>67</v>
      </c>
      <c r="C15" s="43" t="s">
        <v>1127</v>
      </c>
      <c r="D15" s="112" t="s">
        <v>1169</v>
      </c>
      <c r="F15" t="s">
        <v>67</v>
      </c>
      <c r="G15" s="43" t="s">
        <v>1143</v>
      </c>
      <c r="H15" s="112" t="s">
        <v>1180</v>
      </c>
      <c r="J15" t="s">
        <v>67</v>
      </c>
      <c r="K15" s="43" t="s">
        <v>1159</v>
      </c>
      <c r="L15" s="112" t="s">
        <v>1188</v>
      </c>
    </row>
    <row r="16" spans="1:12" x14ac:dyDescent="0.15">
      <c r="B16" t="s">
        <v>67</v>
      </c>
      <c r="C16" s="43" t="s">
        <v>1128</v>
      </c>
      <c r="D16" s="112" t="s">
        <v>1169</v>
      </c>
      <c r="F16" t="s">
        <v>67</v>
      </c>
      <c r="G16" s="43" t="s">
        <v>1144</v>
      </c>
      <c r="H16" s="112" t="s">
        <v>1180</v>
      </c>
      <c r="J16" t="s">
        <v>67</v>
      </c>
      <c r="K16" s="43" t="s">
        <v>1160</v>
      </c>
      <c r="L16" s="112" t="s">
        <v>1188</v>
      </c>
    </row>
    <row r="17" spans="2:12" x14ac:dyDescent="0.15">
      <c r="B17" t="s">
        <v>67</v>
      </c>
      <c r="C17" s="43" t="s">
        <v>1129</v>
      </c>
      <c r="D17" s="112" t="s">
        <v>1169</v>
      </c>
      <c r="F17" t="s">
        <v>67</v>
      </c>
      <c r="G17" s="43" t="s">
        <v>1145</v>
      </c>
      <c r="H17" s="112" t="s">
        <v>1180</v>
      </c>
      <c r="J17" t="s">
        <v>67</v>
      </c>
      <c r="K17" s="43" t="s">
        <v>1161</v>
      </c>
      <c r="L17" s="112" t="s">
        <v>1188</v>
      </c>
    </row>
    <row r="23" spans="2:12" x14ac:dyDescent="0.15">
      <c r="G23" s="43" t="s">
        <v>1170</v>
      </c>
    </row>
  </sheetData>
  <mergeCells count="3">
    <mergeCell ref="A1:D1"/>
    <mergeCell ref="E1:H1"/>
    <mergeCell ref="I1:L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25"/>
  <sheetViews>
    <sheetView workbookViewId="0">
      <selection activeCell="C14" sqref="C14"/>
    </sheetView>
  </sheetViews>
  <sheetFormatPr defaultRowHeight="13.5" x14ac:dyDescent="0.15"/>
  <cols>
    <col min="1" max="2" width="9" style="116"/>
    <col min="3" max="3" width="36" style="116" customWidth="1"/>
    <col min="4" max="4" width="9" style="116"/>
    <col min="5" max="5" width="14.375" style="127" customWidth="1"/>
    <col min="6" max="6" width="35.875" style="127" customWidth="1"/>
    <col min="7" max="7" width="9" style="127"/>
    <col min="8" max="8" width="9" style="116"/>
    <col min="9" max="9" width="13" style="133" customWidth="1"/>
    <col min="10" max="10" width="38.25" style="133" customWidth="1"/>
    <col min="11" max="11" width="9" style="133"/>
    <col min="12" max="12" width="9" style="116"/>
    <col min="13" max="13" width="9" style="125" customWidth="1"/>
    <col min="14" max="14" width="14.125" style="125" customWidth="1"/>
    <col min="15" max="15" width="40.125" style="125" customWidth="1"/>
    <col min="16" max="16" width="10.875" style="138" customWidth="1"/>
    <col min="17" max="17" width="10.25" style="134" customWidth="1"/>
    <col min="18" max="18" width="14.625" style="134" customWidth="1"/>
    <col min="19" max="19" width="33" style="134" customWidth="1"/>
    <col min="20" max="20" width="9" style="116"/>
    <col min="21" max="21" width="9" style="126"/>
    <col min="22" max="22" width="12" style="126" customWidth="1"/>
    <col min="23" max="23" width="37.125" style="126" customWidth="1"/>
    <col min="24" max="24" width="9" style="116"/>
    <col min="25" max="25" width="9" style="7"/>
    <col min="26" max="26" width="13.875" style="7" customWidth="1"/>
    <col min="27" max="27" width="26.5" style="135" customWidth="1"/>
    <col min="28" max="28" width="9" style="116"/>
    <col min="29" max="29" width="9" style="126"/>
    <col min="30" max="30" width="11.375" style="126" customWidth="1"/>
    <col min="31" max="31" width="34.375" style="126" customWidth="1"/>
    <col min="32" max="32" width="9" style="116"/>
    <col min="33" max="33" width="9" style="125"/>
    <col min="34" max="34" width="14.75" style="125" customWidth="1"/>
    <col min="35" max="35" width="40.625" style="125" customWidth="1"/>
    <col min="36" max="36" width="33" style="125" customWidth="1"/>
    <col min="37" max="258" width="9" style="116"/>
    <col min="259" max="259" width="36" style="116" customWidth="1"/>
    <col min="260" max="260" width="9" style="116"/>
    <col min="261" max="261" width="14.375" style="116" customWidth="1"/>
    <col min="262" max="262" width="35.875" style="116" customWidth="1"/>
    <col min="263" max="264" width="9" style="116"/>
    <col min="265" max="265" width="13" style="116" customWidth="1"/>
    <col min="266" max="266" width="38.25" style="116" customWidth="1"/>
    <col min="267" max="268" width="9" style="116"/>
    <col min="269" max="269" width="9" style="116" customWidth="1"/>
    <col min="270" max="270" width="14.125" style="116" customWidth="1"/>
    <col min="271" max="271" width="40.125" style="116" customWidth="1"/>
    <col min="272" max="272" width="10.875" style="116" customWidth="1"/>
    <col min="273" max="273" width="10.25" style="116" customWidth="1"/>
    <col min="274" max="274" width="14.625" style="116" customWidth="1"/>
    <col min="275" max="275" width="33" style="116" customWidth="1"/>
    <col min="276" max="277" width="9" style="116"/>
    <col min="278" max="278" width="12" style="116" customWidth="1"/>
    <col min="279" max="279" width="37.125" style="116" customWidth="1"/>
    <col min="280" max="281" width="9" style="116"/>
    <col min="282" max="282" width="13.875" style="116" customWidth="1"/>
    <col min="283" max="283" width="26.5" style="116" customWidth="1"/>
    <col min="284" max="285" width="9" style="116"/>
    <col min="286" max="286" width="11.375" style="116" customWidth="1"/>
    <col min="287" max="287" width="34.375" style="116" customWidth="1"/>
    <col min="288" max="289" width="9" style="116"/>
    <col min="290" max="290" width="14.75" style="116" customWidth="1"/>
    <col min="291" max="291" width="40.625" style="116" customWidth="1"/>
    <col min="292" max="292" width="33" style="116" customWidth="1"/>
    <col min="293" max="514" width="9" style="116"/>
    <col min="515" max="515" width="36" style="116" customWidth="1"/>
    <col min="516" max="516" width="9" style="116"/>
    <col min="517" max="517" width="14.375" style="116" customWidth="1"/>
    <col min="518" max="518" width="35.875" style="116" customWidth="1"/>
    <col min="519" max="520" width="9" style="116"/>
    <col min="521" max="521" width="13" style="116" customWidth="1"/>
    <col min="522" max="522" width="38.25" style="116" customWidth="1"/>
    <col min="523" max="524" width="9" style="116"/>
    <col min="525" max="525" width="9" style="116" customWidth="1"/>
    <col min="526" max="526" width="14.125" style="116" customWidth="1"/>
    <col min="527" max="527" width="40.125" style="116" customWidth="1"/>
    <col min="528" max="528" width="10.875" style="116" customWidth="1"/>
    <col min="529" max="529" width="10.25" style="116" customWidth="1"/>
    <col min="530" max="530" width="14.625" style="116" customWidth="1"/>
    <col min="531" max="531" width="33" style="116" customWidth="1"/>
    <col min="532" max="533" width="9" style="116"/>
    <col min="534" max="534" width="12" style="116" customWidth="1"/>
    <col min="535" max="535" width="37.125" style="116" customWidth="1"/>
    <col min="536" max="537" width="9" style="116"/>
    <col min="538" max="538" width="13.875" style="116" customWidth="1"/>
    <col min="539" max="539" width="26.5" style="116" customWidth="1"/>
    <col min="540" max="541" width="9" style="116"/>
    <col min="542" max="542" width="11.375" style="116" customWidth="1"/>
    <col min="543" max="543" width="34.375" style="116" customWidth="1"/>
    <col min="544" max="545" width="9" style="116"/>
    <col min="546" max="546" width="14.75" style="116" customWidth="1"/>
    <col min="547" max="547" width="40.625" style="116" customWidth="1"/>
    <col min="548" max="548" width="33" style="116" customWidth="1"/>
    <col min="549" max="770" width="9" style="116"/>
    <col min="771" max="771" width="36" style="116" customWidth="1"/>
    <col min="772" max="772" width="9" style="116"/>
    <col min="773" max="773" width="14.375" style="116" customWidth="1"/>
    <col min="774" max="774" width="35.875" style="116" customWidth="1"/>
    <col min="775" max="776" width="9" style="116"/>
    <col min="777" max="777" width="13" style="116" customWidth="1"/>
    <col min="778" max="778" width="38.25" style="116" customWidth="1"/>
    <col min="779" max="780" width="9" style="116"/>
    <col min="781" max="781" width="9" style="116" customWidth="1"/>
    <col min="782" max="782" width="14.125" style="116" customWidth="1"/>
    <col min="783" max="783" width="40.125" style="116" customWidth="1"/>
    <col min="784" max="784" width="10.875" style="116" customWidth="1"/>
    <col min="785" max="785" width="10.25" style="116" customWidth="1"/>
    <col min="786" max="786" width="14.625" style="116" customWidth="1"/>
    <col min="787" max="787" width="33" style="116" customWidth="1"/>
    <col min="788" max="789" width="9" style="116"/>
    <col min="790" max="790" width="12" style="116" customWidth="1"/>
    <col min="791" max="791" width="37.125" style="116" customWidth="1"/>
    <col min="792" max="793" width="9" style="116"/>
    <col min="794" max="794" width="13.875" style="116" customWidth="1"/>
    <col min="795" max="795" width="26.5" style="116" customWidth="1"/>
    <col min="796" max="797" width="9" style="116"/>
    <col min="798" max="798" width="11.375" style="116" customWidth="1"/>
    <col min="799" max="799" width="34.375" style="116" customWidth="1"/>
    <col min="800" max="801" width="9" style="116"/>
    <col min="802" max="802" width="14.75" style="116" customWidth="1"/>
    <col min="803" max="803" width="40.625" style="116" customWidth="1"/>
    <col min="804" max="804" width="33" style="116" customWidth="1"/>
    <col min="805" max="1026" width="9" style="116"/>
    <col min="1027" max="1027" width="36" style="116" customWidth="1"/>
    <col min="1028" max="1028" width="9" style="116"/>
    <col min="1029" max="1029" width="14.375" style="116" customWidth="1"/>
    <col min="1030" max="1030" width="35.875" style="116" customWidth="1"/>
    <col min="1031" max="1032" width="9" style="116"/>
    <col min="1033" max="1033" width="13" style="116" customWidth="1"/>
    <col min="1034" max="1034" width="38.25" style="116" customWidth="1"/>
    <col min="1035" max="1036" width="9" style="116"/>
    <col min="1037" max="1037" width="9" style="116" customWidth="1"/>
    <col min="1038" max="1038" width="14.125" style="116" customWidth="1"/>
    <col min="1039" max="1039" width="40.125" style="116" customWidth="1"/>
    <col min="1040" max="1040" width="10.875" style="116" customWidth="1"/>
    <col min="1041" max="1041" width="10.25" style="116" customWidth="1"/>
    <col min="1042" max="1042" width="14.625" style="116" customWidth="1"/>
    <col min="1043" max="1043" width="33" style="116" customWidth="1"/>
    <col min="1044" max="1045" width="9" style="116"/>
    <col min="1046" max="1046" width="12" style="116" customWidth="1"/>
    <col min="1047" max="1047" width="37.125" style="116" customWidth="1"/>
    <col min="1048" max="1049" width="9" style="116"/>
    <col min="1050" max="1050" width="13.875" style="116" customWidth="1"/>
    <col min="1051" max="1051" width="26.5" style="116" customWidth="1"/>
    <col min="1052" max="1053" width="9" style="116"/>
    <col min="1054" max="1054" width="11.375" style="116" customWidth="1"/>
    <col min="1055" max="1055" width="34.375" style="116" customWidth="1"/>
    <col min="1056" max="1057" width="9" style="116"/>
    <col min="1058" max="1058" width="14.75" style="116" customWidth="1"/>
    <col min="1059" max="1059" width="40.625" style="116" customWidth="1"/>
    <col min="1060" max="1060" width="33" style="116" customWidth="1"/>
    <col min="1061" max="1282" width="9" style="116"/>
    <col min="1283" max="1283" width="36" style="116" customWidth="1"/>
    <col min="1284" max="1284" width="9" style="116"/>
    <col min="1285" max="1285" width="14.375" style="116" customWidth="1"/>
    <col min="1286" max="1286" width="35.875" style="116" customWidth="1"/>
    <col min="1287" max="1288" width="9" style="116"/>
    <col min="1289" max="1289" width="13" style="116" customWidth="1"/>
    <col min="1290" max="1290" width="38.25" style="116" customWidth="1"/>
    <col min="1291" max="1292" width="9" style="116"/>
    <col min="1293" max="1293" width="9" style="116" customWidth="1"/>
    <col min="1294" max="1294" width="14.125" style="116" customWidth="1"/>
    <col min="1295" max="1295" width="40.125" style="116" customWidth="1"/>
    <col min="1296" max="1296" width="10.875" style="116" customWidth="1"/>
    <col min="1297" max="1297" width="10.25" style="116" customWidth="1"/>
    <col min="1298" max="1298" width="14.625" style="116" customWidth="1"/>
    <col min="1299" max="1299" width="33" style="116" customWidth="1"/>
    <col min="1300" max="1301" width="9" style="116"/>
    <col min="1302" max="1302" width="12" style="116" customWidth="1"/>
    <col min="1303" max="1303" width="37.125" style="116" customWidth="1"/>
    <col min="1304" max="1305" width="9" style="116"/>
    <col min="1306" max="1306" width="13.875" style="116" customWidth="1"/>
    <col min="1307" max="1307" width="26.5" style="116" customWidth="1"/>
    <col min="1308" max="1309" width="9" style="116"/>
    <col min="1310" max="1310" width="11.375" style="116" customWidth="1"/>
    <col min="1311" max="1311" width="34.375" style="116" customWidth="1"/>
    <col min="1312" max="1313" width="9" style="116"/>
    <col min="1314" max="1314" width="14.75" style="116" customWidth="1"/>
    <col min="1315" max="1315" width="40.625" style="116" customWidth="1"/>
    <col min="1316" max="1316" width="33" style="116" customWidth="1"/>
    <col min="1317" max="1538" width="9" style="116"/>
    <col min="1539" max="1539" width="36" style="116" customWidth="1"/>
    <col min="1540" max="1540" width="9" style="116"/>
    <col min="1541" max="1541" width="14.375" style="116" customWidth="1"/>
    <col min="1542" max="1542" width="35.875" style="116" customWidth="1"/>
    <col min="1543" max="1544" width="9" style="116"/>
    <col min="1545" max="1545" width="13" style="116" customWidth="1"/>
    <col min="1546" max="1546" width="38.25" style="116" customWidth="1"/>
    <col min="1547" max="1548" width="9" style="116"/>
    <col min="1549" max="1549" width="9" style="116" customWidth="1"/>
    <col min="1550" max="1550" width="14.125" style="116" customWidth="1"/>
    <col min="1551" max="1551" width="40.125" style="116" customWidth="1"/>
    <col min="1552" max="1552" width="10.875" style="116" customWidth="1"/>
    <col min="1553" max="1553" width="10.25" style="116" customWidth="1"/>
    <col min="1554" max="1554" width="14.625" style="116" customWidth="1"/>
    <col min="1555" max="1555" width="33" style="116" customWidth="1"/>
    <col min="1556" max="1557" width="9" style="116"/>
    <col min="1558" max="1558" width="12" style="116" customWidth="1"/>
    <col min="1559" max="1559" width="37.125" style="116" customWidth="1"/>
    <col min="1560" max="1561" width="9" style="116"/>
    <col min="1562" max="1562" width="13.875" style="116" customWidth="1"/>
    <col min="1563" max="1563" width="26.5" style="116" customWidth="1"/>
    <col min="1564" max="1565" width="9" style="116"/>
    <col min="1566" max="1566" width="11.375" style="116" customWidth="1"/>
    <col min="1567" max="1567" width="34.375" style="116" customWidth="1"/>
    <col min="1568" max="1569" width="9" style="116"/>
    <col min="1570" max="1570" width="14.75" style="116" customWidth="1"/>
    <col min="1571" max="1571" width="40.625" style="116" customWidth="1"/>
    <col min="1572" max="1572" width="33" style="116" customWidth="1"/>
    <col min="1573" max="1794" width="9" style="116"/>
    <col min="1795" max="1795" width="36" style="116" customWidth="1"/>
    <col min="1796" max="1796" width="9" style="116"/>
    <col min="1797" max="1797" width="14.375" style="116" customWidth="1"/>
    <col min="1798" max="1798" width="35.875" style="116" customWidth="1"/>
    <col min="1799" max="1800" width="9" style="116"/>
    <col min="1801" max="1801" width="13" style="116" customWidth="1"/>
    <col min="1802" max="1802" width="38.25" style="116" customWidth="1"/>
    <col min="1803" max="1804" width="9" style="116"/>
    <col min="1805" max="1805" width="9" style="116" customWidth="1"/>
    <col min="1806" max="1806" width="14.125" style="116" customWidth="1"/>
    <col min="1807" max="1807" width="40.125" style="116" customWidth="1"/>
    <col min="1808" max="1808" width="10.875" style="116" customWidth="1"/>
    <col min="1809" max="1809" width="10.25" style="116" customWidth="1"/>
    <col min="1810" max="1810" width="14.625" style="116" customWidth="1"/>
    <col min="1811" max="1811" width="33" style="116" customWidth="1"/>
    <col min="1812" max="1813" width="9" style="116"/>
    <col min="1814" max="1814" width="12" style="116" customWidth="1"/>
    <col min="1815" max="1815" width="37.125" style="116" customWidth="1"/>
    <col min="1816" max="1817" width="9" style="116"/>
    <col min="1818" max="1818" width="13.875" style="116" customWidth="1"/>
    <col min="1819" max="1819" width="26.5" style="116" customWidth="1"/>
    <col min="1820" max="1821" width="9" style="116"/>
    <col min="1822" max="1822" width="11.375" style="116" customWidth="1"/>
    <col min="1823" max="1823" width="34.375" style="116" customWidth="1"/>
    <col min="1824" max="1825" width="9" style="116"/>
    <col min="1826" max="1826" width="14.75" style="116" customWidth="1"/>
    <col min="1827" max="1827" width="40.625" style="116" customWidth="1"/>
    <col min="1828" max="1828" width="33" style="116" customWidth="1"/>
    <col min="1829" max="2050" width="9" style="116"/>
    <col min="2051" max="2051" width="36" style="116" customWidth="1"/>
    <col min="2052" max="2052" width="9" style="116"/>
    <col min="2053" max="2053" width="14.375" style="116" customWidth="1"/>
    <col min="2054" max="2054" width="35.875" style="116" customWidth="1"/>
    <col min="2055" max="2056" width="9" style="116"/>
    <col min="2057" max="2057" width="13" style="116" customWidth="1"/>
    <col min="2058" max="2058" width="38.25" style="116" customWidth="1"/>
    <col min="2059" max="2060" width="9" style="116"/>
    <col min="2061" max="2061" width="9" style="116" customWidth="1"/>
    <col min="2062" max="2062" width="14.125" style="116" customWidth="1"/>
    <col min="2063" max="2063" width="40.125" style="116" customWidth="1"/>
    <col min="2064" max="2064" width="10.875" style="116" customWidth="1"/>
    <col min="2065" max="2065" width="10.25" style="116" customWidth="1"/>
    <col min="2066" max="2066" width="14.625" style="116" customWidth="1"/>
    <col min="2067" max="2067" width="33" style="116" customWidth="1"/>
    <col min="2068" max="2069" width="9" style="116"/>
    <col min="2070" max="2070" width="12" style="116" customWidth="1"/>
    <col min="2071" max="2071" width="37.125" style="116" customWidth="1"/>
    <col min="2072" max="2073" width="9" style="116"/>
    <col min="2074" max="2074" width="13.875" style="116" customWidth="1"/>
    <col min="2075" max="2075" width="26.5" style="116" customWidth="1"/>
    <col min="2076" max="2077" width="9" style="116"/>
    <col min="2078" max="2078" width="11.375" style="116" customWidth="1"/>
    <col min="2079" max="2079" width="34.375" style="116" customWidth="1"/>
    <col min="2080" max="2081" width="9" style="116"/>
    <col min="2082" max="2082" width="14.75" style="116" customWidth="1"/>
    <col min="2083" max="2083" width="40.625" style="116" customWidth="1"/>
    <col min="2084" max="2084" width="33" style="116" customWidth="1"/>
    <col min="2085" max="2306" width="9" style="116"/>
    <col min="2307" max="2307" width="36" style="116" customWidth="1"/>
    <col min="2308" max="2308" width="9" style="116"/>
    <col min="2309" max="2309" width="14.375" style="116" customWidth="1"/>
    <col min="2310" max="2310" width="35.875" style="116" customWidth="1"/>
    <col min="2311" max="2312" width="9" style="116"/>
    <col min="2313" max="2313" width="13" style="116" customWidth="1"/>
    <col min="2314" max="2314" width="38.25" style="116" customWidth="1"/>
    <col min="2315" max="2316" width="9" style="116"/>
    <col min="2317" max="2317" width="9" style="116" customWidth="1"/>
    <col min="2318" max="2318" width="14.125" style="116" customWidth="1"/>
    <col min="2319" max="2319" width="40.125" style="116" customWidth="1"/>
    <col min="2320" max="2320" width="10.875" style="116" customWidth="1"/>
    <col min="2321" max="2321" width="10.25" style="116" customWidth="1"/>
    <col min="2322" max="2322" width="14.625" style="116" customWidth="1"/>
    <col min="2323" max="2323" width="33" style="116" customWidth="1"/>
    <col min="2324" max="2325" width="9" style="116"/>
    <col min="2326" max="2326" width="12" style="116" customWidth="1"/>
    <col min="2327" max="2327" width="37.125" style="116" customWidth="1"/>
    <col min="2328" max="2329" width="9" style="116"/>
    <col min="2330" max="2330" width="13.875" style="116" customWidth="1"/>
    <col min="2331" max="2331" width="26.5" style="116" customWidth="1"/>
    <col min="2332" max="2333" width="9" style="116"/>
    <col min="2334" max="2334" width="11.375" style="116" customWidth="1"/>
    <col min="2335" max="2335" width="34.375" style="116" customWidth="1"/>
    <col min="2336" max="2337" width="9" style="116"/>
    <col min="2338" max="2338" width="14.75" style="116" customWidth="1"/>
    <col min="2339" max="2339" width="40.625" style="116" customWidth="1"/>
    <col min="2340" max="2340" width="33" style="116" customWidth="1"/>
    <col min="2341" max="2562" width="9" style="116"/>
    <col min="2563" max="2563" width="36" style="116" customWidth="1"/>
    <col min="2564" max="2564" width="9" style="116"/>
    <col min="2565" max="2565" width="14.375" style="116" customWidth="1"/>
    <col min="2566" max="2566" width="35.875" style="116" customWidth="1"/>
    <col min="2567" max="2568" width="9" style="116"/>
    <col min="2569" max="2569" width="13" style="116" customWidth="1"/>
    <col min="2570" max="2570" width="38.25" style="116" customWidth="1"/>
    <col min="2571" max="2572" width="9" style="116"/>
    <col min="2573" max="2573" width="9" style="116" customWidth="1"/>
    <col min="2574" max="2574" width="14.125" style="116" customWidth="1"/>
    <col min="2575" max="2575" width="40.125" style="116" customWidth="1"/>
    <col min="2576" max="2576" width="10.875" style="116" customWidth="1"/>
    <col min="2577" max="2577" width="10.25" style="116" customWidth="1"/>
    <col min="2578" max="2578" width="14.625" style="116" customWidth="1"/>
    <col min="2579" max="2579" width="33" style="116" customWidth="1"/>
    <col min="2580" max="2581" width="9" style="116"/>
    <col min="2582" max="2582" width="12" style="116" customWidth="1"/>
    <col min="2583" max="2583" width="37.125" style="116" customWidth="1"/>
    <col min="2584" max="2585" width="9" style="116"/>
    <col min="2586" max="2586" width="13.875" style="116" customWidth="1"/>
    <col min="2587" max="2587" width="26.5" style="116" customWidth="1"/>
    <col min="2588" max="2589" width="9" style="116"/>
    <col min="2590" max="2590" width="11.375" style="116" customWidth="1"/>
    <col min="2591" max="2591" width="34.375" style="116" customWidth="1"/>
    <col min="2592" max="2593" width="9" style="116"/>
    <col min="2594" max="2594" width="14.75" style="116" customWidth="1"/>
    <col min="2595" max="2595" width="40.625" style="116" customWidth="1"/>
    <col min="2596" max="2596" width="33" style="116" customWidth="1"/>
    <col min="2597" max="2818" width="9" style="116"/>
    <col min="2819" max="2819" width="36" style="116" customWidth="1"/>
    <col min="2820" max="2820" width="9" style="116"/>
    <col min="2821" max="2821" width="14.375" style="116" customWidth="1"/>
    <col min="2822" max="2822" width="35.875" style="116" customWidth="1"/>
    <col min="2823" max="2824" width="9" style="116"/>
    <col min="2825" max="2825" width="13" style="116" customWidth="1"/>
    <col min="2826" max="2826" width="38.25" style="116" customWidth="1"/>
    <col min="2827" max="2828" width="9" style="116"/>
    <col min="2829" max="2829" width="9" style="116" customWidth="1"/>
    <col min="2830" max="2830" width="14.125" style="116" customWidth="1"/>
    <col min="2831" max="2831" width="40.125" style="116" customWidth="1"/>
    <col min="2832" max="2832" width="10.875" style="116" customWidth="1"/>
    <col min="2833" max="2833" width="10.25" style="116" customWidth="1"/>
    <col min="2834" max="2834" width="14.625" style="116" customWidth="1"/>
    <col min="2835" max="2835" width="33" style="116" customWidth="1"/>
    <col min="2836" max="2837" width="9" style="116"/>
    <col min="2838" max="2838" width="12" style="116" customWidth="1"/>
    <col min="2839" max="2839" width="37.125" style="116" customWidth="1"/>
    <col min="2840" max="2841" width="9" style="116"/>
    <col min="2842" max="2842" width="13.875" style="116" customWidth="1"/>
    <col min="2843" max="2843" width="26.5" style="116" customWidth="1"/>
    <col min="2844" max="2845" width="9" style="116"/>
    <col min="2846" max="2846" width="11.375" style="116" customWidth="1"/>
    <col min="2847" max="2847" width="34.375" style="116" customWidth="1"/>
    <col min="2848" max="2849" width="9" style="116"/>
    <col min="2850" max="2850" width="14.75" style="116" customWidth="1"/>
    <col min="2851" max="2851" width="40.625" style="116" customWidth="1"/>
    <col min="2852" max="2852" width="33" style="116" customWidth="1"/>
    <col min="2853" max="3074" width="9" style="116"/>
    <col min="3075" max="3075" width="36" style="116" customWidth="1"/>
    <col min="3076" max="3076" width="9" style="116"/>
    <col min="3077" max="3077" width="14.375" style="116" customWidth="1"/>
    <col min="3078" max="3078" width="35.875" style="116" customWidth="1"/>
    <col min="3079" max="3080" width="9" style="116"/>
    <col min="3081" max="3081" width="13" style="116" customWidth="1"/>
    <col min="3082" max="3082" width="38.25" style="116" customWidth="1"/>
    <col min="3083" max="3084" width="9" style="116"/>
    <col min="3085" max="3085" width="9" style="116" customWidth="1"/>
    <col min="3086" max="3086" width="14.125" style="116" customWidth="1"/>
    <col min="3087" max="3087" width="40.125" style="116" customWidth="1"/>
    <col min="3088" max="3088" width="10.875" style="116" customWidth="1"/>
    <col min="3089" max="3089" width="10.25" style="116" customWidth="1"/>
    <col min="3090" max="3090" width="14.625" style="116" customWidth="1"/>
    <col min="3091" max="3091" width="33" style="116" customWidth="1"/>
    <col min="3092" max="3093" width="9" style="116"/>
    <col min="3094" max="3094" width="12" style="116" customWidth="1"/>
    <col min="3095" max="3095" width="37.125" style="116" customWidth="1"/>
    <col min="3096" max="3097" width="9" style="116"/>
    <col min="3098" max="3098" width="13.875" style="116" customWidth="1"/>
    <col min="3099" max="3099" width="26.5" style="116" customWidth="1"/>
    <col min="3100" max="3101" width="9" style="116"/>
    <col min="3102" max="3102" width="11.375" style="116" customWidth="1"/>
    <col min="3103" max="3103" width="34.375" style="116" customWidth="1"/>
    <col min="3104" max="3105" width="9" style="116"/>
    <col min="3106" max="3106" width="14.75" style="116" customWidth="1"/>
    <col min="3107" max="3107" width="40.625" style="116" customWidth="1"/>
    <col min="3108" max="3108" width="33" style="116" customWidth="1"/>
    <col min="3109" max="3330" width="9" style="116"/>
    <col min="3331" max="3331" width="36" style="116" customWidth="1"/>
    <col min="3332" max="3332" width="9" style="116"/>
    <col min="3333" max="3333" width="14.375" style="116" customWidth="1"/>
    <col min="3334" max="3334" width="35.875" style="116" customWidth="1"/>
    <col min="3335" max="3336" width="9" style="116"/>
    <col min="3337" max="3337" width="13" style="116" customWidth="1"/>
    <col min="3338" max="3338" width="38.25" style="116" customWidth="1"/>
    <col min="3339" max="3340" width="9" style="116"/>
    <col min="3341" max="3341" width="9" style="116" customWidth="1"/>
    <col min="3342" max="3342" width="14.125" style="116" customWidth="1"/>
    <col min="3343" max="3343" width="40.125" style="116" customWidth="1"/>
    <col min="3344" max="3344" width="10.875" style="116" customWidth="1"/>
    <col min="3345" max="3345" width="10.25" style="116" customWidth="1"/>
    <col min="3346" max="3346" width="14.625" style="116" customWidth="1"/>
    <col min="3347" max="3347" width="33" style="116" customWidth="1"/>
    <col min="3348" max="3349" width="9" style="116"/>
    <col min="3350" max="3350" width="12" style="116" customWidth="1"/>
    <col min="3351" max="3351" width="37.125" style="116" customWidth="1"/>
    <col min="3352" max="3353" width="9" style="116"/>
    <col min="3354" max="3354" width="13.875" style="116" customWidth="1"/>
    <col min="3355" max="3355" width="26.5" style="116" customWidth="1"/>
    <col min="3356" max="3357" width="9" style="116"/>
    <col min="3358" max="3358" width="11.375" style="116" customWidth="1"/>
    <col min="3359" max="3359" width="34.375" style="116" customWidth="1"/>
    <col min="3360" max="3361" width="9" style="116"/>
    <col min="3362" max="3362" width="14.75" style="116" customWidth="1"/>
    <col min="3363" max="3363" width="40.625" style="116" customWidth="1"/>
    <col min="3364" max="3364" width="33" style="116" customWidth="1"/>
    <col min="3365" max="3586" width="9" style="116"/>
    <col min="3587" max="3587" width="36" style="116" customWidth="1"/>
    <col min="3588" max="3588" width="9" style="116"/>
    <col min="3589" max="3589" width="14.375" style="116" customWidth="1"/>
    <col min="3590" max="3590" width="35.875" style="116" customWidth="1"/>
    <col min="3591" max="3592" width="9" style="116"/>
    <col min="3593" max="3593" width="13" style="116" customWidth="1"/>
    <col min="3594" max="3594" width="38.25" style="116" customWidth="1"/>
    <col min="3595" max="3596" width="9" style="116"/>
    <col min="3597" max="3597" width="9" style="116" customWidth="1"/>
    <col min="3598" max="3598" width="14.125" style="116" customWidth="1"/>
    <col min="3599" max="3599" width="40.125" style="116" customWidth="1"/>
    <col min="3600" max="3600" width="10.875" style="116" customWidth="1"/>
    <col min="3601" max="3601" width="10.25" style="116" customWidth="1"/>
    <col min="3602" max="3602" width="14.625" style="116" customWidth="1"/>
    <col min="3603" max="3603" width="33" style="116" customWidth="1"/>
    <col min="3604" max="3605" width="9" style="116"/>
    <col min="3606" max="3606" width="12" style="116" customWidth="1"/>
    <col min="3607" max="3607" width="37.125" style="116" customWidth="1"/>
    <col min="3608" max="3609" width="9" style="116"/>
    <col min="3610" max="3610" width="13.875" style="116" customWidth="1"/>
    <col min="3611" max="3611" width="26.5" style="116" customWidth="1"/>
    <col min="3612" max="3613" width="9" style="116"/>
    <col min="3614" max="3614" width="11.375" style="116" customWidth="1"/>
    <col min="3615" max="3615" width="34.375" style="116" customWidth="1"/>
    <col min="3616" max="3617" width="9" style="116"/>
    <col min="3618" max="3618" width="14.75" style="116" customWidth="1"/>
    <col min="3619" max="3619" width="40.625" style="116" customWidth="1"/>
    <col min="3620" max="3620" width="33" style="116" customWidth="1"/>
    <col min="3621" max="3842" width="9" style="116"/>
    <col min="3843" max="3843" width="36" style="116" customWidth="1"/>
    <col min="3844" max="3844" width="9" style="116"/>
    <col min="3845" max="3845" width="14.375" style="116" customWidth="1"/>
    <col min="3846" max="3846" width="35.875" style="116" customWidth="1"/>
    <col min="3847" max="3848" width="9" style="116"/>
    <col min="3849" max="3849" width="13" style="116" customWidth="1"/>
    <col min="3850" max="3850" width="38.25" style="116" customWidth="1"/>
    <col min="3851" max="3852" width="9" style="116"/>
    <col min="3853" max="3853" width="9" style="116" customWidth="1"/>
    <col min="3854" max="3854" width="14.125" style="116" customWidth="1"/>
    <col min="3855" max="3855" width="40.125" style="116" customWidth="1"/>
    <col min="3856" max="3856" width="10.875" style="116" customWidth="1"/>
    <col min="3857" max="3857" width="10.25" style="116" customWidth="1"/>
    <col min="3858" max="3858" width="14.625" style="116" customWidth="1"/>
    <col min="3859" max="3859" width="33" style="116" customWidth="1"/>
    <col min="3860" max="3861" width="9" style="116"/>
    <col min="3862" max="3862" width="12" style="116" customWidth="1"/>
    <col min="3863" max="3863" width="37.125" style="116" customWidth="1"/>
    <col min="3864" max="3865" width="9" style="116"/>
    <col min="3866" max="3866" width="13.875" style="116" customWidth="1"/>
    <col min="3867" max="3867" width="26.5" style="116" customWidth="1"/>
    <col min="3868" max="3869" width="9" style="116"/>
    <col min="3870" max="3870" width="11.375" style="116" customWidth="1"/>
    <col min="3871" max="3871" width="34.375" style="116" customWidth="1"/>
    <col min="3872" max="3873" width="9" style="116"/>
    <col min="3874" max="3874" width="14.75" style="116" customWidth="1"/>
    <col min="3875" max="3875" width="40.625" style="116" customWidth="1"/>
    <col min="3876" max="3876" width="33" style="116" customWidth="1"/>
    <col min="3877" max="4098" width="9" style="116"/>
    <col min="4099" max="4099" width="36" style="116" customWidth="1"/>
    <col min="4100" max="4100" width="9" style="116"/>
    <col min="4101" max="4101" width="14.375" style="116" customWidth="1"/>
    <col min="4102" max="4102" width="35.875" style="116" customWidth="1"/>
    <col min="4103" max="4104" width="9" style="116"/>
    <col min="4105" max="4105" width="13" style="116" customWidth="1"/>
    <col min="4106" max="4106" width="38.25" style="116" customWidth="1"/>
    <col min="4107" max="4108" width="9" style="116"/>
    <col min="4109" max="4109" width="9" style="116" customWidth="1"/>
    <col min="4110" max="4110" width="14.125" style="116" customWidth="1"/>
    <col min="4111" max="4111" width="40.125" style="116" customWidth="1"/>
    <col min="4112" max="4112" width="10.875" style="116" customWidth="1"/>
    <col min="4113" max="4113" width="10.25" style="116" customWidth="1"/>
    <col min="4114" max="4114" width="14.625" style="116" customWidth="1"/>
    <col min="4115" max="4115" width="33" style="116" customWidth="1"/>
    <col min="4116" max="4117" width="9" style="116"/>
    <col min="4118" max="4118" width="12" style="116" customWidth="1"/>
    <col min="4119" max="4119" width="37.125" style="116" customWidth="1"/>
    <col min="4120" max="4121" width="9" style="116"/>
    <col min="4122" max="4122" width="13.875" style="116" customWidth="1"/>
    <col min="4123" max="4123" width="26.5" style="116" customWidth="1"/>
    <col min="4124" max="4125" width="9" style="116"/>
    <col min="4126" max="4126" width="11.375" style="116" customWidth="1"/>
    <col min="4127" max="4127" width="34.375" style="116" customWidth="1"/>
    <col min="4128" max="4129" width="9" style="116"/>
    <col min="4130" max="4130" width="14.75" style="116" customWidth="1"/>
    <col min="4131" max="4131" width="40.625" style="116" customWidth="1"/>
    <col min="4132" max="4132" width="33" style="116" customWidth="1"/>
    <col min="4133" max="4354" width="9" style="116"/>
    <col min="4355" max="4355" width="36" style="116" customWidth="1"/>
    <col min="4356" max="4356" width="9" style="116"/>
    <col min="4357" max="4357" width="14.375" style="116" customWidth="1"/>
    <col min="4358" max="4358" width="35.875" style="116" customWidth="1"/>
    <col min="4359" max="4360" width="9" style="116"/>
    <col min="4361" max="4361" width="13" style="116" customWidth="1"/>
    <col min="4362" max="4362" width="38.25" style="116" customWidth="1"/>
    <col min="4363" max="4364" width="9" style="116"/>
    <col min="4365" max="4365" width="9" style="116" customWidth="1"/>
    <col min="4366" max="4366" width="14.125" style="116" customWidth="1"/>
    <col min="4367" max="4367" width="40.125" style="116" customWidth="1"/>
    <col min="4368" max="4368" width="10.875" style="116" customWidth="1"/>
    <col min="4369" max="4369" width="10.25" style="116" customWidth="1"/>
    <col min="4370" max="4370" width="14.625" style="116" customWidth="1"/>
    <col min="4371" max="4371" width="33" style="116" customWidth="1"/>
    <col min="4372" max="4373" width="9" style="116"/>
    <col min="4374" max="4374" width="12" style="116" customWidth="1"/>
    <col min="4375" max="4375" width="37.125" style="116" customWidth="1"/>
    <col min="4376" max="4377" width="9" style="116"/>
    <col min="4378" max="4378" width="13.875" style="116" customWidth="1"/>
    <col min="4379" max="4379" width="26.5" style="116" customWidth="1"/>
    <col min="4380" max="4381" width="9" style="116"/>
    <col min="4382" max="4382" width="11.375" style="116" customWidth="1"/>
    <col min="4383" max="4383" width="34.375" style="116" customWidth="1"/>
    <col min="4384" max="4385" width="9" style="116"/>
    <col min="4386" max="4386" width="14.75" style="116" customWidth="1"/>
    <col min="4387" max="4387" width="40.625" style="116" customWidth="1"/>
    <col min="4388" max="4388" width="33" style="116" customWidth="1"/>
    <col min="4389" max="4610" width="9" style="116"/>
    <col min="4611" max="4611" width="36" style="116" customWidth="1"/>
    <col min="4612" max="4612" width="9" style="116"/>
    <col min="4613" max="4613" width="14.375" style="116" customWidth="1"/>
    <col min="4614" max="4614" width="35.875" style="116" customWidth="1"/>
    <col min="4615" max="4616" width="9" style="116"/>
    <col min="4617" max="4617" width="13" style="116" customWidth="1"/>
    <col min="4618" max="4618" width="38.25" style="116" customWidth="1"/>
    <col min="4619" max="4620" width="9" style="116"/>
    <col min="4621" max="4621" width="9" style="116" customWidth="1"/>
    <col min="4622" max="4622" width="14.125" style="116" customWidth="1"/>
    <col min="4623" max="4623" width="40.125" style="116" customWidth="1"/>
    <col min="4624" max="4624" width="10.875" style="116" customWidth="1"/>
    <col min="4625" max="4625" width="10.25" style="116" customWidth="1"/>
    <col min="4626" max="4626" width="14.625" style="116" customWidth="1"/>
    <col min="4627" max="4627" width="33" style="116" customWidth="1"/>
    <col min="4628" max="4629" width="9" style="116"/>
    <col min="4630" max="4630" width="12" style="116" customWidth="1"/>
    <col min="4631" max="4631" width="37.125" style="116" customWidth="1"/>
    <col min="4632" max="4633" width="9" style="116"/>
    <col min="4634" max="4634" width="13.875" style="116" customWidth="1"/>
    <col min="4635" max="4635" width="26.5" style="116" customWidth="1"/>
    <col min="4636" max="4637" width="9" style="116"/>
    <col min="4638" max="4638" width="11.375" style="116" customWidth="1"/>
    <col min="4639" max="4639" width="34.375" style="116" customWidth="1"/>
    <col min="4640" max="4641" width="9" style="116"/>
    <col min="4642" max="4642" width="14.75" style="116" customWidth="1"/>
    <col min="4643" max="4643" width="40.625" style="116" customWidth="1"/>
    <col min="4644" max="4644" width="33" style="116" customWidth="1"/>
    <col min="4645" max="4866" width="9" style="116"/>
    <col min="4867" max="4867" width="36" style="116" customWidth="1"/>
    <col min="4868" max="4868" width="9" style="116"/>
    <col min="4869" max="4869" width="14.375" style="116" customWidth="1"/>
    <col min="4870" max="4870" width="35.875" style="116" customWidth="1"/>
    <col min="4871" max="4872" width="9" style="116"/>
    <col min="4873" max="4873" width="13" style="116" customWidth="1"/>
    <col min="4874" max="4874" width="38.25" style="116" customWidth="1"/>
    <col min="4875" max="4876" width="9" style="116"/>
    <col min="4877" max="4877" width="9" style="116" customWidth="1"/>
    <col min="4878" max="4878" width="14.125" style="116" customWidth="1"/>
    <col min="4879" max="4879" width="40.125" style="116" customWidth="1"/>
    <col min="4880" max="4880" width="10.875" style="116" customWidth="1"/>
    <col min="4881" max="4881" width="10.25" style="116" customWidth="1"/>
    <col min="4882" max="4882" width="14.625" style="116" customWidth="1"/>
    <col min="4883" max="4883" width="33" style="116" customWidth="1"/>
    <col min="4884" max="4885" width="9" style="116"/>
    <col min="4886" max="4886" width="12" style="116" customWidth="1"/>
    <col min="4887" max="4887" width="37.125" style="116" customWidth="1"/>
    <col min="4888" max="4889" width="9" style="116"/>
    <col min="4890" max="4890" width="13.875" style="116" customWidth="1"/>
    <col min="4891" max="4891" width="26.5" style="116" customWidth="1"/>
    <col min="4892" max="4893" width="9" style="116"/>
    <col min="4894" max="4894" width="11.375" style="116" customWidth="1"/>
    <col min="4895" max="4895" width="34.375" style="116" customWidth="1"/>
    <col min="4896" max="4897" width="9" style="116"/>
    <col min="4898" max="4898" width="14.75" style="116" customWidth="1"/>
    <col min="4899" max="4899" width="40.625" style="116" customWidth="1"/>
    <col min="4900" max="4900" width="33" style="116" customWidth="1"/>
    <col min="4901" max="5122" width="9" style="116"/>
    <col min="5123" max="5123" width="36" style="116" customWidth="1"/>
    <col min="5124" max="5124" width="9" style="116"/>
    <col min="5125" max="5125" width="14.375" style="116" customWidth="1"/>
    <col min="5126" max="5126" width="35.875" style="116" customWidth="1"/>
    <col min="5127" max="5128" width="9" style="116"/>
    <col min="5129" max="5129" width="13" style="116" customWidth="1"/>
    <col min="5130" max="5130" width="38.25" style="116" customWidth="1"/>
    <col min="5131" max="5132" width="9" style="116"/>
    <col min="5133" max="5133" width="9" style="116" customWidth="1"/>
    <col min="5134" max="5134" width="14.125" style="116" customWidth="1"/>
    <col min="5135" max="5135" width="40.125" style="116" customWidth="1"/>
    <col min="5136" max="5136" width="10.875" style="116" customWidth="1"/>
    <col min="5137" max="5137" width="10.25" style="116" customWidth="1"/>
    <col min="5138" max="5138" width="14.625" style="116" customWidth="1"/>
    <col min="5139" max="5139" width="33" style="116" customWidth="1"/>
    <col min="5140" max="5141" width="9" style="116"/>
    <col min="5142" max="5142" width="12" style="116" customWidth="1"/>
    <col min="5143" max="5143" width="37.125" style="116" customWidth="1"/>
    <col min="5144" max="5145" width="9" style="116"/>
    <col min="5146" max="5146" width="13.875" style="116" customWidth="1"/>
    <col min="5147" max="5147" width="26.5" style="116" customWidth="1"/>
    <col min="5148" max="5149" width="9" style="116"/>
    <col min="5150" max="5150" width="11.375" style="116" customWidth="1"/>
    <col min="5151" max="5151" width="34.375" style="116" customWidth="1"/>
    <col min="5152" max="5153" width="9" style="116"/>
    <col min="5154" max="5154" width="14.75" style="116" customWidth="1"/>
    <col min="5155" max="5155" width="40.625" style="116" customWidth="1"/>
    <col min="5156" max="5156" width="33" style="116" customWidth="1"/>
    <col min="5157" max="5378" width="9" style="116"/>
    <col min="5379" max="5379" width="36" style="116" customWidth="1"/>
    <col min="5380" max="5380" width="9" style="116"/>
    <col min="5381" max="5381" width="14.375" style="116" customWidth="1"/>
    <col min="5382" max="5382" width="35.875" style="116" customWidth="1"/>
    <col min="5383" max="5384" width="9" style="116"/>
    <col min="5385" max="5385" width="13" style="116" customWidth="1"/>
    <col min="5386" max="5386" width="38.25" style="116" customWidth="1"/>
    <col min="5387" max="5388" width="9" style="116"/>
    <col min="5389" max="5389" width="9" style="116" customWidth="1"/>
    <col min="5390" max="5390" width="14.125" style="116" customWidth="1"/>
    <col min="5391" max="5391" width="40.125" style="116" customWidth="1"/>
    <col min="5392" max="5392" width="10.875" style="116" customWidth="1"/>
    <col min="5393" max="5393" width="10.25" style="116" customWidth="1"/>
    <col min="5394" max="5394" width="14.625" style="116" customWidth="1"/>
    <col min="5395" max="5395" width="33" style="116" customWidth="1"/>
    <col min="5396" max="5397" width="9" style="116"/>
    <col min="5398" max="5398" width="12" style="116" customWidth="1"/>
    <col min="5399" max="5399" width="37.125" style="116" customWidth="1"/>
    <col min="5400" max="5401" width="9" style="116"/>
    <col min="5402" max="5402" width="13.875" style="116" customWidth="1"/>
    <col min="5403" max="5403" width="26.5" style="116" customWidth="1"/>
    <col min="5404" max="5405" width="9" style="116"/>
    <col min="5406" max="5406" width="11.375" style="116" customWidth="1"/>
    <col min="5407" max="5407" width="34.375" style="116" customWidth="1"/>
    <col min="5408" max="5409" width="9" style="116"/>
    <col min="5410" max="5410" width="14.75" style="116" customWidth="1"/>
    <col min="5411" max="5411" width="40.625" style="116" customWidth="1"/>
    <col min="5412" max="5412" width="33" style="116" customWidth="1"/>
    <col min="5413" max="5634" width="9" style="116"/>
    <col min="5635" max="5635" width="36" style="116" customWidth="1"/>
    <col min="5636" max="5636" width="9" style="116"/>
    <col min="5637" max="5637" width="14.375" style="116" customWidth="1"/>
    <col min="5638" max="5638" width="35.875" style="116" customWidth="1"/>
    <col min="5639" max="5640" width="9" style="116"/>
    <col min="5641" max="5641" width="13" style="116" customWidth="1"/>
    <col min="5642" max="5642" width="38.25" style="116" customWidth="1"/>
    <col min="5643" max="5644" width="9" style="116"/>
    <col min="5645" max="5645" width="9" style="116" customWidth="1"/>
    <col min="5646" max="5646" width="14.125" style="116" customWidth="1"/>
    <col min="5647" max="5647" width="40.125" style="116" customWidth="1"/>
    <col min="5648" max="5648" width="10.875" style="116" customWidth="1"/>
    <col min="5649" max="5649" width="10.25" style="116" customWidth="1"/>
    <col min="5650" max="5650" width="14.625" style="116" customWidth="1"/>
    <col min="5651" max="5651" width="33" style="116" customWidth="1"/>
    <col min="5652" max="5653" width="9" style="116"/>
    <col min="5654" max="5654" width="12" style="116" customWidth="1"/>
    <col min="5655" max="5655" width="37.125" style="116" customWidth="1"/>
    <col min="5656" max="5657" width="9" style="116"/>
    <col min="5658" max="5658" width="13.875" style="116" customWidth="1"/>
    <col min="5659" max="5659" width="26.5" style="116" customWidth="1"/>
    <col min="5660" max="5661" width="9" style="116"/>
    <col min="5662" max="5662" width="11.375" style="116" customWidth="1"/>
    <col min="5663" max="5663" width="34.375" style="116" customWidth="1"/>
    <col min="5664" max="5665" width="9" style="116"/>
    <col min="5666" max="5666" width="14.75" style="116" customWidth="1"/>
    <col min="5667" max="5667" width="40.625" style="116" customWidth="1"/>
    <col min="5668" max="5668" width="33" style="116" customWidth="1"/>
    <col min="5669" max="5890" width="9" style="116"/>
    <col min="5891" max="5891" width="36" style="116" customWidth="1"/>
    <col min="5892" max="5892" width="9" style="116"/>
    <col min="5893" max="5893" width="14.375" style="116" customWidth="1"/>
    <col min="5894" max="5894" width="35.875" style="116" customWidth="1"/>
    <col min="5895" max="5896" width="9" style="116"/>
    <col min="5897" max="5897" width="13" style="116" customWidth="1"/>
    <col min="5898" max="5898" width="38.25" style="116" customWidth="1"/>
    <col min="5899" max="5900" width="9" style="116"/>
    <col min="5901" max="5901" width="9" style="116" customWidth="1"/>
    <col min="5902" max="5902" width="14.125" style="116" customWidth="1"/>
    <col min="5903" max="5903" width="40.125" style="116" customWidth="1"/>
    <col min="5904" max="5904" width="10.875" style="116" customWidth="1"/>
    <col min="5905" max="5905" width="10.25" style="116" customWidth="1"/>
    <col min="5906" max="5906" width="14.625" style="116" customWidth="1"/>
    <col min="5907" max="5907" width="33" style="116" customWidth="1"/>
    <col min="5908" max="5909" width="9" style="116"/>
    <col min="5910" max="5910" width="12" style="116" customWidth="1"/>
    <col min="5911" max="5911" width="37.125" style="116" customWidth="1"/>
    <col min="5912" max="5913" width="9" style="116"/>
    <col min="5914" max="5914" width="13.875" style="116" customWidth="1"/>
    <col min="5915" max="5915" width="26.5" style="116" customWidth="1"/>
    <col min="5916" max="5917" width="9" style="116"/>
    <col min="5918" max="5918" width="11.375" style="116" customWidth="1"/>
    <col min="5919" max="5919" width="34.375" style="116" customWidth="1"/>
    <col min="5920" max="5921" width="9" style="116"/>
    <col min="5922" max="5922" width="14.75" style="116" customWidth="1"/>
    <col min="5923" max="5923" width="40.625" style="116" customWidth="1"/>
    <col min="5924" max="5924" width="33" style="116" customWidth="1"/>
    <col min="5925" max="6146" width="9" style="116"/>
    <col min="6147" max="6147" width="36" style="116" customWidth="1"/>
    <col min="6148" max="6148" width="9" style="116"/>
    <col min="6149" max="6149" width="14.375" style="116" customWidth="1"/>
    <col min="6150" max="6150" width="35.875" style="116" customWidth="1"/>
    <col min="6151" max="6152" width="9" style="116"/>
    <col min="6153" max="6153" width="13" style="116" customWidth="1"/>
    <col min="6154" max="6154" width="38.25" style="116" customWidth="1"/>
    <col min="6155" max="6156" width="9" style="116"/>
    <col min="6157" max="6157" width="9" style="116" customWidth="1"/>
    <col min="6158" max="6158" width="14.125" style="116" customWidth="1"/>
    <col min="6159" max="6159" width="40.125" style="116" customWidth="1"/>
    <col min="6160" max="6160" width="10.875" style="116" customWidth="1"/>
    <col min="6161" max="6161" width="10.25" style="116" customWidth="1"/>
    <col min="6162" max="6162" width="14.625" style="116" customWidth="1"/>
    <col min="6163" max="6163" width="33" style="116" customWidth="1"/>
    <col min="6164" max="6165" width="9" style="116"/>
    <col min="6166" max="6166" width="12" style="116" customWidth="1"/>
    <col min="6167" max="6167" width="37.125" style="116" customWidth="1"/>
    <col min="6168" max="6169" width="9" style="116"/>
    <col min="6170" max="6170" width="13.875" style="116" customWidth="1"/>
    <col min="6171" max="6171" width="26.5" style="116" customWidth="1"/>
    <col min="6172" max="6173" width="9" style="116"/>
    <col min="6174" max="6174" width="11.375" style="116" customWidth="1"/>
    <col min="6175" max="6175" width="34.375" style="116" customWidth="1"/>
    <col min="6176" max="6177" width="9" style="116"/>
    <col min="6178" max="6178" width="14.75" style="116" customWidth="1"/>
    <col min="6179" max="6179" width="40.625" style="116" customWidth="1"/>
    <col min="6180" max="6180" width="33" style="116" customWidth="1"/>
    <col min="6181" max="6402" width="9" style="116"/>
    <col min="6403" max="6403" width="36" style="116" customWidth="1"/>
    <col min="6404" max="6404" width="9" style="116"/>
    <col min="6405" max="6405" width="14.375" style="116" customWidth="1"/>
    <col min="6406" max="6406" width="35.875" style="116" customWidth="1"/>
    <col min="6407" max="6408" width="9" style="116"/>
    <col min="6409" max="6409" width="13" style="116" customWidth="1"/>
    <col min="6410" max="6410" width="38.25" style="116" customWidth="1"/>
    <col min="6411" max="6412" width="9" style="116"/>
    <col min="6413" max="6413" width="9" style="116" customWidth="1"/>
    <col min="6414" max="6414" width="14.125" style="116" customWidth="1"/>
    <col min="6415" max="6415" width="40.125" style="116" customWidth="1"/>
    <col min="6416" max="6416" width="10.875" style="116" customWidth="1"/>
    <col min="6417" max="6417" width="10.25" style="116" customWidth="1"/>
    <col min="6418" max="6418" width="14.625" style="116" customWidth="1"/>
    <col min="6419" max="6419" width="33" style="116" customWidth="1"/>
    <col min="6420" max="6421" width="9" style="116"/>
    <col min="6422" max="6422" width="12" style="116" customWidth="1"/>
    <col min="6423" max="6423" width="37.125" style="116" customWidth="1"/>
    <col min="6424" max="6425" width="9" style="116"/>
    <col min="6426" max="6426" width="13.875" style="116" customWidth="1"/>
    <col min="6427" max="6427" width="26.5" style="116" customWidth="1"/>
    <col min="6428" max="6429" width="9" style="116"/>
    <col min="6430" max="6430" width="11.375" style="116" customWidth="1"/>
    <col min="6431" max="6431" width="34.375" style="116" customWidth="1"/>
    <col min="6432" max="6433" width="9" style="116"/>
    <col min="6434" max="6434" width="14.75" style="116" customWidth="1"/>
    <col min="6435" max="6435" width="40.625" style="116" customWidth="1"/>
    <col min="6436" max="6436" width="33" style="116" customWidth="1"/>
    <col min="6437" max="6658" width="9" style="116"/>
    <col min="6659" max="6659" width="36" style="116" customWidth="1"/>
    <col min="6660" max="6660" width="9" style="116"/>
    <col min="6661" max="6661" width="14.375" style="116" customWidth="1"/>
    <col min="6662" max="6662" width="35.875" style="116" customWidth="1"/>
    <col min="6663" max="6664" width="9" style="116"/>
    <col min="6665" max="6665" width="13" style="116" customWidth="1"/>
    <col min="6666" max="6666" width="38.25" style="116" customWidth="1"/>
    <col min="6667" max="6668" width="9" style="116"/>
    <col min="6669" max="6669" width="9" style="116" customWidth="1"/>
    <col min="6670" max="6670" width="14.125" style="116" customWidth="1"/>
    <col min="6671" max="6671" width="40.125" style="116" customWidth="1"/>
    <col min="6672" max="6672" width="10.875" style="116" customWidth="1"/>
    <col min="6673" max="6673" width="10.25" style="116" customWidth="1"/>
    <col min="6674" max="6674" width="14.625" style="116" customWidth="1"/>
    <col min="6675" max="6675" width="33" style="116" customWidth="1"/>
    <col min="6676" max="6677" width="9" style="116"/>
    <col min="6678" max="6678" width="12" style="116" customWidth="1"/>
    <col min="6679" max="6679" width="37.125" style="116" customWidth="1"/>
    <col min="6680" max="6681" width="9" style="116"/>
    <col min="6682" max="6682" width="13.875" style="116" customWidth="1"/>
    <col min="6683" max="6683" width="26.5" style="116" customWidth="1"/>
    <col min="6684" max="6685" width="9" style="116"/>
    <col min="6686" max="6686" width="11.375" style="116" customWidth="1"/>
    <col min="6687" max="6687" width="34.375" style="116" customWidth="1"/>
    <col min="6688" max="6689" width="9" style="116"/>
    <col min="6690" max="6690" width="14.75" style="116" customWidth="1"/>
    <col min="6691" max="6691" width="40.625" style="116" customWidth="1"/>
    <col min="6692" max="6692" width="33" style="116" customWidth="1"/>
    <col min="6693" max="6914" width="9" style="116"/>
    <col min="6915" max="6915" width="36" style="116" customWidth="1"/>
    <col min="6916" max="6916" width="9" style="116"/>
    <col min="6917" max="6917" width="14.375" style="116" customWidth="1"/>
    <col min="6918" max="6918" width="35.875" style="116" customWidth="1"/>
    <col min="6919" max="6920" width="9" style="116"/>
    <col min="6921" max="6921" width="13" style="116" customWidth="1"/>
    <col min="6922" max="6922" width="38.25" style="116" customWidth="1"/>
    <col min="6923" max="6924" width="9" style="116"/>
    <col min="6925" max="6925" width="9" style="116" customWidth="1"/>
    <col min="6926" max="6926" width="14.125" style="116" customWidth="1"/>
    <col min="6927" max="6927" width="40.125" style="116" customWidth="1"/>
    <col min="6928" max="6928" width="10.875" style="116" customWidth="1"/>
    <col min="6929" max="6929" width="10.25" style="116" customWidth="1"/>
    <col min="6930" max="6930" width="14.625" style="116" customWidth="1"/>
    <col min="6931" max="6931" width="33" style="116" customWidth="1"/>
    <col min="6932" max="6933" width="9" style="116"/>
    <col min="6934" max="6934" width="12" style="116" customWidth="1"/>
    <col min="6935" max="6935" width="37.125" style="116" customWidth="1"/>
    <col min="6936" max="6937" width="9" style="116"/>
    <col min="6938" max="6938" width="13.875" style="116" customWidth="1"/>
    <col min="6939" max="6939" width="26.5" style="116" customWidth="1"/>
    <col min="6940" max="6941" width="9" style="116"/>
    <col min="6942" max="6942" width="11.375" style="116" customWidth="1"/>
    <col min="6943" max="6943" width="34.375" style="116" customWidth="1"/>
    <col min="6944" max="6945" width="9" style="116"/>
    <col min="6946" max="6946" width="14.75" style="116" customWidth="1"/>
    <col min="6947" max="6947" width="40.625" style="116" customWidth="1"/>
    <col min="6948" max="6948" width="33" style="116" customWidth="1"/>
    <col min="6949" max="7170" width="9" style="116"/>
    <col min="7171" max="7171" width="36" style="116" customWidth="1"/>
    <col min="7172" max="7172" width="9" style="116"/>
    <col min="7173" max="7173" width="14.375" style="116" customWidth="1"/>
    <col min="7174" max="7174" width="35.875" style="116" customWidth="1"/>
    <col min="7175" max="7176" width="9" style="116"/>
    <col min="7177" max="7177" width="13" style="116" customWidth="1"/>
    <col min="7178" max="7178" width="38.25" style="116" customWidth="1"/>
    <col min="7179" max="7180" width="9" style="116"/>
    <col min="7181" max="7181" width="9" style="116" customWidth="1"/>
    <col min="7182" max="7182" width="14.125" style="116" customWidth="1"/>
    <col min="7183" max="7183" width="40.125" style="116" customWidth="1"/>
    <col min="7184" max="7184" width="10.875" style="116" customWidth="1"/>
    <col min="7185" max="7185" width="10.25" style="116" customWidth="1"/>
    <col min="7186" max="7186" width="14.625" style="116" customWidth="1"/>
    <col min="7187" max="7187" width="33" style="116" customWidth="1"/>
    <col min="7188" max="7189" width="9" style="116"/>
    <col min="7190" max="7190" width="12" style="116" customWidth="1"/>
    <col min="7191" max="7191" width="37.125" style="116" customWidth="1"/>
    <col min="7192" max="7193" width="9" style="116"/>
    <col min="7194" max="7194" width="13.875" style="116" customWidth="1"/>
    <col min="7195" max="7195" width="26.5" style="116" customWidth="1"/>
    <col min="7196" max="7197" width="9" style="116"/>
    <col min="7198" max="7198" width="11.375" style="116" customWidth="1"/>
    <col min="7199" max="7199" width="34.375" style="116" customWidth="1"/>
    <col min="7200" max="7201" width="9" style="116"/>
    <col min="7202" max="7202" width="14.75" style="116" customWidth="1"/>
    <col min="7203" max="7203" width="40.625" style="116" customWidth="1"/>
    <col min="7204" max="7204" width="33" style="116" customWidth="1"/>
    <col min="7205" max="7426" width="9" style="116"/>
    <col min="7427" max="7427" width="36" style="116" customWidth="1"/>
    <col min="7428" max="7428" width="9" style="116"/>
    <col min="7429" max="7429" width="14.375" style="116" customWidth="1"/>
    <col min="7430" max="7430" width="35.875" style="116" customWidth="1"/>
    <col min="7431" max="7432" width="9" style="116"/>
    <col min="7433" max="7433" width="13" style="116" customWidth="1"/>
    <col min="7434" max="7434" width="38.25" style="116" customWidth="1"/>
    <col min="7435" max="7436" width="9" style="116"/>
    <col min="7437" max="7437" width="9" style="116" customWidth="1"/>
    <col min="7438" max="7438" width="14.125" style="116" customWidth="1"/>
    <col min="7439" max="7439" width="40.125" style="116" customWidth="1"/>
    <col min="7440" max="7440" width="10.875" style="116" customWidth="1"/>
    <col min="7441" max="7441" width="10.25" style="116" customWidth="1"/>
    <col min="7442" max="7442" width="14.625" style="116" customWidth="1"/>
    <col min="7443" max="7443" width="33" style="116" customWidth="1"/>
    <col min="7444" max="7445" width="9" style="116"/>
    <col min="7446" max="7446" width="12" style="116" customWidth="1"/>
    <col min="7447" max="7447" width="37.125" style="116" customWidth="1"/>
    <col min="7448" max="7449" width="9" style="116"/>
    <col min="7450" max="7450" width="13.875" style="116" customWidth="1"/>
    <col min="7451" max="7451" width="26.5" style="116" customWidth="1"/>
    <col min="7452" max="7453" width="9" style="116"/>
    <col min="7454" max="7454" width="11.375" style="116" customWidth="1"/>
    <col min="7455" max="7455" width="34.375" style="116" customWidth="1"/>
    <col min="7456" max="7457" width="9" style="116"/>
    <col min="7458" max="7458" width="14.75" style="116" customWidth="1"/>
    <col min="7459" max="7459" width="40.625" style="116" customWidth="1"/>
    <col min="7460" max="7460" width="33" style="116" customWidth="1"/>
    <col min="7461" max="7682" width="9" style="116"/>
    <col min="7683" max="7683" width="36" style="116" customWidth="1"/>
    <col min="7684" max="7684" width="9" style="116"/>
    <col min="7685" max="7685" width="14.375" style="116" customWidth="1"/>
    <col min="7686" max="7686" width="35.875" style="116" customWidth="1"/>
    <col min="7687" max="7688" width="9" style="116"/>
    <col min="7689" max="7689" width="13" style="116" customWidth="1"/>
    <col min="7690" max="7690" width="38.25" style="116" customWidth="1"/>
    <col min="7691" max="7692" width="9" style="116"/>
    <col min="7693" max="7693" width="9" style="116" customWidth="1"/>
    <col min="7694" max="7694" width="14.125" style="116" customWidth="1"/>
    <col min="7695" max="7695" width="40.125" style="116" customWidth="1"/>
    <col min="7696" max="7696" width="10.875" style="116" customWidth="1"/>
    <col min="7697" max="7697" width="10.25" style="116" customWidth="1"/>
    <col min="7698" max="7698" width="14.625" style="116" customWidth="1"/>
    <col min="7699" max="7699" width="33" style="116" customWidth="1"/>
    <col min="7700" max="7701" width="9" style="116"/>
    <col min="7702" max="7702" width="12" style="116" customWidth="1"/>
    <col min="7703" max="7703" width="37.125" style="116" customWidth="1"/>
    <col min="7704" max="7705" width="9" style="116"/>
    <col min="7706" max="7706" width="13.875" style="116" customWidth="1"/>
    <col min="7707" max="7707" width="26.5" style="116" customWidth="1"/>
    <col min="7708" max="7709" width="9" style="116"/>
    <col min="7710" max="7710" width="11.375" style="116" customWidth="1"/>
    <col min="7711" max="7711" width="34.375" style="116" customWidth="1"/>
    <col min="7712" max="7713" width="9" style="116"/>
    <col min="7714" max="7714" width="14.75" style="116" customWidth="1"/>
    <col min="7715" max="7715" width="40.625" style="116" customWidth="1"/>
    <col min="7716" max="7716" width="33" style="116" customWidth="1"/>
    <col min="7717" max="7938" width="9" style="116"/>
    <col min="7939" max="7939" width="36" style="116" customWidth="1"/>
    <col min="7940" max="7940" width="9" style="116"/>
    <col min="7941" max="7941" width="14.375" style="116" customWidth="1"/>
    <col min="7942" max="7942" width="35.875" style="116" customWidth="1"/>
    <col min="7943" max="7944" width="9" style="116"/>
    <col min="7945" max="7945" width="13" style="116" customWidth="1"/>
    <col min="7946" max="7946" width="38.25" style="116" customWidth="1"/>
    <col min="7947" max="7948" width="9" style="116"/>
    <col min="7949" max="7949" width="9" style="116" customWidth="1"/>
    <col min="7950" max="7950" width="14.125" style="116" customWidth="1"/>
    <col min="7951" max="7951" width="40.125" style="116" customWidth="1"/>
    <col min="7952" max="7952" width="10.875" style="116" customWidth="1"/>
    <col min="7953" max="7953" width="10.25" style="116" customWidth="1"/>
    <col min="7954" max="7954" width="14.625" style="116" customWidth="1"/>
    <col min="7955" max="7955" width="33" style="116" customWidth="1"/>
    <col min="7956" max="7957" width="9" style="116"/>
    <col min="7958" max="7958" width="12" style="116" customWidth="1"/>
    <col min="7959" max="7959" width="37.125" style="116" customWidth="1"/>
    <col min="7960" max="7961" width="9" style="116"/>
    <col min="7962" max="7962" width="13.875" style="116" customWidth="1"/>
    <col min="7963" max="7963" width="26.5" style="116" customWidth="1"/>
    <col min="7964" max="7965" width="9" style="116"/>
    <col min="7966" max="7966" width="11.375" style="116" customWidth="1"/>
    <col min="7967" max="7967" width="34.375" style="116" customWidth="1"/>
    <col min="7968" max="7969" width="9" style="116"/>
    <col min="7970" max="7970" width="14.75" style="116" customWidth="1"/>
    <col min="7971" max="7971" width="40.625" style="116" customWidth="1"/>
    <col min="7972" max="7972" width="33" style="116" customWidth="1"/>
    <col min="7973" max="8194" width="9" style="116"/>
    <col min="8195" max="8195" width="36" style="116" customWidth="1"/>
    <col min="8196" max="8196" width="9" style="116"/>
    <col min="8197" max="8197" width="14.375" style="116" customWidth="1"/>
    <col min="8198" max="8198" width="35.875" style="116" customWidth="1"/>
    <col min="8199" max="8200" width="9" style="116"/>
    <col min="8201" max="8201" width="13" style="116" customWidth="1"/>
    <col min="8202" max="8202" width="38.25" style="116" customWidth="1"/>
    <col min="8203" max="8204" width="9" style="116"/>
    <col min="8205" max="8205" width="9" style="116" customWidth="1"/>
    <col min="8206" max="8206" width="14.125" style="116" customWidth="1"/>
    <col min="8207" max="8207" width="40.125" style="116" customWidth="1"/>
    <col min="8208" max="8208" width="10.875" style="116" customWidth="1"/>
    <col min="8209" max="8209" width="10.25" style="116" customWidth="1"/>
    <col min="8210" max="8210" width="14.625" style="116" customWidth="1"/>
    <col min="8211" max="8211" width="33" style="116" customWidth="1"/>
    <col min="8212" max="8213" width="9" style="116"/>
    <col min="8214" max="8214" width="12" style="116" customWidth="1"/>
    <col min="8215" max="8215" width="37.125" style="116" customWidth="1"/>
    <col min="8216" max="8217" width="9" style="116"/>
    <col min="8218" max="8218" width="13.875" style="116" customWidth="1"/>
    <col min="8219" max="8219" width="26.5" style="116" customWidth="1"/>
    <col min="8220" max="8221" width="9" style="116"/>
    <col min="8222" max="8222" width="11.375" style="116" customWidth="1"/>
    <col min="8223" max="8223" width="34.375" style="116" customWidth="1"/>
    <col min="8224" max="8225" width="9" style="116"/>
    <col min="8226" max="8226" width="14.75" style="116" customWidth="1"/>
    <col min="8227" max="8227" width="40.625" style="116" customWidth="1"/>
    <col min="8228" max="8228" width="33" style="116" customWidth="1"/>
    <col min="8229" max="8450" width="9" style="116"/>
    <col min="8451" max="8451" width="36" style="116" customWidth="1"/>
    <col min="8452" max="8452" width="9" style="116"/>
    <col min="8453" max="8453" width="14.375" style="116" customWidth="1"/>
    <col min="8454" max="8454" width="35.875" style="116" customWidth="1"/>
    <col min="8455" max="8456" width="9" style="116"/>
    <col min="8457" max="8457" width="13" style="116" customWidth="1"/>
    <col min="8458" max="8458" width="38.25" style="116" customWidth="1"/>
    <col min="8459" max="8460" width="9" style="116"/>
    <col min="8461" max="8461" width="9" style="116" customWidth="1"/>
    <col min="8462" max="8462" width="14.125" style="116" customWidth="1"/>
    <col min="8463" max="8463" width="40.125" style="116" customWidth="1"/>
    <col min="8464" max="8464" width="10.875" style="116" customWidth="1"/>
    <col min="8465" max="8465" width="10.25" style="116" customWidth="1"/>
    <col min="8466" max="8466" width="14.625" style="116" customWidth="1"/>
    <col min="8467" max="8467" width="33" style="116" customWidth="1"/>
    <col min="8468" max="8469" width="9" style="116"/>
    <col min="8470" max="8470" width="12" style="116" customWidth="1"/>
    <col min="8471" max="8471" width="37.125" style="116" customWidth="1"/>
    <col min="8472" max="8473" width="9" style="116"/>
    <col min="8474" max="8474" width="13.875" style="116" customWidth="1"/>
    <col min="8475" max="8475" width="26.5" style="116" customWidth="1"/>
    <col min="8476" max="8477" width="9" style="116"/>
    <col min="8478" max="8478" width="11.375" style="116" customWidth="1"/>
    <col min="8479" max="8479" width="34.375" style="116" customWidth="1"/>
    <col min="8480" max="8481" width="9" style="116"/>
    <col min="8482" max="8482" width="14.75" style="116" customWidth="1"/>
    <col min="8483" max="8483" width="40.625" style="116" customWidth="1"/>
    <col min="8484" max="8484" width="33" style="116" customWidth="1"/>
    <col min="8485" max="8706" width="9" style="116"/>
    <col min="8707" max="8707" width="36" style="116" customWidth="1"/>
    <col min="8708" max="8708" width="9" style="116"/>
    <col min="8709" max="8709" width="14.375" style="116" customWidth="1"/>
    <col min="8710" max="8710" width="35.875" style="116" customWidth="1"/>
    <col min="8711" max="8712" width="9" style="116"/>
    <col min="8713" max="8713" width="13" style="116" customWidth="1"/>
    <col min="8714" max="8714" width="38.25" style="116" customWidth="1"/>
    <col min="8715" max="8716" width="9" style="116"/>
    <col min="8717" max="8717" width="9" style="116" customWidth="1"/>
    <col min="8718" max="8718" width="14.125" style="116" customWidth="1"/>
    <col min="8719" max="8719" width="40.125" style="116" customWidth="1"/>
    <col min="8720" max="8720" width="10.875" style="116" customWidth="1"/>
    <col min="8721" max="8721" width="10.25" style="116" customWidth="1"/>
    <col min="8722" max="8722" width="14.625" style="116" customWidth="1"/>
    <col min="8723" max="8723" width="33" style="116" customWidth="1"/>
    <col min="8724" max="8725" width="9" style="116"/>
    <col min="8726" max="8726" width="12" style="116" customWidth="1"/>
    <col min="8727" max="8727" width="37.125" style="116" customWidth="1"/>
    <col min="8728" max="8729" width="9" style="116"/>
    <col min="8730" max="8730" width="13.875" style="116" customWidth="1"/>
    <col min="8731" max="8731" width="26.5" style="116" customWidth="1"/>
    <col min="8732" max="8733" width="9" style="116"/>
    <col min="8734" max="8734" width="11.375" style="116" customWidth="1"/>
    <col min="8735" max="8735" width="34.375" style="116" customWidth="1"/>
    <col min="8736" max="8737" width="9" style="116"/>
    <col min="8738" max="8738" width="14.75" style="116" customWidth="1"/>
    <col min="8739" max="8739" width="40.625" style="116" customWidth="1"/>
    <col min="8740" max="8740" width="33" style="116" customWidth="1"/>
    <col min="8741" max="8962" width="9" style="116"/>
    <col min="8963" max="8963" width="36" style="116" customWidth="1"/>
    <col min="8964" max="8964" width="9" style="116"/>
    <col min="8965" max="8965" width="14.375" style="116" customWidth="1"/>
    <col min="8966" max="8966" width="35.875" style="116" customWidth="1"/>
    <col min="8967" max="8968" width="9" style="116"/>
    <col min="8969" max="8969" width="13" style="116" customWidth="1"/>
    <col min="8970" max="8970" width="38.25" style="116" customWidth="1"/>
    <col min="8971" max="8972" width="9" style="116"/>
    <col min="8973" max="8973" width="9" style="116" customWidth="1"/>
    <col min="8974" max="8974" width="14.125" style="116" customWidth="1"/>
    <col min="8975" max="8975" width="40.125" style="116" customWidth="1"/>
    <col min="8976" max="8976" width="10.875" style="116" customWidth="1"/>
    <col min="8977" max="8977" width="10.25" style="116" customWidth="1"/>
    <col min="8978" max="8978" width="14.625" style="116" customWidth="1"/>
    <col min="8979" max="8979" width="33" style="116" customWidth="1"/>
    <col min="8980" max="8981" width="9" style="116"/>
    <col min="8982" max="8982" width="12" style="116" customWidth="1"/>
    <col min="8983" max="8983" width="37.125" style="116" customWidth="1"/>
    <col min="8984" max="8985" width="9" style="116"/>
    <col min="8986" max="8986" width="13.875" style="116" customWidth="1"/>
    <col min="8987" max="8987" width="26.5" style="116" customWidth="1"/>
    <col min="8988" max="8989" width="9" style="116"/>
    <col min="8990" max="8990" width="11.375" style="116" customWidth="1"/>
    <col min="8991" max="8991" width="34.375" style="116" customWidth="1"/>
    <col min="8992" max="8993" width="9" style="116"/>
    <col min="8994" max="8994" width="14.75" style="116" customWidth="1"/>
    <col min="8995" max="8995" width="40.625" style="116" customWidth="1"/>
    <col min="8996" max="8996" width="33" style="116" customWidth="1"/>
    <col min="8997" max="9218" width="9" style="116"/>
    <col min="9219" max="9219" width="36" style="116" customWidth="1"/>
    <col min="9220" max="9220" width="9" style="116"/>
    <col min="9221" max="9221" width="14.375" style="116" customWidth="1"/>
    <col min="9222" max="9222" width="35.875" style="116" customWidth="1"/>
    <col min="9223" max="9224" width="9" style="116"/>
    <col min="9225" max="9225" width="13" style="116" customWidth="1"/>
    <col min="9226" max="9226" width="38.25" style="116" customWidth="1"/>
    <col min="9227" max="9228" width="9" style="116"/>
    <col min="9229" max="9229" width="9" style="116" customWidth="1"/>
    <col min="9230" max="9230" width="14.125" style="116" customWidth="1"/>
    <col min="9231" max="9231" width="40.125" style="116" customWidth="1"/>
    <col min="9232" max="9232" width="10.875" style="116" customWidth="1"/>
    <col min="9233" max="9233" width="10.25" style="116" customWidth="1"/>
    <col min="9234" max="9234" width="14.625" style="116" customWidth="1"/>
    <col min="9235" max="9235" width="33" style="116" customWidth="1"/>
    <col min="9236" max="9237" width="9" style="116"/>
    <col min="9238" max="9238" width="12" style="116" customWidth="1"/>
    <col min="9239" max="9239" width="37.125" style="116" customWidth="1"/>
    <col min="9240" max="9241" width="9" style="116"/>
    <col min="9242" max="9242" width="13.875" style="116" customWidth="1"/>
    <col min="9243" max="9243" width="26.5" style="116" customWidth="1"/>
    <col min="9244" max="9245" width="9" style="116"/>
    <col min="9246" max="9246" width="11.375" style="116" customWidth="1"/>
    <col min="9247" max="9247" width="34.375" style="116" customWidth="1"/>
    <col min="9248" max="9249" width="9" style="116"/>
    <col min="9250" max="9250" width="14.75" style="116" customWidth="1"/>
    <col min="9251" max="9251" width="40.625" style="116" customWidth="1"/>
    <col min="9252" max="9252" width="33" style="116" customWidth="1"/>
    <col min="9253" max="9474" width="9" style="116"/>
    <col min="9475" max="9475" width="36" style="116" customWidth="1"/>
    <col min="9476" max="9476" width="9" style="116"/>
    <col min="9477" max="9477" width="14.375" style="116" customWidth="1"/>
    <col min="9478" max="9478" width="35.875" style="116" customWidth="1"/>
    <col min="9479" max="9480" width="9" style="116"/>
    <col min="9481" max="9481" width="13" style="116" customWidth="1"/>
    <col min="9482" max="9482" width="38.25" style="116" customWidth="1"/>
    <col min="9483" max="9484" width="9" style="116"/>
    <col min="9485" max="9485" width="9" style="116" customWidth="1"/>
    <col min="9486" max="9486" width="14.125" style="116" customWidth="1"/>
    <col min="9487" max="9487" width="40.125" style="116" customWidth="1"/>
    <col min="9488" max="9488" width="10.875" style="116" customWidth="1"/>
    <col min="9489" max="9489" width="10.25" style="116" customWidth="1"/>
    <col min="9490" max="9490" width="14.625" style="116" customWidth="1"/>
    <col min="9491" max="9491" width="33" style="116" customWidth="1"/>
    <col min="9492" max="9493" width="9" style="116"/>
    <col min="9494" max="9494" width="12" style="116" customWidth="1"/>
    <col min="9495" max="9495" width="37.125" style="116" customWidth="1"/>
    <col min="9496" max="9497" width="9" style="116"/>
    <col min="9498" max="9498" width="13.875" style="116" customWidth="1"/>
    <col min="9499" max="9499" width="26.5" style="116" customWidth="1"/>
    <col min="9500" max="9501" width="9" style="116"/>
    <col min="9502" max="9502" width="11.375" style="116" customWidth="1"/>
    <col min="9503" max="9503" width="34.375" style="116" customWidth="1"/>
    <col min="9504" max="9505" width="9" style="116"/>
    <col min="9506" max="9506" width="14.75" style="116" customWidth="1"/>
    <col min="9507" max="9507" width="40.625" style="116" customWidth="1"/>
    <col min="9508" max="9508" width="33" style="116" customWidth="1"/>
    <col min="9509" max="9730" width="9" style="116"/>
    <col min="9731" max="9731" width="36" style="116" customWidth="1"/>
    <col min="9732" max="9732" width="9" style="116"/>
    <col min="9733" max="9733" width="14.375" style="116" customWidth="1"/>
    <col min="9734" max="9734" width="35.875" style="116" customWidth="1"/>
    <col min="9735" max="9736" width="9" style="116"/>
    <col min="9737" max="9737" width="13" style="116" customWidth="1"/>
    <col min="9738" max="9738" width="38.25" style="116" customWidth="1"/>
    <col min="9739" max="9740" width="9" style="116"/>
    <col min="9741" max="9741" width="9" style="116" customWidth="1"/>
    <col min="9742" max="9742" width="14.125" style="116" customWidth="1"/>
    <col min="9743" max="9743" width="40.125" style="116" customWidth="1"/>
    <col min="9744" max="9744" width="10.875" style="116" customWidth="1"/>
    <col min="9745" max="9745" width="10.25" style="116" customWidth="1"/>
    <col min="9746" max="9746" width="14.625" style="116" customWidth="1"/>
    <col min="9747" max="9747" width="33" style="116" customWidth="1"/>
    <col min="9748" max="9749" width="9" style="116"/>
    <col min="9750" max="9750" width="12" style="116" customWidth="1"/>
    <col min="9751" max="9751" width="37.125" style="116" customWidth="1"/>
    <col min="9752" max="9753" width="9" style="116"/>
    <col min="9754" max="9754" width="13.875" style="116" customWidth="1"/>
    <col min="9755" max="9755" width="26.5" style="116" customWidth="1"/>
    <col min="9756" max="9757" width="9" style="116"/>
    <col min="9758" max="9758" width="11.375" style="116" customWidth="1"/>
    <col min="9759" max="9759" width="34.375" style="116" customWidth="1"/>
    <col min="9760" max="9761" width="9" style="116"/>
    <col min="9762" max="9762" width="14.75" style="116" customWidth="1"/>
    <col min="9763" max="9763" width="40.625" style="116" customWidth="1"/>
    <col min="9764" max="9764" width="33" style="116" customWidth="1"/>
    <col min="9765" max="9986" width="9" style="116"/>
    <col min="9987" max="9987" width="36" style="116" customWidth="1"/>
    <col min="9988" max="9988" width="9" style="116"/>
    <col min="9989" max="9989" width="14.375" style="116" customWidth="1"/>
    <col min="9990" max="9990" width="35.875" style="116" customWidth="1"/>
    <col min="9991" max="9992" width="9" style="116"/>
    <col min="9993" max="9993" width="13" style="116" customWidth="1"/>
    <col min="9994" max="9994" width="38.25" style="116" customWidth="1"/>
    <col min="9995" max="9996" width="9" style="116"/>
    <col min="9997" max="9997" width="9" style="116" customWidth="1"/>
    <col min="9998" max="9998" width="14.125" style="116" customWidth="1"/>
    <col min="9999" max="9999" width="40.125" style="116" customWidth="1"/>
    <col min="10000" max="10000" width="10.875" style="116" customWidth="1"/>
    <col min="10001" max="10001" width="10.25" style="116" customWidth="1"/>
    <col min="10002" max="10002" width="14.625" style="116" customWidth="1"/>
    <col min="10003" max="10003" width="33" style="116" customWidth="1"/>
    <col min="10004" max="10005" width="9" style="116"/>
    <col min="10006" max="10006" width="12" style="116" customWidth="1"/>
    <col min="10007" max="10007" width="37.125" style="116" customWidth="1"/>
    <col min="10008" max="10009" width="9" style="116"/>
    <col min="10010" max="10010" width="13.875" style="116" customWidth="1"/>
    <col min="10011" max="10011" width="26.5" style="116" customWidth="1"/>
    <col min="10012" max="10013" width="9" style="116"/>
    <col min="10014" max="10014" width="11.375" style="116" customWidth="1"/>
    <col min="10015" max="10015" width="34.375" style="116" customWidth="1"/>
    <col min="10016" max="10017" width="9" style="116"/>
    <col min="10018" max="10018" width="14.75" style="116" customWidth="1"/>
    <col min="10019" max="10019" width="40.625" style="116" customWidth="1"/>
    <col min="10020" max="10020" width="33" style="116" customWidth="1"/>
    <col min="10021" max="10242" width="9" style="116"/>
    <col min="10243" max="10243" width="36" style="116" customWidth="1"/>
    <col min="10244" max="10244" width="9" style="116"/>
    <col min="10245" max="10245" width="14.375" style="116" customWidth="1"/>
    <col min="10246" max="10246" width="35.875" style="116" customWidth="1"/>
    <col min="10247" max="10248" width="9" style="116"/>
    <col min="10249" max="10249" width="13" style="116" customWidth="1"/>
    <col min="10250" max="10250" width="38.25" style="116" customWidth="1"/>
    <col min="10251" max="10252" width="9" style="116"/>
    <col min="10253" max="10253" width="9" style="116" customWidth="1"/>
    <col min="10254" max="10254" width="14.125" style="116" customWidth="1"/>
    <col min="10255" max="10255" width="40.125" style="116" customWidth="1"/>
    <col min="10256" max="10256" width="10.875" style="116" customWidth="1"/>
    <col min="10257" max="10257" width="10.25" style="116" customWidth="1"/>
    <col min="10258" max="10258" width="14.625" style="116" customWidth="1"/>
    <col min="10259" max="10259" width="33" style="116" customWidth="1"/>
    <col min="10260" max="10261" width="9" style="116"/>
    <col min="10262" max="10262" width="12" style="116" customWidth="1"/>
    <col min="10263" max="10263" width="37.125" style="116" customWidth="1"/>
    <col min="10264" max="10265" width="9" style="116"/>
    <col min="10266" max="10266" width="13.875" style="116" customWidth="1"/>
    <col min="10267" max="10267" width="26.5" style="116" customWidth="1"/>
    <col min="10268" max="10269" width="9" style="116"/>
    <col min="10270" max="10270" width="11.375" style="116" customWidth="1"/>
    <col min="10271" max="10271" width="34.375" style="116" customWidth="1"/>
    <col min="10272" max="10273" width="9" style="116"/>
    <col min="10274" max="10274" width="14.75" style="116" customWidth="1"/>
    <col min="10275" max="10275" width="40.625" style="116" customWidth="1"/>
    <col min="10276" max="10276" width="33" style="116" customWidth="1"/>
    <col min="10277" max="10498" width="9" style="116"/>
    <col min="10499" max="10499" width="36" style="116" customWidth="1"/>
    <col min="10500" max="10500" width="9" style="116"/>
    <col min="10501" max="10501" width="14.375" style="116" customWidth="1"/>
    <col min="10502" max="10502" width="35.875" style="116" customWidth="1"/>
    <col min="10503" max="10504" width="9" style="116"/>
    <col min="10505" max="10505" width="13" style="116" customWidth="1"/>
    <col min="10506" max="10506" width="38.25" style="116" customWidth="1"/>
    <col min="10507" max="10508" width="9" style="116"/>
    <col min="10509" max="10509" width="9" style="116" customWidth="1"/>
    <col min="10510" max="10510" width="14.125" style="116" customWidth="1"/>
    <col min="10511" max="10511" width="40.125" style="116" customWidth="1"/>
    <col min="10512" max="10512" width="10.875" style="116" customWidth="1"/>
    <col min="10513" max="10513" width="10.25" style="116" customWidth="1"/>
    <col min="10514" max="10514" width="14.625" style="116" customWidth="1"/>
    <col min="10515" max="10515" width="33" style="116" customWidth="1"/>
    <col min="10516" max="10517" width="9" style="116"/>
    <col min="10518" max="10518" width="12" style="116" customWidth="1"/>
    <col min="10519" max="10519" width="37.125" style="116" customWidth="1"/>
    <col min="10520" max="10521" width="9" style="116"/>
    <col min="10522" max="10522" width="13.875" style="116" customWidth="1"/>
    <col min="10523" max="10523" width="26.5" style="116" customWidth="1"/>
    <col min="10524" max="10525" width="9" style="116"/>
    <col min="10526" max="10526" width="11.375" style="116" customWidth="1"/>
    <col min="10527" max="10527" width="34.375" style="116" customWidth="1"/>
    <col min="10528" max="10529" width="9" style="116"/>
    <col min="10530" max="10530" width="14.75" style="116" customWidth="1"/>
    <col min="10531" max="10531" width="40.625" style="116" customWidth="1"/>
    <col min="10532" max="10532" width="33" style="116" customWidth="1"/>
    <col min="10533" max="10754" width="9" style="116"/>
    <col min="10755" max="10755" width="36" style="116" customWidth="1"/>
    <col min="10756" max="10756" width="9" style="116"/>
    <col min="10757" max="10757" width="14.375" style="116" customWidth="1"/>
    <col min="10758" max="10758" width="35.875" style="116" customWidth="1"/>
    <col min="10759" max="10760" width="9" style="116"/>
    <col min="10761" max="10761" width="13" style="116" customWidth="1"/>
    <col min="10762" max="10762" width="38.25" style="116" customWidth="1"/>
    <col min="10763" max="10764" width="9" style="116"/>
    <col min="10765" max="10765" width="9" style="116" customWidth="1"/>
    <col min="10766" max="10766" width="14.125" style="116" customWidth="1"/>
    <col min="10767" max="10767" width="40.125" style="116" customWidth="1"/>
    <col min="10768" max="10768" width="10.875" style="116" customWidth="1"/>
    <col min="10769" max="10769" width="10.25" style="116" customWidth="1"/>
    <col min="10770" max="10770" width="14.625" style="116" customWidth="1"/>
    <col min="10771" max="10771" width="33" style="116" customWidth="1"/>
    <col min="10772" max="10773" width="9" style="116"/>
    <col min="10774" max="10774" width="12" style="116" customWidth="1"/>
    <col min="10775" max="10775" width="37.125" style="116" customWidth="1"/>
    <col min="10776" max="10777" width="9" style="116"/>
    <col min="10778" max="10778" width="13.875" style="116" customWidth="1"/>
    <col min="10779" max="10779" width="26.5" style="116" customWidth="1"/>
    <col min="10780" max="10781" width="9" style="116"/>
    <col min="10782" max="10782" width="11.375" style="116" customWidth="1"/>
    <col min="10783" max="10783" width="34.375" style="116" customWidth="1"/>
    <col min="10784" max="10785" width="9" style="116"/>
    <col min="10786" max="10786" width="14.75" style="116" customWidth="1"/>
    <col min="10787" max="10787" width="40.625" style="116" customWidth="1"/>
    <col min="10788" max="10788" width="33" style="116" customWidth="1"/>
    <col min="10789" max="11010" width="9" style="116"/>
    <col min="11011" max="11011" width="36" style="116" customWidth="1"/>
    <col min="11012" max="11012" width="9" style="116"/>
    <col min="11013" max="11013" width="14.375" style="116" customWidth="1"/>
    <col min="11014" max="11014" width="35.875" style="116" customWidth="1"/>
    <col min="11015" max="11016" width="9" style="116"/>
    <col min="11017" max="11017" width="13" style="116" customWidth="1"/>
    <col min="11018" max="11018" width="38.25" style="116" customWidth="1"/>
    <col min="11019" max="11020" width="9" style="116"/>
    <col min="11021" max="11021" width="9" style="116" customWidth="1"/>
    <col min="11022" max="11022" width="14.125" style="116" customWidth="1"/>
    <col min="11023" max="11023" width="40.125" style="116" customWidth="1"/>
    <col min="11024" max="11024" width="10.875" style="116" customWidth="1"/>
    <col min="11025" max="11025" width="10.25" style="116" customWidth="1"/>
    <col min="11026" max="11026" width="14.625" style="116" customWidth="1"/>
    <col min="11027" max="11027" width="33" style="116" customWidth="1"/>
    <col min="11028" max="11029" width="9" style="116"/>
    <col min="11030" max="11030" width="12" style="116" customWidth="1"/>
    <col min="11031" max="11031" width="37.125" style="116" customWidth="1"/>
    <col min="11032" max="11033" width="9" style="116"/>
    <col min="11034" max="11034" width="13.875" style="116" customWidth="1"/>
    <col min="11035" max="11035" width="26.5" style="116" customWidth="1"/>
    <col min="11036" max="11037" width="9" style="116"/>
    <col min="11038" max="11038" width="11.375" style="116" customWidth="1"/>
    <col min="11039" max="11039" width="34.375" style="116" customWidth="1"/>
    <col min="11040" max="11041" width="9" style="116"/>
    <col min="11042" max="11042" width="14.75" style="116" customWidth="1"/>
    <col min="11043" max="11043" width="40.625" style="116" customWidth="1"/>
    <col min="11044" max="11044" width="33" style="116" customWidth="1"/>
    <col min="11045" max="11266" width="9" style="116"/>
    <col min="11267" max="11267" width="36" style="116" customWidth="1"/>
    <col min="11268" max="11268" width="9" style="116"/>
    <col min="11269" max="11269" width="14.375" style="116" customWidth="1"/>
    <col min="11270" max="11270" width="35.875" style="116" customWidth="1"/>
    <col min="11271" max="11272" width="9" style="116"/>
    <col min="11273" max="11273" width="13" style="116" customWidth="1"/>
    <col min="11274" max="11274" width="38.25" style="116" customWidth="1"/>
    <col min="11275" max="11276" width="9" style="116"/>
    <col min="11277" max="11277" width="9" style="116" customWidth="1"/>
    <col min="11278" max="11278" width="14.125" style="116" customWidth="1"/>
    <col min="11279" max="11279" width="40.125" style="116" customWidth="1"/>
    <col min="11280" max="11280" width="10.875" style="116" customWidth="1"/>
    <col min="11281" max="11281" width="10.25" style="116" customWidth="1"/>
    <col min="11282" max="11282" width="14.625" style="116" customWidth="1"/>
    <col min="11283" max="11283" width="33" style="116" customWidth="1"/>
    <col min="11284" max="11285" width="9" style="116"/>
    <col min="11286" max="11286" width="12" style="116" customWidth="1"/>
    <col min="11287" max="11287" width="37.125" style="116" customWidth="1"/>
    <col min="11288" max="11289" width="9" style="116"/>
    <col min="11290" max="11290" width="13.875" style="116" customWidth="1"/>
    <col min="11291" max="11291" width="26.5" style="116" customWidth="1"/>
    <col min="11292" max="11293" width="9" style="116"/>
    <col min="11294" max="11294" width="11.375" style="116" customWidth="1"/>
    <col min="11295" max="11295" width="34.375" style="116" customWidth="1"/>
    <col min="11296" max="11297" width="9" style="116"/>
    <col min="11298" max="11298" width="14.75" style="116" customWidth="1"/>
    <col min="11299" max="11299" width="40.625" style="116" customWidth="1"/>
    <col min="11300" max="11300" width="33" style="116" customWidth="1"/>
    <col min="11301" max="11522" width="9" style="116"/>
    <col min="11523" max="11523" width="36" style="116" customWidth="1"/>
    <col min="11524" max="11524" width="9" style="116"/>
    <col min="11525" max="11525" width="14.375" style="116" customWidth="1"/>
    <col min="11526" max="11526" width="35.875" style="116" customWidth="1"/>
    <col min="11527" max="11528" width="9" style="116"/>
    <col min="11529" max="11529" width="13" style="116" customWidth="1"/>
    <col min="11530" max="11530" width="38.25" style="116" customWidth="1"/>
    <col min="11531" max="11532" width="9" style="116"/>
    <col min="11533" max="11533" width="9" style="116" customWidth="1"/>
    <col min="11534" max="11534" width="14.125" style="116" customWidth="1"/>
    <col min="11535" max="11535" width="40.125" style="116" customWidth="1"/>
    <col min="11536" max="11536" width="10.875" style="116" customWidth="1"/>
    <col min="11537" max="11537" width="10.25" style="116" customWidth="1"/>
    <col min="11538" max="11538" width="14.625" style="116" customWidth="1"/>
    <col min="11539" max="11539" width="33" style="116" customWidth="1"/>
    <col min="11540" max="11541" width="9" style="116"/>
    <col min="11542" max="11542" width="12" style="116" customWidth="1"/>
    <col min="11543" max="11543" width="37.125" style="116" customWidth="1"/>
    <col min="11544" max="11545" width="9" style="116"/>
    <col min="11546" max="11546" width="13.875" style="116" customWidth="1"/>
    <col min="11547" max="11547" width="26.5" style="116" customWidth="1"/>
    <col min="11548" max="11549" width="9" style="116"/>
    <col min="11550" max="11550" width="11.375" style="116" customWidth="1"/>
    <col min="11551" max="11551" width="34.375" style="116" customWidth="1"/>
    <col min="11552" max="11553" width="9" style="116"/>
    <col min="11554" max="11554" width="14.75" style="116" customWidth="1"/>
    <col min="11555" max="11555" width="40.625" style="116" customWidth="1"/>
    <col min="11556" max="11556" width="33" style="116" customWidth="1"/>
    <col min="11557" max="11778" width="9" style="116"/>
    <col min="11779" max="11779" width="36" style="116" customWidth="1"/>
    <col min="11780" max="11780" width="9" style="116"/>
    <col min="11781" max="11781" width="14.375" style="116" customWidth="1"/>
    <col min="11782" max="11782" width="35.875" style="116" customWidth="1"/>
    <col min="11783" max="11784" width="9" style="116"/>
    <col min="11785" max="11785" width="13" style="116" customWidth="1"/>
    <col min="11786" max="11786" width="38.25" style="116" customWidth="1"/>
    <col min="11787" max="11788" width="9" style="116"/>
    <col min="11789" max="11789" width="9" style="116" customWidth="1"/>
    <col min="11790" max="11790" width="14.125" style="116" customWidth="1"/>
    <col min="11791" max="11791" width="40.125" style="116" customWidth="1"/>
    <col min="11792" max="11792" width="10.875" style="116" customWidth="1"/>
    <col min="11793" max="11793" width="10.25" style="116" customWidth="1"/>
    <col min="11794" max="11794" width="14.625" style="116" customWidth="1"/>
    <col min="11795" max="11795" width="33" style="116" customWidth="1"/>
    <col min="11796" max="11797" width="9" style="116"/>
    <col min="11798" max="11798" width="12" style="116" customWidth="1"/>
    <col min="11799" max="11799" width="37.125" style="116" customWidth="1"/>
    <col min="11800" max="11801" width="9" style="116"/>
    <col min="11802" max="11802" width="13.875" style="116" customWidth="1"/>
    <col min="11803" max="11803" width="26.5" style="116" customWidth="1"/>
    <col min="11804" max="11805" width="9" style="116"/>
    <col min="11806" max="11806" width="11.375" style="116" customWidth="1"/>
    <col min="11807" max="11807" width="34.375" style="116" customWidth="1"/>
    <col min="11808" max="11809" width="9" style="116"/>
    <col min="11810" max="11810" width="14.75" style="116" customWidth="1"/>
    <col min="11811" max="11811" width="40.625" style="116" customWidth="1"/>
    <col min="11812" max="11812" width="33" style="116" customWidth="1"/>
    <col min="11813" max="12034" width="9" style="116"/>
    <col min="12035" max="12035" width="36" style="116" customWidth="1"/>
    <col min="12036" max="12036" width="9" style="116"/>
    <col min="12037" max="12037" width="14.375" style="116" customWidth="1"/>
    <col min="12038" max="12038" width="35.875" style="116" customWidth="1"/>
    <col min="12039" max="12040" width="9" style="116"/>
    <col min="12041" max="12041" width="13" style="116" customWidth="1"/>
    <col min="12042" max="12042" width="38.25" style="116" customWidth="1"/>
    <col min="12043" max="12044" width="9" style="116"/>
    <col min="12045" max="12045" width="9" style="116" customWidth="1"/>
    <col min="12046" max="12046" width="14.125" style="116" customWidth="1"/>
    <col min="12047" max="12047" width="40.125" style="116" customWidth="1"/>
    <col min="12048" max="12048" width="10.875" style="116" customWidth="1"/>
    <col min="12049" max="12049" width="10.25" style="116" customWidth="1"/>
    <col min="12050" max="12050" width="14.625" style="116" customWidth="1"/>
    <col min="12051" max="12051" width="33" style="116" customWidth="1"/>
    <col min="12052" max="12053" width="9" style="116"/>
    <col min="12054" max="12054" width="12" style="116" customWidth="1"/>
    <col min="12055" max="12055" width="37.125" style="116" customWidth="1"/>
    <col min="12056" max="12057" width="9" style="116"/>
    <col min="12058" max="12058" width="13.875" style="116" customWidth="1"/>
    <col min="12059" max="12059" width="26.5" style="116" customWidth="1"/>
    <col min="12060" max="12061" width="9" style="116"/>
    <col min="12062" max="12062" width="11.375" style="116" customWidth="1"/>
    <col min="12063" max="12063" width="34.375" style="116" customWidth="1"/>
    <col min="12064" max="12065" width="9" style="116"/>
    <col min="12066" max="12066" width="14.75" style="116" customWidth="1"/>
    <col min="12067" max="12067" width="40.625" style="116" customWidth="1"/>
    <col min="12068" max="12068" width="33" style="116" customWidth="1"/>
    <col min="12069" max="12290" width="9" style="116"/>
    <col min="12291" max="12291" width="36" style="116" customWidth="1"/>
    <col min="12292" max="12292" width="9" style="116"/>
    <col min="12293" max="12293" width="14.375" style="116" customWidth="1"/>
    <col min="12294" max="12294" width="35.875" style="116" customWidth="1"/>
    <col min="12295" max="12296" width="9" style="116"/>
    <col min="12297" max="12297" width="13" style="116" customWidth="1"/>
    <col min="12298" max="12298" width="38.25" style="116" customWidth="1"/>
    <col min="12299" max="12300" width="9" style="116"/>
    <col min="12301" max="12301" width="9" style="116" customWidth="1"/>
    <col min="12302" max="12302" width="14.125" style="116" customWidth="1"/>
    <col min="12303" max="12303" width="40.125" style="116" customWidth="1"/>
    <col min="12304" max="12304" width="10.875" style="116" customWidth="1"/>
    <col min="12305" max="12305" width="10.25" style="116" customWidth="1"/>
    <col min="12306" max="12306" width="14.625" style="116" customWidth="1"/>
    <col min="12307" max="12307" width="33" style="116" customWidth="1"/>
    <col min="12308" max="12309" width="9" style="116"/>
    <col min="12310" max="12310" width="12" style="116" customWidth="1"/>
    <col min="12311" max="12311" width="37.125" style="116" customWidth="1"/>
    <col min="12312" max="12313" width="9" style="116"/>
    <col min="12314" max="12314" width="13.875" style="116" customWidth="1"/>
    <col min="12315" max="12315" width="26.5" style="116" customWidth="1"/>
    <col min="12316" max="12317" width="9" style="116"/>
    <col min="12318" max="12318" width="11.375" style="116" customWidth="1"/>
    <col min="12319" max="12319" width="34.375" style="116" customWidth="1"/>
    <col min="12320" max="12321" width="9" style="116"/>
    <col min="12322" max="12322" width="14.75" style="116" customWidth="1"/>
    <col min="12323" max="12323" width="40.625" style="116" customWidth="1"/>
    <col min="12324" max="12324" width="33" style="116" customWidth="1"/>
    <col min="12325" max="12546" width="9" style="116"/>
    <col min="12547" max="12547" width="36" style="116" customWidth="1"/>
    <col min="12548" max="12548" width="9" style="116"/>
    <col min="12549" max="12549" width="14.375" style="116" customWidth="1"/>
    <col min="12550" max="12550" width="35.875" style="116" customWidth="1"/>
    <col min="12551" max="12552" width="9" style="116"/>
    <col min="12553" max="12553" width="13" style="116" customWidth="1"/>
    <col min="12554" max="12554" width="38.25" style="116" customWidth="1"/>
    <col min="12555" max="12556" width="9" style="116"/>
    <col min="12557" max="12557" width="9" style="116" customWidth="1"/>
    <col min="12558" max="12558" width="14.125" style="116" customWidth="1"/>
    <col min="12559" max="12559" width="40.125" style="116" customWidth="1"/>
    <col min="12560" max="12560" width="10.875" style="116" customWidth="1"/>
    <col min="12561" max="12561" width="10.25" style="116" customWidth="1"/>
    <col min="12562" max="12562" width="14.625" style="116" customWidth="1"/>
    <col min="12563" max="12563" width="33" style="116" customWidth="1"/>
    <col min="12564" max="12565" width="9" style="116"/>
    <col min="12566" max="12566" width="12" style="116" customWidth="1"/>
    <col min="12567" max="12567" width="37.125" style="116" customWidth="1"/>
    <col min="12568" max="12569" width="9" style="116"/>
    <col min="12570" max="12570" width="13.875" style="116" customWidth="1"/>
    <col min="12571" max="12571" width="26.5" style="116" customWidth="1"/>
    <col min="12572" max="12573" width="9" style="116"/>
    <col min="12574" max="12574" width="11.375" style="116" customWidth="1"/>
    <col min="12575" max="12575" width="34.375" style="116" customWidth="1"/>
    <col min="12576" max="12577" width="9" style="116"/>
    <col min="12578" max="12578" width="14.75" style="116" customWidth="1"/>
    <col min="12579" max="12579" width="40.625" style="116" customWidth="1"/>
    <col min="12580" max="12580" width="33" style="116" customWidth="1"/>
    <col min="12581" max="12802" width="9" style="116"/>
    <col min="12803" max="12803" width="36" style="116" customWidth="1"/>
    <col min="12804" max="12804" width="9" style="116"/>
    <col min="12805" max="12805" width="14.375" style="116" customWidth="1"/>
    <col min="12806" max="12806" width="35.875" style="116" customWidth="1"/>
    <col min="12807" max="12808" width="9" style="116"/>
    <col min="12809" max="12809" width="13" style="116" customWidth="1"/>
    <col min="12810" max="12810" width="38.25" style="116" customWidth="1"/>
    <col min="12811" max="12812" width="9" style="116"/>
    <col min="12813" max="12813" width="9" style="116" customWidth="1"/>
    <col min="12814" max="12814" width="14.125" style="116" customWidth="1"/>
    <col min="12815" max="12815" width="40.125" style="116" customWidth="1"/>
    <col min="12816" max="12816" width="10.875" style="116" customWidth="1"/>
    <col min="12817" max="12817" width="10.25" style="116" customWidth="1"/>
    <col min="12818" max="12818" width="14.625" style="116" customWidth="1"/>
    <col min="12819" max="12819" width="33" style="116" customWidth="1"/>
    <col min="12820" max="12821" width="9" style="116"/>
    <col min="12822" max="12822" width="12" style="116" customWidth="1"/>
    <col min="12823" max="12823" width="37.125" style="116" customWidth="1"/>
    <col min="12824" max="12825" width="9" style="116"/>
    <col min="12826" max="12826" width="13.875" style="116" customWidth="1"/>
    <col min="12827" max="12827" width="26.5" style="116" customWidth="1"/>
    <col min="12828" max="12829" width="9" style="116"/>
    <col min="12830" max="12830" width="11.375" style="116" customWidth="1"/>
    <col min="12831" max="12831" width="34.375" style="116" customWidth="1"/>
    <col min="12832" max="12833" width="9" style="116"/>
    <col min="12834" max="12834" width="14.75" style="116" customWidth="1"/>
    <col min="12835" max="12835" width="40.625" style="116" customWidth="1"/>
    <col min="12836" max="12836" width="33" style="116" customWidth="1"/>
    <col min="12837" max="13058" width="9" style="116"/>
    <col min="13059" max="13059" width="36" style="116" customWidth="1"/>
    <col min="13060" max="13060" width="9" style="116"/>
    <col min="13061" max="13061" width="14.375" style="116" customWidth="1"/>
    <col min="13062" max="13062" width="35.875" style="116" customWidth="1"/>
    <col min="13063" max="13064" width="9" style="116"/>
    <col min="13065" max="13065" width="13" style="116" customWidth="1"/>
    <col min="13066" max="13066" width="38.25" style="116" customWidth="1"/>
    <col min="13067" max="13068" width="9" style="116"/>
    <col min="13069" max="13069" width="9" style="116" customWidth="1"/>
    <col min="13070" max="13070" width="14.125" style="116" customWidth="1"/>
    <col min="13071" max="13071" width="40.125" style="116" customWidth="1"/>
    <col min="13072" max="13072" width="10.875" style="116" customWidth="1"/>
    <col min="13073" max="13073" width="10.25" style="116" customWidth="1"/>
    <col min="13074" max="13074" width="14.625" style="116" customWidth="1"/>
    <col min="13075" max="13075" width="33" style="116" customWidth="1"/>
    <col min="13076" max="13077" width="9" style="116"/>
    <col min="13078" max="13078" width="12" style="116" customWidth="1"/>
    <col min="13079" max="13079" width="37.125" style="116" customWidth="1"/>
    <col min="13080" max="13081" width="9" style="116"/>
    <col min="13082" max="13082" width="13.875" style="116" customWidth="1"/>
    <col min="13083" max="13083" width="26.5" style="116" customWidth="1"/>
    <col min="13084" max="13085" width="9" style="116"/>
    <col min="13086" max="13086" width="11.375" style="116" customWidth="1"/>
    <col min="13087" max="13087" width="34.375" style="116" customWidth="1"/>
    <col min="13088" max="13089" width="9" style="116"/>
    <col min="13090" max="13090" width="14.75" style="116" customWidth="1"/>
    <col min="13091" max="13091" width="40.625" style="116" customWidth="1"/>
    <col min="13092" max="13092" width="33" style="116" customWidth="1"/>
    <col min="13093" max="13314" width="9" style="116"/>
    <col min="13315" max="13315" width="36" style="116" customWidth="1"/>
    <col min="13316" max="13316" width="9" style="116"/>
    <col min="13317" max="13317" width="14.375" style="116" customWidth="1"/>
    <col min="13318" max="13318" width="35.875" style="116" customWidth="1"/>
    <col min="13319" max="13320" width="9" style="116"/>
    <col min="13321" max="13321" width="13" style="116" customWidth="1"/>
    <col min="13322" max="13322" width="38.25" style="116" customWidth="1"/>
    <col min="13323" max="13324" width="9" style="116"/>
    <col min="13325" max="13325" width="9" style="116" customWidth="1"/>
    <col min="13326" max="13326" width="14.125" style="116" customWidth="1"/>
    <col min="13327" max="13327" width="40.125" style="116" customWidth="1"/>
    <col min="13328" max="13328" width="10.875" style="116" customWidth="1"/>
    <col min="13329" max="13329" width="10.25" style="116" customWidth="1"/>
    <col min="13330" max="13330" width="14.625" style="116" customWidth="1"/>
    <col min="13331" max="13331" width="33" style="116" customWidth="1"/>
    <col min="13332" max="13333" width="9" style="116"/>
    <col min="13334" max="13334" width="12" style="116" customWidth="1"/>
    <col min="13335" max="13335" width="37.125" style="116" customWidth="1"/>
    <col min="13336" max="13337" width="9" style="116"/>
    <col min="13338" max="13338" width="13.875" style="116" customWidth="1"/>
    <col min="13339" max="13339" width="26.5" style="116" customWidth="1"/>
    <col min="13340" max="13341" width="9" style="116"/>
    <col min="13342" max="13342" width="11.375" style="116" customWidth="1"/>
    <col min="13343" max="13343" width="34.375" style="116" customWidth="1"/>
    <col min="13344" max="13345" width="9" style="116"/>
    <col min="13346" max="13346" width="14.75" style="116" customWidth="1"/>
    <col min="13347" max="13347" width="40.625" style="116" customWidth="1"/>
    <col min="13348" max="13348" width="33" style="116" customWidth="1"/>
    <col min="13349" max="13570" width="9" style="116"/>
    <col min="13571" max="13571" width="36" style="116" customWidth="1"/>
    <col min="13572" max="13572" width="9" style="116"/>
    <col min="13573" max="13573" width="14.375" style="116" customWidth="1"/>
    <col min="13574" max="13574" width="35.875" style="116" customWidth="1"/>
    <col min="13575" max="13576" width="9" style="116"/>
    <col min="13577" max="13577" width="13" style="116" customWidth="1"/>
    <col min="13578" max="13578" width="38.25" style="116" customWidth="1"/>
    <col min="13579" max="13580" width="9" style="116"/>
    <col min="13581" max="13581" width="9" style="116" customWidth="1"/>
    <col min="13582" max="13582" width="14.125" style="116" customWidth="1"/>
    <col min="13583" max="13583" width="40.125" style="116" customWidth="1"/>
    <col min="13584" max="13584" width="10.875" style="116" customWidth="1"/>
    <col min="13585" max="13585" width="10.25" style="116" customWidth="1"/>
    <col min="13586" max="13586" width="14.625" style="116" customWidth="1"/>
    <col min="13587" max="13587" width="33" style="116" customWidth="1"/>
    <col min="13588" max="13589" width="9" style="116"/>
    <col min="13590" max="13590" width="12" style="116" customWidth="1"/>
    <col min="13591" max="13591" width="37.125" style="116" customWidth="1"/>
    <col min="13592" max="13593" width="9" style="116"/>
    <col min="13594" max="13594" width="13.875" style="116" customWidth="1"/>
    <col min="13595" max="13595" width="26.5" style="116" customWidth="1"/>
    <col min="13596" max="13597" width="9" style="116"/>
    <col min="13598" max="13598" width="11.375" style="116" customWidth="1"/>
    <col min="13599" max="13599" width="34.375" style="116" customWidth="1"/>
    <col min="13600" max="13601" width="9" style="116"/>
    <col min="13602" max="13602" width="14.75" style="116" customWidth="1"/>
    <col min="13603" max="13603" width="40.625" style="116" customWidth="1"/>
    <col min="13604" max="13604" width="33" style="116" customWidth="1"/>
    <col min="13605" max="13826" width="9" style="116"/>
    <col min="13827" max="13827" width="36" style="116" customWidth="1"/>
    <col min="13828" max="13828" width="9" style="116"/>
    <col min="13829" max="13829" width="14.375" style="116" customWidth="1"/>
    <col min="13830" max="13830" width="35.875" style="116" customWidth="1"/>
    <col min="13831" max="13832" width="9" style="116"/>
    <col min="13833" max="13833" width="13" style="116" customWidth="1"/>
    <col min="13834" max="13834" width="38.25" style="116" customWidth="1"/>
    <col min="13835" max="13836" width="9" style="116"/>
    <col min="13837" max="13837" width="9" style="116" customWidth="1"/>
    <col min="13838" max="13838" width="14.125" style="116" customWidth="1"/>
    <col min="13839" max="13839" width="40.125" style="116" customWidth="1"/>
    <col min="13840" max="13840" width="10.875" style="116" customWidth="1"/>
    <col min="13841" max="13841" width="10.25" style="116" customWidth="1"/>
    <col min="13842" max="13842" width="14.625" style="116" customWidth="1"/>
    <col min="13843" max="13843" width="33" style="116" customWidth="1"/>
    <col min="13844" max="13845" width="9" style="116"/>
    <col min="13846" max="13846" width="12" style="116" customWidth="1"/>
    <col min="13847" max="13847" width="37.125" style="116" customWidth="1"/>
    <col min="13848" max="13849" width="9" style="116"/>
    <col min="13850" max="13850" width="13.875" style="116" customWidth="1"/>
    <col min="13851" max="13851" width="26.5" style="116" customWidth="1"/>
    <col min="13852" max="13853" width="9" style="116"/>
    <col min="13854" max="13854" width="11.375" style="116" customWidth="1"/>
    <col min="13855" max="13855" width="34.375" style="116" customWidth="1"/>
    <col min="13856" max="13857" width="9" style="116"/>
    <col min="13858" max="13858" width="14.75" style="116" customWidth="1"/>
    <col min="13859" max="13859" width="40.625" style="116" customWidth="1"/>
    <col min="13860" max="13860" width="33" style="116" customWidth="1"/>
    <col min="13861" max="14082" width="9" style="116"/>
    <col min="14083" max="14083" width="36" style="116" customWidth="1"/>
    <col min="14084" max="14084" width="9" style="116"/>
    <col min="14085" max="14085" width="14.375" style="116" customWidth="1"/>
    <col min="14086" max="14086" width="35.875" style="116" customWidth="1"/>
    <col min="14087" max="14088" width="9" style="116"/>
    <col min="14089" max="14089" width="13" style="116" customWidth="1"/>
    <col min="14090" max="14090" width="38.25" style="116" customWidth="1"/>
    <col min="14091" max="14092" width="9" style="116"/>
    <col min="14093" max="14093" width="9" style="116" customWidth="1"/>
    <col min="14094" max="14094" width="14.125" style="116" customWidth="1"/>
    <col min="14095" max="14095" width="40.125" style="116" customWidth="1"/>
    <col min="14096" max="14096" width="10.875" style="116" customWidth="1"/>
    <col min="14097" max="14097" width="10.25" style="116" customWidth="1"/>
    <col min="14098" max="14098" width="14.625" style="116" customWidth="1"/>
    <col min="14099" max="14099" width="33" style="116" customWidth="1"/>
    <col min="14100" max="14101" width="9" style="116"/>
    <col min="14102" max="14102" width="12" style="116" customWidth="1"/>
    <col min="14103" max="14103" width="37.125" style="116" customWidth="1"/>
    <col min="14104" max="14105" width="9" style="116"/>
    <col min="14106" max="14106" width="13.875" style="116" customWidth="1"/>
    <col min="14107" max="14107" width="26.5" style="116" customWidth="1"/>
    <col min="14108" max="14109" width="9" style="116"/>
    <col min="14110" max="14110" width="11.375" style="116" customWidth="1"/>
    <col min="14111" max="14111" width="34.375" style="116" customWidth="1"/>
    <col min="14112" max="14113" width="9" style="116"/>
    <col min="14114" max="14114" width="14.75" style="116" customWidth="1"/>
    <col min="14115" max="14115" width="40.625" style="116" customWidth="1"/>
    <col min="14116" max="14116" width="33" style="116" customWidth="1"/>
    <col min="14117" max="14338" width="9" style="116"/>
    <col min="14339" max="14339" width="36" style="116" customWidth="1"/>
    <col min="14340" max="14340" width="9" style="116"/>
    <col min="14341" max="14341" width="14.375" style="116" customWidth="1"/>
    <col min="14342" max="14342" width="35.875" style="116" customWidth="1"/>
    <col min="14343" max="14344" width="9" style="116"/>
    <col min="14345" max="14345" width="13" style="116" customWidth="1"/>
    <col min="14346" max="14346" width="38.25" style="116" customWidth="1"/>
    <col min="14347" max="14348" width="9" style="116"/>
    <col min="14349" max="14349" width="9" style="116" customWidth="1"/>
    <col min="14350" max="14350" width="14.125" style="116" customWidth="1"/>
    <col min="14351" max="14351" width="40.125" style="116" customWidth="1"/>
    <col min="14352" max="14352" width="10.875" style="116" customWidth="1"/>
    <col min="14353" max="14353" width="10.25" style="116" customWidth="1"/>
    <col min="14354" max="14354" width="14.625" style="116" customWidth="1"/>
    <col min="14355" max="14355" width="33" style="116" customWidth="1"/>
    <col min="14356" max="14357" width="9" style="116"/>
    <col min="14358" max="14358" width="12" style="116" customWidth="1"/>
    <col min="14359" max="14359" width="37.125" style="116" customWidth="1"/>
    <col min="14360" max="14361" width="9" style="116"/>
    <col min="14362" max="14362" width="13.875" style="116" customWidth="1"/>
    <col min="14363" max="14363" width="26.5" style="116" customWidth="1"/>
    <col min="14364" max="14365" width="9" style="116"/>
    <col min="14366" max="14366" width="11.375" style="116" customWidth="1"/>
    <col min="14367" max="14367" width="34.375" style="116" customWidth="1"/>
    <col min="14368" max="14369" width="9" style="116"/>
    <col min="14370" max="14370" width="14.75" style="116" customWidth="1"/>
    <col min="14371" max="14371" width="40.625" style="116" customWidth="1"/>
    <col min="14372" max="14372" width="33" style="116" customWidth="1"/>
    <col min="14373" max="14594" width="9" style="116"/>
    <col min="14595" max="14595" width="36" style="116" customWidth="1"/>
    <col min="14596" max="14596" width="9" style="116"/>
    <col min="14597" max="14597" width="14.375" style="116" customWidth="1"/>
    <col min="14598" max="14598" width="35.875" style="116" customWidth="1"/>
    <col min="14599" max="14600" width="9" style="116"/>
    <col min="14601" max="14601" width="13" style="116" customWidth="1"/>
    <col min="14602" max="14602" width="38.25" style="116" customWidth="1"/>
    <col min="14603" max="14604" width="9" style="116"/>
    <col min="14605" max="14605" width="9" style="116" customWidth="1"/>
    <col min="14606" max="14606" width="14.125" style="116" customWidth="1"/>
    <col min="14607" max="14607" width="40.125" style="116" customWidth="1"/>
    <col min="14608" max="14608" width="10.875" style="116" customWidth="1"/>
    <col min="14609" max="14609" width="10.25" style="116" customWidth="1"/>
    <col min="14610" max="14610" width="14.625" style="116" customWidth="1"/>
    <col min="14611" max="14611" width="33" style="116" customWidth="1"/>
    <col min="14612" max="14613" width="9" style="116"/>
    <col min="14614" max="14614" width="12" style="116" customWidth="1"/>
    <col min="14615" max="14615" width="37.125" style="116" customWidth="1"/>
    <col min="14616" max="14617" width="9" style="116"/>
    <col min="14618" max="14618" width="13.875" style="116" customWidth="1"/>
    <col min="14619" max="14619" width="26.5" style="116" customWidth="1"/>
    <col min="14620" max="14621" width="9" style="116"/>
    <col min="14622" max="14622" width="11.375" style="116" customWidth="1"/>
    <col min="14623" max="14623" width="34.375" style="116" customWidth="1"/>
    <col min="14624" max="14625" width="9" style="116"/>
    <col min="14626" max="14626" width="14.75" style="116" customWidth="1"/>
    <col min="14627" max="14627" width="40.625" style="116" customWidth="1"/>
    <col min="14628" max="14628" width="33" style="116" customWidth="1"/>
    <col min="14629" max="14850" width="9" style="116"/>
    <col min="14851" max="14851" width="36" style="116" customWidth="1"/>
    <col min="14852" max="14852" width="9" style="116"/>
    <col min="14853" max="14853" width="14.375" style="116" customWidth="1"/>
    <col min="14854" max="14854" width="35.875" style="116" customWidth="1"/>
    <col min="14855" max="14856" width="9" style="116"/>
    <col min="14857" max="14857" width="13" style="116" customWidth="1"/>
    <col min="14858" max="14858" width="38.25" style="116" customWidth="1"/>
    <col min="14859" max="14860" width="9" style="116"/>
    <col min="14861" max="14861" width="9" style="116" customWidth="1"/>
    <col min="14862" max="14862" width="14.125" style="116" customWidth="1"/>
    <col min="14863" max="14863" width="40.125" style="116" customWidth="1"/>
    <col min="14864" max="14864" width="10.875" style="116" customWidth="1"/>
    <col min="14865" max="14865" width="10.25" style="116" customWidth="1"/>
    <col min="14866" max="14866" width="14.625" style="116" customWidth="1"/>
    <col min="14867" max="14867" width="33" style="116" customWidth="1"/>
    <col min="14868" max="14869" width="9" style="116"/>
    <col min="14870" max="14870" width="12" style="116" customWidth="1"/>
    <col min="14871" max="14871" width="37.125" style="116" customWidth="1"/>
    <col min="14872" max="14873" width="9" style="116"/>
    <col min="14874" max="14874" width="13.875" style="116" customWidth="1"/>
    <col min="14875" max="14875" width="26.5" style="116" customWidth="1"/>
    <col min="14876" max="14877" width="9" style="116"/>
    <col min="14878" max="14878" width="11.375" style="116" customWidth="1"/>
    <col min="14879" max="14879" width="34.375" style="116" customWidth="1"/>
    <col min="14880" max="14881" width="9" style="116"/>
    <col min="14882" max="14882" width="14.75" style="116" customWidth="1"/>
    <col min="14883" max="14883" width="40.625" style="116" customWidth="1"/>
    <col min="14884" max="14884" width="33" style="116" customWidth="1"/>
    <col min="14885" max="15106" width="9" style="116"/>
    <col min="15107" max="15107" width="36" style="116" customWidth="1"/>
    <col min="15108" max="15108" width="9" style="116"/>
    <col min="15109" max="15109" width="14.375" style="116" customWidth="1"/>
    <col min="15110" max="15110" width="35.875" style="116" customWidth="1"/>
    <col min="15111" max="15112" width="9" style="116"/>
    <col min="15113" max="15113" width="13" style="116" customWidth="1"/>
    <col min="15114" max="15114" width="38.25" style="116" customWidth="1"/>
    <col min="15115" max="15116" width="9" style="116"/>
    <col min="15117" max="15117" width="9" style="116" customWidth="1"/>
    <col min="15118" max="15118" width="14.125" style="116" customWidth="1"/>
    <col min="15119" max="15119" width="40.125" style="116" customWidth="1"/>
    <col min="15120" max="15120" width="10.875" style="116" customWidth="1"/>
    <col min="15121" max="15121" width="10.25" style="116" customWidth="1"/>
    <col min="15122" max="15122" width="14.625" style="116" customWidth="1"/>
    <col min="15123" max="15123" width="33" style="116" customWidth="1"/>
    <col min="15124" max="15125" width="9" style="116"/>
    <col min="15126" max="15126" width="12" style="116" customWidth="1"/>
    <col min="15127" max="15127" width="37.125" style="116" customWidth="1"/>
    <col min="15128" max="15129" width="9" style="116"/>
    <col min="15130" max="15130" width="13.875" style="116" customWidth="1"/>
    <col min="15131" max="15131" width="26.5" style="116" customWidth="1"/>
    <col min="15132" max="15133" width="9" style="116"/>
    <col min="15134" max="15134" width="11.375" style="116" customWidth="1"/>
    <col min="15135" max="15135" width="34.375" style="116" customWidth="1"/>
    <col min="15136" max="15137" width="9" style="116"/>
    <col min="15138" max="15138" width="14.75" style="116" customWidth="1"/>
    <col min="15139" max="15139" width="40.625" style="116" customWidth="1"/>
    <col min="15140" max="15140" width="33" style="116" customWidth="1"/>
    <col min="15141" max="15362" width="9" style="116"/>
    <col min="15363" max="15363" width="36" style="116" customWidth="1"/>
    <col min="15364" max="15364" width="9" style="116"/>
    <col min="15365" max="15365" width="14.375" style="116" customWidth="1"/>
    <col min="15366" max="15366" width="35.875" style="116" customWidth="1"/>
    <col min="15367" max="15368" width="9" style="116"/>
    <col min="15369" max="15369" width="13" style="116" customWidth="1"/>
    <col min="15370" max="15370" width="38.25" style="116" customWidth="1"/>
    <col min="15371" max="15372" width="9" style="116"/>
    <col min="15373" max="15373" width="9" style="116" customWidth="1"/>
    <col min="15374" max="15374" width="14.125" style="116" customWidth="1"/>
    <col min="15375" max="15375" width="40.125" style="116" customWidth="1"/>
    <col min="15376" max="15376" width="10.875" style="116" customWidth="1"/>
    <col min="15377" max="15377" width="10.25" style="116" customWidth="1"/>
    <col min="15378" max="15378" width="14.625" style="116" customWidth="1"/>
    <col min="15379" max="15379" width="33" style="116" customWidth="1"/>
    <col min="15380" max="15381" width="9" style="116"/>
    <col min="15382" max="15382" width="12" style="116" customWidth="1"/>
    <col min="15383" max="15383" width="37.125" style="116" customWidth="1"/>
    <col min="15384" max="15385" width="9" style="116"/>
    <col min="15386" max="15386" width="13.875" style="116" customWidth="1"/>
    <col min="15387" max="15387" width="26.5" style="116" customWidth="1"/>
    <col min="15388" max="15389" width="9" style="116"/>
    <col min="15390" max="15390" width="11.375" style="116" customWidth="1"/>
    <col min="15391" max="15391" width="34.375" style="116" customWidth="1"/>
    <col min="15392" max="15393" width="9" style="116"/>
    <col min="15394" max="15394" width="14.75" style="116" customWidth="1"/>
    <col min="15395" max="15395" width="40.625" style="116" customWidth="1"/>
    <col min="15396" max="15396" width="33" style="116" customWidth="1"/>
    <col min="15397" max="15618" width="9" style="116"/>
    <col min="15619" max="15619" width="36" style="116" customWidth="1"/>
    <col min="15620" max="15620" width="9" style="116"/>
    <col min="15621" max="15621" width="14.375" style="116" customWidth="1"/>
    <col min="15622" max="15622" width="35.875" style="116" customWidth="1"/>
    <col min="15623" max="15624" width="9" style="116"/>
    <col min="15625" max="15625" width="13" style="116" customWidth="1"/>
    <col min="15626" max="15626" width="38.25" style="116" customWidth="1"/>
    <col min="15627" max="15628" width="9" style="116"/>
    <col min="15629" max="15629" width="9" style="116" customWidth="1"/>
    <col min="15630" max="15630" width="14.125" style="116" customWidth="1"/>
    <col min="15631" max="15631" width="40.125" style="116" customWidth="1"/>
    <col min="15632" max="15632" width="10.875" style="116" customWidth="1"/>
    <col min="15633" max="15633" width="10.25" style="116" customWidth="1"/>
    <col min="15634" max="15634" width="14.625" style="116" customWidth="1"/>
    <col min="15635" max="15635" width="33" style="116" customWidth="1"/>
    <col min="15636" max="15637" width="9" style="116"/>
    <col min="15638" max="15638" width="12" style="116" customWidth="1"/>
    <col min="15639" max="15639" width="37.125" style="116" customWidth="1"/>
    <col min="15640" max="15641" width="9" style="116"/>
    <col min="15642" max="15642" width="13.875" style="116" customWidth="1"/>
    <col min="15643" max="15643" width="26.5" style="116" customWidth="1"/>
    <col min="15644" max="15645" width="9" style="116"/>
    <col min="15646" max="15646" width="11.375" style="116" customWidth="1"/>
    <col min="15647" max="15647" width="34.375" style="116" customWidth="1"/>
    <col min="15648" max="15649" width="9" style="116"/>
    <col min="15650" max="15650" width="14.75" style="116" customWidth="1"/>
    <col min="15651" max="15651" width="40.625" style="116" customWidth="1"/>
    <col min="15652" max="15652" width="33" style="116" customWidth="1"/>
    <col min="15653" max="15874" width="9" style="116"/>
    <col min="15875" max="15875" width="36" style="116" customWidth="1"/>
    <col min="15876" max="15876" width="9" style="116"/>
    <col min="15877" max="15877" width="14.375" style="116" customWidth="1"/>
    <col min="15878" max="15878" width="35.875" style="116" customWidth="1"/>
    <col min="15879" max="15880" width="9" style="116"/>
    <col min="15881" max="15881" width="13" style="116" customWidth="1"/>
    <col min="15882" max="15882" width="38.25" style="116" customWidth="1"/>
    <col min="15883" max="15884" width="9" style="116"/>
    <col min="15885" max="15885" width="9" style="116" customWidth="1"/>
    <col min="15886" max="15886" width="14.125" style="116" customWidth="1"/>
    <col min="15887" max="15887" width="40.125" style="116" customWidth="1"/>
    <col min="15888" max="15888" width="10.875" style="116" customWidth="1"/>
    <col min="15889" max="15889" width="10.25" style="116" customWidth="1"/>
    <col min="15890" max="15890" width="14.625" style="116" customWidth="1"/>
    <col min="15891" max="15891" width="33" style="116" customWidth="1"/>
    <col min="15892" max="15893" width="9" style="116"/>
    <col min="15894" max="15894" width="12" style="116" customWidth="1"/>
    <col min="15895" max="15895" width="37.125" style="116" customWidth="1"/>
    <col min="15896" max="15897" width="9" style="116"/>
    <col min="15898" max="15898" width="13.875" style="116" customWidth="1"/>
    <col min="15899" max="15899" width="26.5" style="116" customWidth="1"/>
    <col min="15900" max="15901" width="9" style="116"/>
    <col min="15902" max="15902" width="11.375" style="116" customWidth="1"/>
    <col min="15903" max="15903" width="34.375" style="116" customWidth="1"/>
    <col min="15904" max="15905" width="9" style="116"/>
    <col min="15906" max="15906" width="14.75" style="116" customWidth="1"/>
    <col min="15907" max="15907" width="40.625" style="116" customWidth="1"/>
    <col min="15908" max="15908" width="33" style="116" customWidth="1"/>
    <col min="15909" max="16130" width="9" style="116"/>
    <col min="16131" max="16131" width="36" style="116" customWidth="1"/>
    <col min="16132" max="16132" width="9" style="116"/>
    <col min="16133" max="16133" width="14.375" style="116" customWidth="1"/>
    <col min="16134" max="16134" width="35.875" style="116" customWidth="1"/>
    <col min="16135" max="16136" width="9" style="116"/>
    <col min="16137" max="16137" width="13" style="116" customWidth="1"/>
    <col min="16138" max="16138" width="38.25" style="116" customWidth="1"/>
    <col min="16139" max="16140" width="9" style="116"/>
    <col min="16141" max="16141" width="9" style="116" customWidth="1"/>
    <col min="16142" max="16142" width="14.125" style="116" customWidth="1"/>
    <col min="16143" max="16143" width="40.125" style="116" customWidth="1"/>
    <col min="16144" max="16144" width="10.875" style="116" customWidth="1"/>
    <col min="16145" max="16145" width="10.25" style="116" customWidth="1"/>
    <col min="16146" max="16146" width="14.625" style="116" customWidth="1"/>
    <col min="16147" max="16147" width="33" style="116" customWidth="1"/>
    <col min="16148" max="16149" width="9" style="116"/>
    <col min="16150" max="16150" width="12" style="116" customWidth="1"/>
    <col min="16151" max="16151" width="37.125" style="116" customWidth="1"/>
    <col min="16152" max="16153" width="9" style="116"/>
    <col min="16154" max="16154" width="13.875" style="116" customWidth="1"/>
    <col min="16155" max="16155" width="26.5" style="116" customWidth="1"/>
    <col min="16156" max="16157" width="9" style="116"/>
    <col min="16158" max="16158" width="11.375" style="116" customWidth="1"/>
    <col min="16159" max="16159" width="34.375" style="116" customWidth="1"/>
    <col min="16160" max="16161" width="9" style="116"/>
    <col min="16162" max="16162" width="14.75" style="116" customWidth="1"/>
    <col min="16163" max="16163" width="40.625" style="116" customWidth="1"/>
    <col min="16164" max="16164" width="33" style="116" customWidth="1"/>
    <col min="16165" max="16384" width="9" style="116"/>
  </cols>
  <sheetData>
    <row r="1" spans="2:36" x14ac:dyDescent="0.15">
      <c r="P1" s="125"/>
    </row>
    <row r="2" spans="2:36" x14ac:dyDescent="0.15">
      <c r="E2" s="155" t="s">
        <v>1584</v>
      </c>
      <c r="F2" s="156"/>
      <c r="G2" s="157"/>
      <c r="I2" s="158" t="s">
        <v>1585</v>
      </c>
      <c r="J2" s="158"/>
      <c r="K2" s="158"/>
      <c r="M2" s="159" t="s">
        <v>1586</v>
      </c>
      <c r="N2" s="160"/>
      <c r="O2" s="161"/>
      <c r="P2" s="136"/>
      <c r="Q2" s="162" t="s">
        <v>1586</v>
      </c>
      <c r="R2" s="162"/>
      <c r="S2" s="162"/>
      <c r="U2" s="152" t="s">
        <v>1587</v>
      </c>
      <c r="V2" s="152"/>
      <c r="W2" s="152"/>
      <c r="Y2" s="163" t="s">
        <v>1588</v>
      </c>
      <c r="Z2" s="163"/>
      <c r="AA2" s="164"/>
      <c r="AC2" s="152" t="s">
        <v>1589</v>
      </c>
      <c r="AD2" s="152"/>
      <c r="AE2" s="152"/>
      <c r="AG2" s="154" t="s">
        <v>1590</v>
      </c>
      <c r="AH2" s="154"/>
      <c r="AI2" s="154"/>
      <c r="AJ2" s="154"/>
    </row>
    <row r="3" spans="2:36" x14ac:dyDescent="0.15">
      <c r="E3" s="131">
        <v>80000</v>
      </c>
      <c r="F3" s="127" t="s">
        <v>1575</v>
      </c>
      <c r="G3" s="127" t="s">
        <v>1591</v>
      </c>
      <c r="I3" s="137">
        <v>90000</v>
      </c>
      <c r="J3" s="133" t="s">
        <v>1575</v>
      </c>
      <c r="K3" s="133" t="s">
        <v>1592</v>
      </c>
      <c r="L3" s="116">
        <v>2</v>
      </c>
      <c r="M3" s="130">
        <v>1000</v>
      </c>
      <c r="N3" s="125" t="s">
        <v>1593</v>
      </c>
      <c r="O3" s="125" t="s">
        <v>1594</v>
      </c>
      <c r="Q3" s="139"/>
      <c r="R3" s="134" t="s">
        <v>1593</v>
      </c>
      <c r="S3" s="134" t="s">
        <v>1595</v>
      </c>
      <c r="U3" s="126" t="s">
        <v>1596</v>
      </c>
      <c r="V3" s="126" t="s">
        <v>1597</v>
      </c>
      <c r="Y3" s="7" t="s">
        <v>1596</v>
      </c>
      <c r="Z3" s="7" t="s">
        <v>1588</v>
      </c>
      <c r="AC3" s="126">
        <v>10000</v>
      </c>
      <c r="AD3" s="126" t="s">
        <v>1598</v>
      </c>
      <c r="AE3" s="126" t="s">
        <v>1599</v>
      </c>
      <c r="AG3" s="125">
        <v>140000</v>
      </c>
      <c r="AH3" s="125" t="s">
        <v>1575</v>
      </c>
      <c r="AI3" s="125" t="s">
        <v>1600</v>
      </c>
      <c r="AJ3" s="125" t="s">
        <v>1601</v>
      </c>
    </row>
    <row r="4" spans="2:36" s="114" customFormat="1" x14ac:dyDescent="0.15">
      <c r="E4" s="140" t="s">
        <v>1602</v>
      </c>
      <c r="F4" s="131" t="s">
        <v>1582</v>
      </c>
      <c r="G4" s="131"/>
      <c r="I4" s="137" t="s">
        <v>1602</v>
      </c>
      <c r="J4" s="137" t="s">
        <v>1582</v>
      </c>
      <c r="K4" s="137"/>
      <c r="M4" s="125"/>
      <c r="N4" s="130" t="s">
        <v>1581</v>
      </c>
      <c r="O4" s="130" t="s">
        <v>1582</v>
      </c>
      <c r="P4" s="136"/>
      <c r="Q4" s="139"/>
      <c r="R4" s="139" t="s">
        <v>1581</v>
      </c>
      <c r="S4" s="139" t="s">
        <v>1582</v>
      </c>
      <c r="U4" s="6"/>
      <c r="V4" s="6" t="s">
        <v>1603</v>
      </c>
      <c r="W4" s="6" t="s">
        <v>1582</v>
      </c>
      <c r="Y4" s="141"/>
      <c r="Z4" s="141" t="s">
        <v>1603</v>
      </c>
      <c r="AA4" s="141" t="s">
        <v>1582</v>
      </c>
      <c r="AC4" s="6"/>
      <c r="AD4" s="6" t="s">
        <v>1581</v>
      </c>
      <c r="AE4" s="6" t="s">
        <v>1582</v>
      </c>
      <c r="AG4" s="130"/>
      <c r="AH4" s="130" t="s">
        <v>1581</v>
      </c>
      <c r="AI4" s="130" t="s">
        <v>1604</v>
      </c>
      <c r="AJ4" s="130" t="s">
        <v>1605</v>
      </c>
    </row>
    <row r="5" spans="2:36" x14ac:dyDescent="0.15">
      <c r="B5" s="116" t="str">
        <f>[1]IO!E6</f>
        <v>R0</v>
      </c>
      <c r="C5" s="116" t="str">
        <f>[1]IO!F6</f>
        <v>启动按钮</v>
      </c>
      <c r="E5" s="127" t="str">
        <f>F$3&amp;[1]IO!B6+E$3</f>
        <v>MR80000</v>
      </c>
      <c r="F5" s="127" t="str">
        <f>C5&amp;G$3&amp;"["&amp;B5&amp;"]"</f>
        <v>启动按钮Flag[R0]</v>
      </c>
      <c r="I5" s="133" t="str">
        <f>J$3&amp;[1]IO!B6+I$3</f>
        <v>MR90000</v>
      </c>
      <c r="J5" s="133" t="str">
        <f>C5&amp;K$3</f>
        <v>启动按钮[Lamp]</v>
      </c>
      <c r="L5" s="116">
        <v>0</v>
      </c>
      <c r="M5" s="125">
        <v>1000</v>
      </c>
      <c r="N5" s="125" t="str">
        <f t="shared" ref="N5:N68" si="0">N$3&amp;M5+L5</f>
        <v>EM1000</v>
      </c>
      <c r="O5" s="125" t="str">
        <f>C5&amp;O$3</f>
        <v>启动按钮屏蔽延时（SV）</v>
      </c>
      <c r="Q5" s="134">
        <v>2000</v>
      </c>
      <c r="R5" s="134" t="str">
        <f>R$3&amp;Q5+L5</f>
        <v>EM2000</v>
      </c>
      <c r="S5" s="134" t="str">
        <f>G5&amp;S$3</f>
        <v>延时（A）</v>
      </c>
      <c r="U5" s="126">
        <v>200</v>
      </c>
      <c r="V5" s="126" t="str">
        <f>U$3&amp;U5</f>
        <v>T200</v>
      </c>
      <c r="W5" s="126" t="str">
        <f>C5&amp;V$3&amp;"["&amp;B5&amp;"]"</f>
        <v>启动按钮屏蔽延时[R0]</v>
      </c>
      <c r="Y5" s="141">
        <v>600</v>
      </c>
      <c r="Z5" s="141" t="str">
        <f>Y$3&amp;Y5</f>
        <v>T600</v>
      </c>
      <c r="AA5" s="142" t="str">
        <f>C5&amp;Z$3</f>
        <v>启动按钮报警延时</v>
      </c>
      <c r="AC5" s="126">
        <f>[1]IO!B6+AC$3</f>
        <v>10000</v>
      </c>
      <c r="AD5" s="126" t="str">
        <f>AD$3&amp;AC5</f>
        <v>LR10000</v>
      </c>
      <c r="AE5" s="126" t="str">
        <f>C5&amp;AE$3</f>
        <v>启动按钮感应器屏蔽（SW）</v>
      </c>
      <c r="AG5" s="125">
        <f>[1]IO!B6+AG$3</f>
        <v>140000</v>
      </c>
      <c r="AH5" s="125" t="str">
        <f>AH$3&amp;AG5</f>
        <v>MR140000</v>
      </c>
      <c r="AI5" s="125" t="str">
        <f>"("&amp;AH5&amp;")"&amp;C5&amp;G5&amp;AI$3&amp;"["&amp;B5&amp;"]"</f>
        <v>(MR140000)启动按钮异常，请检查[R0]</v>
      </c>
      <c r="AJ5" s="125" t="str">
        <f>C5&amp;AJ$3</f>
        <v>启动按钮[Alm]</v>
      </c>
    </row>
    <row r="6" spans="2:36" x14ac:dyDescent="0.15">
      <c r="B6" s="116" t="str">
        <f>[1]IO!E7</f>
        <v>R1</v>
      </c>
      <c r="C6" s="116" t="str">
        <f>[1]IO!F7</f>
        <v>停止按钮</v>
      </c>
      <c r="E6" s="127" t="str">
        <f>F$3&amp;[1]IO!B7+E$3</f>
        <v>MR80001</v>
      </c>
      <c r="F6" s="127" t="str">
        <f t="shared" ref="F6:F69" si="1">C6&amp;G$3&amp;"["&amp;B6&amp;"]"</f>
        <v>停止按钮Flag[R1]</v>
      </c>
      <c r="I6" s="133" t="str">
        <f>J$3&amp;[1]IO!B7+I$3</f>
        <v>MR90001</v>
      </c>
      <c r="J6" s="133" t="str">
        <f t="shared" ref="J6:J69" si="2">C6&amp;K$3</f>
        <v>停止按钮[Lamp]</v>
      </c>
      <c r="L6" s="116">
        <v>1</v>
      </c>
      <c r="M6" s="125">
        <v>1001</v>
      </c>
      <c r="N6" s="125" t="str">
        <f t="shared" si="0"/>
        <v>EM1002</v>
      </c>
      <c r="O6" s="125" t="str">
        <f t="shared" ref="O6:O69" si="3">C6&amp;O$3</f>
        <v>停止按钮屏蔽延时（SV）</v>
      </c>
      <c r="Q6" s="134">
        <v>2001</v>
      </c>
      <c r="R6" s="134" t="str">
        <f t="shared" ref="R6:R69" si="4">R$3&amp;Q6+L6</f>
        <v>EM2002</v>
      </c>
      <c r="S6" s="134" t="str">
        <f t="shared" ref="S6:S69" si="5">G6&amp;S$3</f>
        <v>延时（A）</v>
      </c>
      <c r="U6" s="126">
        <v>201</v>
      </c>
      <c r="V6" s="126" t="str">
        <f t="shared" ref="V6:V69" si="6">U$3&amp;U6</f>
        <v>T201</v>
      </c>
      <c r="W6" s="126" t="str">
        <f t="shared" ref="W6:W69" si="7">C6&amp;V$3&amp;"["&amp;B6&amp;"]"</f>
        <v>停止按钮屏蔽延时[R1]</v>
      </c>
      <c r="Y6" s="141">
        <v>601</v>
      </c>
      <c r="Z6" s="141" t="str">
        <f>Y$3&amp;Y6</f>
        <v>T601</v>
      </c>
      <c r="AA6" s="142" t="str">
        <f>C6&amp;Z$3</f>
        <v>停止按钮报警延时</v>
      </c>
      <c r="AC6" s="126">
        <f>[1]IO!B7+AC$3</f>
        <v>10001</v>
      </c>
      <c r="AD6" s="126" t="str">
        <f t="shared" ref="AD6:AD69" si="8">AD$3&amp;AC6</f>
        <v>LR10001</v>
      </c>
      <c r="AE6" s="126" t="str">
        <f t="shared" ref="AE6:AE69" si="9">C6&amp;AE$3</f>
        <v>停止按钮感应器屏蔽（SW）</v>
      </c>
      <c r="AG6" s="125">
        <f>[1]IO!B7+AG$3</f>
        <v>140001</v>
      </c>
      <c r="AH6" s="125" t="str">
        <f t="shared" ref="AH6:AH69" si="10">AH$3&amp;AG6</f>
        <v>MR140001</v>
      </c>
      <c r="AI6" s="125" t="str">
        <f t="shared" ref="AI6:AI69" si="11">"("&amp;AH6&amp;")"&amp;C6&amp;G6&amp;AI$3&amp;"["&amp;B6&amp;"]"</f>
        <v>(MR140001)停止按钮异常，请检查[R1]</v>
      </c>
      <c r="AJ6" s="125" t="str">
        <f t="shared" ref="AJ6:AJ69" si="12">C6&amp;AJ$3</f>
        <v>停止按钮[Alm]</v>
      </c>
    </row>
    <row r="7" spans="2:36" x14ac:dyDescent="0.15">
      <c r="B7" s="116" t="str">
        <f>[1]IO!E8</f>
        <v>R2</v>
      </c>
      <c r="C7" s="116" t="str">
        <f>[1]IO!F8</f>
        <v>复位按钮</v>
      </c>
      <c r="E7" s="127" t="str">
        <f>F$3&amp;[1]IO!B8+E$3</f>
        <v>MR80002</v>
      </c>
      <c r="F7" s="127" t="str">
        <f t="shared" si="1"/>
        <v>复位按钮Flag[R2]</v>
      </c>
      <c r="I7" s="133" t="str">
        <f>J$3&amp;[1]IO!B8+I$3</f>
        <v>MR90002</v>
      </c>
      <c r="J7" s="133" t="str">
        <f t="shared" si="2"/>
        <v>复位按钮[Lamp]</v>
      </c>
      <c r="L7" s="116">
        <v>2</v>
      </c>
      <c r="M7" s="125">
        <v>1002</v>
      </c>
      <c r="N7" s="125" t="str">
        <f t="shared" si="0"/>
        <v>EM1004</v>
      </c>
      <c r="O7" s="125" t="str">
        <f t="shared" si="3"/>
        <v>复位按钮屏蔽延时（SV）</v>
      </c>
      <c r="Q7" s="134">
        <v>2002</v>
      </c>
      <c r="R7" s="134" t="str">
        <f t="shared" si="4"/>
        <v>EM2004</v>
      </c>
      <c r="S7" s="134" t="str">
        <f t="shared" si="5"/>
        <v>延时（A）</v>
      </c>
      <c r="U7" s="126">
        <v>202</v>
      </c>
      <c r="V7" s="126" t="str">
        <f t="shared" si="6"/>
        <v>T202</v>
      </c>
      <c r="W7" s="126" t="str">
        <f t="shared" si="7"/>
        <v>复位按钮屏蔽延时[R2]</v>
      </c>
      <c r="Y7" s="141">
        <v>602</v>
      </c>
      <c r="Z7" s="141" t="str">
        <f>Y$3&amp;Y7</f>
        <v>T602</v>
      </c>
      <c r="AA7" s="142" t="str">
        <f>C7&amp;Z$3</f>
        <v>复位按钮报警延时</v>
      </c>
      <c r="AC7" s="126">
        <f>[1]IO!B8+AC$3</f>
        <v>10002</v>
      </c>
      <c r="AD7" s="126" t="str">
        <f t="shared" si="8"/>
        <v>LR10002</v>
      </c>
      <c r="AE7" s="126" t="str">
        <f t="shared" si="9"/>
        <v>复位按钮感应器屏蔽（SW）</v>
      </c>
      <c r="AG7" s="125">
        <f>[1]IO!B8+AG$3</f>
        <v>140002</v>
      </c>
      <c r="AH7" s="125" t="str">
        <f t="shared" si="10"/>
        <v>MR140002</v>
      </c>
      <c r="AI7" s="125" t="str">
        <f t="shared" si="11"/>
        <v>(MR140002)复位按钮异常，请检查[R2]</v>
      </c>
      <c r="AJ7" s="125" t="str">
        <f t="shared" si="12"/>
        <v>复位按钮[Alm]</v>
      </c>
    </row>
    <row r="8" spans="2:36" x14ac:dyDescent="0.15">
      <c r="B8" s="116" t="str">
        <f>[1]IO!E9</f>
        <v>R3</v>
      </c>
      <c r="C8" s="116" t="str">
        <f>[1]IO!F9</f>
        <v>手自动切换开关</v>
      </c>
      <c r="E8" s="127" t="str">
        <f>F$3&amp;[1]IO!B9+E$3</f>
        <v>MR80003</v>
      </c>
      <c r="F8" s="127" t="str">
        <f t="shared" si="1"/>
        <v>手自动切换开关Flag[R3]</v>
      </c>
      <c r="I8" s="133" t="str">
        <f>J$3&amp;[1]IO!B9+I$3</f>
        <v>MR90003</v>
      </c>
      <c r="J8" s="133" t="str">
        <f t="shared" si="2"/>
        <v>手自动切换开关[Lamp]</v>
      </c>
      <c r="L8" s="116">
        <v>3</v>
      </c>
      <c r="M8" s="125">
        <v>1003</v>
      </c>
      <c r="N8" s="125" t="str">
        <f t="shared" si="0"/>
        <v>EM1006</v>
      </c>
      <c r="O8" s="125" t="str">
        <f t="shared" si="3"/>
        <v>手自动切换开关屏蔽延时（SV）</v>
      </c>
      <c r="Q8" s="134">
        <v>2003</v>
      </c>
      <c r="R8" s="134" t="str">
        <f t="shared" si="4"/>
        <v>EM2006</v>
      </c>
      <c r="S8" s="134" t="str">
        <f t="shared" si="5"/>
        <v>延时（A）</v>
      </c>
      <c r="U8" s="126">
        <v>203</v>
      </c>
      <c r="V8" s="126" t="str">
        <f t="shared" si="6"/>
        <v>T203</v>
      </c>
      <c r="W8" s="126" t="str">
        <f t="shared" si="7"/>
        <v>手自动切换开关屏蔽延时[R3]</v>
      </c>
      <c r="Y8" s="141">
        <v>603</v>
      </c>
      <c r="Z8" s="141" t="str">
        <f>Y$3&amp;Y8</f>
        <v>T603</v>
      </c>
      <c r="AA8" s="142" t="str">
        <f>C8&amp;Z$3</f>
        <v>手自动切换开关报警延时</v>
      </c>
      <c r="AC8" s="126">
        <f>[1]IO!B9+AC$3</f>
        <v>10003</v>
      </c>
      <c r="AD8" s="126" t="str">
        <f t="shared" si="8"/>
        <v>LR10003</v>
      </c>
      <c r="AE8" s="126" t="str">
        <f t="shared" si="9"/>
        <v>手自动切换开关感应器屏蔽（SW）</v>
      </c>
      <c r="AG8" s="125">
        <f>[1]IO!B9+AG$3</f>
        <v>140003</v>
      </c>
      <c r="AH8" s="125" t="str">
        <f t="shared" si="10"/>
        <v>MR140003</v>
      </c>
      <c r="AI8" s="125" t="str">
        <f t="shared" si="11"/>
        <v>(MR140003)手自动切换开关异常，请检查[R3]</v>
      </c>
      <c r="AJ8" s="125" t="str">
        <f t="shared" si="12"/>
        <v>手自动切换开关[Alm]</v>
      </c>
    </row>
    <row r="9" spans="2:36" x14ac:dyDescent="0.15">
      <c r="B9" s="116" t="str">
        <f>[1]IO!E10</f>
        <v>R4</v>
      </c>
      <c r="C9" s="116" t="str">
        <f>[1]IO!F10</f>
        <v>急停按钮</v>
      </c>
      <c r="E9" s="127" t="str">
        <f>F$3&amp;[1]IO!B10+E$3</f>
        <v>MR80004</v>
      </c>
      <c r="F9" s="127" t="str">
        <f t="shared" si="1"/>
        <v>急停按钮Flag[R4]</v>
      </c>
      <c r="I9" s="133" t="str">
        <f>J$3&amp;[1]IO!B10+I$3</f>
        <v>MR90004</v>
      </c>
      <c r="J9" s="133" t="str">
        <f t="shared" si="2"/>
        <v>急停按钮[Lamp]</v>
      </c>
      <c r="L9" s="116">
        <v>4</v>
      </c>
      <c r="M9" s="125">
        <v>1004</v>
      </c>
      <c r="N9" s="125" t="str">
        <f t="shared" si="0"/>
        <v>EM1008</v>
      </c>
      <c r="O9" s="125" t="str">
        <f t="shared" si="3"/>
        <v>急停按钮屏蔽延时（SV）</v>
      </c>
      <c r="Q9" s="134">
        <v>2004</v>
      </c>
      <c r="R9" s="134" t="str">
        <f t="shared" si="4"/>
        <v>EM2008</v>
      </c>
      <c r="S9" s="134" t="str">
        <f t="shared" si="5"/>
        <v>延时（A）</v>
      </c>
      <c r="U9" s="126">
        <v>204</v>
      </c>
      <c r="V9" s="126" t="str">
        <f t="shared" si="6"/>
        <v>T204</v>
      </c>
      <c r="W9" s="126" t="str">
        <f t="shared" si="7"/>
        <v>急停按钮屏蔽延时[R4]</v>
      </c>
      <c r="Y9" s="141">
        <v>604</v>
      </c>
      <c r="Z9" s="141" t="str">
        <f t="shared" ref="Z9:Z72" si="13">Y$3&amp;Y9</f>
        <v>T604</v>
      </c>
      <c r="AA9" s="142" t="str">
        <f t="shared" ref="AA9:AA72" si="14">C9&amp;Z$3</f>
        <v>急停按钮报警延时</v>
      </c>
      <c r="AC9" s="126">
        <f>[1]IO!B10+AC$3</f>
        <v>10004</v>
      </c>
      <c r="AD9" s="126" t="str">
        <f t="shared" si="8"/>
        <v>LR10004</v>
      </c>
      <c r="AE9" s="126" t="str">
        <f t="shared" si="9"/>
        <v>急停按钮感应器屏蔽（SW）</v>
      </c>
      <c r="AG9" s="125">
        <f>[1]IO!B10+AG$3</f>
        <v>140004</v>
      </c>
      <c r="AH9" s="125" t="str">
        <f t="shared" si="10"/>
        <v>MR140004</v>
      </c>
      <c r="AI9" s="125" t="str">
        <f t="shared" si="11"/>
        <v>(MR140004)急停按钮异常，请检查[R4]</v>
      </c>
      <c r="AJ9" s="125" t="str">
        <f t="shared" si="12"/>
        <v>急停按钮[Alm]</v>
      </c>
    </row>
    <row r="10" spans="2:36" x14ac:dyDescent="0.15">
      <c r="B10" s="116" t="str">
        <f>[1]IO!E11</f>
        <v>R5</v>
      </c>
      <c r="C10" s="116" t="str">
        <f>[1]IO!F11</f>
        <v>前门门磁</v>
      </c>
      <c r="E10" s="127" t="str">
        <f>F$3&amp;[1]IO!B11+E$3</f>
        <v>MR80005</v>
      </c>
      <c r="F10" s="127" t="str">
        <f t="shared" si="1"/>
        <v>前门门磁Flag[R5]</v>
      </c>
      <c r="I10" s="133" t="str">
        <f>J$3&amp;[1]IO!B11+I$3</f>
        <v>MR90005</v>
      </c>
      <c r="J10" s="133" t="str">
        <f t="shared" si="2"/>
        <v>前门门磁[Lamp]</v>
      </c>
      <c r="L10" s="116">
        <v>5</v>
      </c>
      <c r="M10" s="125">
        <v>1005</v>
      </c>
      <c r="N10" s="125" t="str">
        <f t="shared" si="0"/>
        <v>EM1010</v>
      </c>
      <c r="O10" s="125" t="str">
        <f t="shared" si="3"/>
        <v>前门门磁屏蔽延时（SV）</v>
      </c>
      <c r="Q10" s="134">
        <v>2005</v>
      </c>
      <c r="R10" s="134" t="str">
        <f t="shared" si="4"/>
        <v>EM2010</v>
      </c>
      <c r="S10" s="134" t="str">
        <f t="shared" si="5"/>
        <v>延时（A）</v>
      </c>
      <c r="U10" s="126">
        <v>205</v>
      </c>
      <c r="V10" s="126" t="str">
        <f t="shared" si="6"/>
        <v>T205</v>
      </c>
      <c r="W10" s="126" t="str">
        <f t="shared" si="7"/>
        <v>前门门磁屏蔽延时[R5]</v>
      </c>
      <c r="Y10" s="141">
        <v>605</v>
      </c>
      <c r="Z10" s="141" t="str">
        <f t="shared" si="13"/>
        <v>T605</v>
      </c>
      <c r="AA10" s="142" t="str">
        <f t="shared" si="14"/>
        <v>前门门磁报警延时</v>
      </c>
      <c r="AC10" s="126">
        <f>[1]IO!B11+AC$3</f>
        <v>10005</v>
      </c>
      <c r="AD10" s="126" t="str">
        <f t="shared" si="8"/>
        <v>LR10005</v>
      </c>
      <c r="AE10" s="126" t="str">
        <f t="shared" si="9"/>
        <v>前门门磁感应器屏蔽（SW）</v>
      </c>
      <c r="AG10" s="125">
        <f>[1]IO!B11+AG$3</f>
        <v>140005</v>
      </c>
      <c r="AH10" s="125" t="str">
        <f t="shared" si="10"/>
        <v>MR140005</v>
      </c>
      <c r="AI10" s="125" t="str">
        <f t="shared" si="11"/>
        <v>(MR140005)前门门磁异常，请检查[R5]</v>
      </c>
      <c r="AJ10" s="125" t="str">
        <f t="shared" si="12"/>
        <v>前门门磁[Alm]</v>
      </c>
    </row>
    <row r="11" spans="2:36" x14ac:dyDescent="0.15">
      <c r="B11" s="116" t="str">
        <f>[1]IO!E12</f>
        <v>R6</v>
      </c>
      <c r="C11" s="116" t="str">
        <f>[1]IO!F12</f>
        <v>后门门磁</v>
      </c>
      <c r="E11" s="127" t="str">
        <f>F$3&amp;[1]IO!B12+E$3</f>
        <v>MR80006</v>
      </c>
      <c r="F11" s="127" t="str">
        <f t="shared" si="1"/>
        <v>后门门磁Flag[R6]</v>
      </c>
      <c r="I11" s="133" t="str">
        <f>J$3&amp;[1]IO!B12+I$3</f>
        <v>MR90006</v>
      </c>
      <c r="J11" s="133" t="str">
        <f t="shared" si="2"/>
        <v>后门门磁[Lamp]</v>
      </c>
      <c r="L11" s="116">
        <v>6</v>
      </c>
      <c r="M11" s="125">
        <v>1006</v>
      </c>
      <c r="N11" s="125" t="str">
        <f t="shared" si="0"/>
        <v>EM1012</v>
      </c>
      <c r="O11" s="125" t="str">
        <f t="shared" si="3"/>
        <v>后门门磁屏蔽延时（SV）</v>
      </c>
      <c r="Q11" s="134">
        <v>2006</v>
      </c>
      <c r="R11" s="134" t="str">
        <f t="shared" si="4"/>
        <v>EM2012</v>
      </c>
      <c r="S11" s="134" t="str">
        <f t="shared" si="5"/>
        <v>延时（A）</v>
      </c>
      <c r="U11" s="126">
        <v>206</v>
      </c>
      <c r="V11" s="126" t="str">
        <f t="shared" si="6"/>
        <v>T206</v>
      </c>
      <c r="W11" s="126" t="str">
        <f t="shared" si="7"/>
        <v>后门门磁屏蔽延时[R6]</v>
      </c>
      <c r="Y11" s="141">
        <v>606</v>
      </c>
      <c r="Z11" s="141" t="str">
        <f t="shared" si="13"/>
        <v>T606</v>
      </c>
      <c r="AA11" s="142" t="str">
        <f t="shared" si="14"/>
        <v>后门门磁报警延时</v>
      </c>
      <c r="AC11" s="126">
        <f>[1]IO!B12+AC$3</f>
        <v>10006</v>
      </c>
      <c r="AD11" s="126" t="str">
        <f t="shared" si="8"/>
        <v>LR10006</v>
      </c>
      <c r="AE11" s="126" t="str">
        <f t="shared" si="9"/>
        <v>后门门磁感应器屏蔽（SW）</v>
      </c>
      <c r="AG11" s="125">
        <f>[1]IO!B12+AG$3</f>
        <v>140006</v>
      </c>
      <c r="AH11" s="125" t="str">
        <f t="shared" si="10"/>
        <v>MR140006</v>
      </c>
      <c r="AI11" s="125" t="str">
        <f t="shared" si="11"/>
        <v>(MR140006)后门门磁异常，请检查[R6]</v>
      </c>
      <c r="AJ11" s="125" t="str">
        <f t="shared" si="12"/>
        <v>后门门磁[Alm]</v>
      </c>
    </row>
    <row r="12" spans="2:36" x14ac:dyDescent="0.15">
      <c r="B12" s="116" t="str">
        <f>[1]IO!E13</f>
        <v>R7</v>
      </c>
      <c r="C12" s="116" t="str">
        <f>[1]IO!F13</f>
        <v>左门门磁</v>
      </c>
      <c r="E12" s="127" t="str">
        <f>F$3&amp;[1]IO!B13+E$3</f>
        <v>MR80007</v>
      </c>
      <c r="F12" s="127" t="str">
        <f t="shared" si="1"/>
        <v>左门门磁Flag[R7]</v>
      </c>
      <c r="I12" s="133" t="str">
        <f>J$3&amp;[1]IO!B13+I$3</f>
        <v>MR90007</v>
      </c>
      <c r="J12" s="133" t="str">
        <f t="shared" si="2"/>
        <v>左门门磁[Lamp]</v>
      </c>
      <c r="L12" s="116">
        <v>7</v>
      </c>
      <c r="M12" s="125">
        <v>1007</v>
      </c>
      <c r="N12" s="125" t="str">
        <f t="shared" si="0"/>
        <v>EM1014</v>
      </c>
      <c r="O12" s="125" t="str">
        <f t="shared" si="3"/>
        <v>左门门磁屏蔽延时（SV）</v>
      </c>
      <c r="Q12" s="134">
        <v>2007</v>
      </c>
      <c r="R12" s="134" t="str">
        <f t="shared" si="4"/>
        <v>EM2014</v>
      </c>
      <c r="S12" s="134" t="str">
        <f t="shared" si="5"/>
        <v>延时（A）</v>
      </c>
      <c r="U12" s="126">
        <v>207</v>
      </c>
      <c r="V12" s="126" t="str">
        <f t="shared" si="6"/>
        <v>T207</v>
      </c>
      <c r="W12" s="126" t="str">
        <f t="shared" si="7"/>
        <v>左门门磁屏蔽延时[R7]</v>
      </c>
      <c r="Y12" s="141">
        <v>607</v>
      </c>
      <c r="Z12" s="141" t="str">
        <f t="shared" si="13"/>
        <v>T607</v>
      </c>
      <c r="AA12" s="142" t="str">
        <f t="shared" si="14"/>
        <v>左门门磁报警延时</v>
      </c>
      <c r="AC12" s="126">
        <f>[1]IO!B13+AC$3</f>
        <v>10007</v>
      </c>
      <c r="AD12" s="126" t="str">
        <f t="shared" si="8"/>
        <v>LR10007</v>
      </c>
      <c r="AE12" s="126" t="str">
        <f t="shared" si="9"/>
        <v>左门门磁感应器屏蔽（SW）</v>
      </c>
      <c r="AG12" s="125">
        <f>[1]IO!B13+AG$3</f>
        <v>140007</v>
      </c>
      <c r="AH12" s="125" t="str">
        <f t="shared" si="10"/>
        <v>MR140007</v>
      </c>
      <c r="AI12" s="125" t="str">
        <f t="shared" si="11"/>
        <v>(MR140007)左门门磁异常，请检查[R7]</v>
      </c>
      <c r="AJ12" s="125" t="str">
        <f t="shared" si="12"/>
        <v>左门门磁[Alm]</v>
      </c>
    </row>
    <row r="13" spans="2:36" x14ac:dyDescent="0.15">
      <c r="B13" s="116" t="str">
        <f>[1]IO!E14</f>
        <v>R8</v>
      </c>
      <c r="C13" s="116" t="str">
        <f>[1]IO!F14</f>
        <v>右门门磁</v>
      </c>
      <c r="E13" s="127" t="str">
        <f>F$3&amp;[1]IO!B14+E$3</f>
        <v>MR80008</v>
      </c>
      <c r="F13" s="127" t="str">
        <f t="shared" si="1"/>
        <v>右门门磁Flag[R8]</v>
      </c>
      <c r="I13" s="133" t="str">
        <f>J$3&amp;[1]IO!B14+I$3</f>
        <v>MR90008</v>
      </c>
      <c r="J13" s="133" t="str">
        <f t="shared" si="2"/>
        <v>右门门磁[Lamp]</v>
      </c>
      <c r="L13" s="116">
        <v>8</v>
      </c>
      <c r="M13" s="125">
        <v>1008</v>
      </c>
      <c r="N13" s="125" t="str">
        <f t="shared" si="0"/>
        <v>EM1016</v>
      </c>
      <c r="O13" s="125" t="str">
        <f t="shared" si="3"/>
        <v>右门门磁屏蔽延时（SV）</v>
      </c>
      <c r="Q13" s="134">
        <v>2008</v>
      </c>
      <c r="R13" s="134" t="str">
        <f t="shared" si="4"/>
        <v>EM2016</v>
      </c>
      <c r="S13" s="134" t="str">
        <f t="shared" si="5"/>
        <v>延时（A）</v>
      </c>
      <c r="U13" s="126">
        <v>208</v>
      </c>
      <c r="V13" s="126" t="str">
        <f t="shared" si="6"/>
        <v>T208</v>
      </c>
      <c r="W13" s="126" t="str">
        <f t="shared" si="7"/>
        <v>右门门磁屏蔽延时[R8]</v>
      </c>
      <c r="Y13" s="141">
        <v>608</v>
      </c>
      <c r="Z13" s="141" t="str">
        <f t="shared" si="13"/>
        <v>T608</v>
      </c>
      <c r="AA13" s="142" t="str">
        <f t="shared" si="14"/>
        <v>右门门磁报警延时</v>
      </c>
      <c r="AC13" s="126">
        <f>[1]IO!B14+AC$3</f>
        <v>10008</v>
      </c>
      <c r="AD13" s="126" t="str">
        <f t="shared" si="8"/>
        <v>LR10008</v>
      </c>
      <c r="AE13" s="126" t="str">
        <f t="shared" si="9"/>
        <v>右门门磁感应器屏蔽（SW）</v>
      </c>
      <c r="AG13" s="125">
        <f>[1]IO!B14+AG$3</f>
        <v>140008</v>
      </c>
      <c r="AH13" s="125" t="str">
        <f t="shared" si="10"/>
        <v>MR140008</v>
      </c>
      <c r="AI13" s="125" t="str">
        <f t="shared" si="11"/>
        <v>(MR140008)右门门磁异常，请检查[R8]</v>
      </c>
      <c r="AJ13" s="125" t="str">
        <f t="shared" si="12"/>
        <v>右门门磁[Alm]</v>
      </c>
    </row>
    <row r="14" spans="2:36" x14ac:dyDescent="0.15">
      <c r="B14" s="116" t="str">
        <f>[1]IO!E15</f>
        <v>R9</v>
      </c>
      <c r="C14" s="116" t="str">
        <f>[1]IO!F15</f>
        <v>总气源压力信号</v>
      </c>
      <c r="E14" s="127" t="str">
        <f>F$3&amp;[1]IO!B15+E$3</f>
        <v>MR80009</v>
      </c>
      <c r="F14" s="127" t="str">
        <f t="shared" si="1"/>
        <v>总气源压力信号Flag[R9]</v>
      </c>
      <c r="I14" s="133" t="str">
        <f>J$3&amp;[1]IO!B15+I$3</f>
        <v>MR90009</v>
      </c>
      <c r="J14" s="133" t="str">
        <f t="shared" si="2"/>
        <v>总气源压力信号[Lamp]</v>
      </c>
      <c r="L14" s="116">
        <v>9</v>
      </c>
      <c r="M14" s="125">
        <v>1009</v>
      </c>
      <c r="N14" s="125" t="str">
        <f t="shared" si="0"/>
        <v>EM1018</v>
      </c>
      <c r="O14" s="125" t="str">
        <f t="shared" si="3"/>
        <v>总气源压力信号屏蔽延时（SV）</v>
      </c>
      <c r="Q14" s="134">
        <v>2009</v>
      </c>
      <c r="R14" s="134" t="str">
        <f t="shared" si="4"/>
        <v>EM2018</v>
      </c>
      <c r="S14" s="134" t="str">
        <f t="shared" si="5"/>
        <v>延时（A）</v>
      </c>
      <c r="U14" s="126">
        <v>209</v>
      </c>
      <c r="V14" s="126" t="str">
        <f t="shared" si="6"/>
        <v>T209</v>
      </c>
      <c r="W14" s="126" t="str">
        <f t="shared" si="7"/>
        <v>总气源压力信号屏蔽延时[R9]</v>
      </c>
      <c r="Y14" s="141">
        <v>609</v>
      </c>
      <c r="Z14" s="141" t="str">
        <f t="shared" si="13"/>
        <v>T609</v>
      </c>
      <c r="AA14" s="142" t="str">
        <f t="shared" si="14"/>
        <v>总气源压力信号报警延时</v>
      </c>
      <c r="AC14" s="126">
        <f>[1]IO!B15+AC$3</f>
        <v>10009</v>
      </c>
      <c r="AD14" s="126" t="str">
        <f t="shared" si="8"/>
        <v>LR10009</v>
      </c>
      <c r="AE14" s="126" t="str">
        <f t="shared" si="9"/>
        <v>总气源压力信号感应器屏蔽（SW）</v>
      </c>
      <c r="AG14" s="125">
        <f>[1]IO!B15+AG$3</f>
        <v>140009</v>
      </c>
      <c r="AH14" s="125" t="str">
        <f t="shared" si="10"/>
        <v>MR140009</v>
      </c>
      <c r="AI14" s="125" t="str">
        <f t="shared" si="11"/>
        <v>(MR140009)总气源压力信号异常，请检查[R9]</v>
      </c>
      <c r="AJ14" s="125" t="str">
        <f t="shared" si="12"/>
        <v>总气源压力信号[Alm]</v>
      </c>
    </row>
    <row r="15" spans="2:36" x14ac:dyDescent="0.15">
      <c r="B15" s="116" t="str">
        <f>[1]IO!E16</f>
        <v>R10</v>
      </c>
      <c r="C15" s="116" t="str">
        <f>[1]IO!F16</f>
        <v>备用</v>
      </c>
      <c r="E15" s="127" t="str">
        <f>F$3&amp;[1]IO!B16+E$3</f>
        <v>MR80010</v>
      </c>
      <c r="F15" s="127" t="str">
        <f t="shared" si="1"/>
        <v>备用Flag[R10]</v>
      </c>
      <c r="I15" s="133" t="str">
        <f>J$3&amp;[1]IO!B16+I$3</f>
        <v>MR90010</v>
      </c>
      <c r="J15" s="133" t="str">
        <f t="shared" si="2"/>
        <v>备用[Lamp]</v>
      </c>
      <c r="L15" s="116">
        <v>10</v>
      </c>
      <c r="M15" s="125">
        <v>1010</v>
      </c>
      <c r="N15" s="125" t="str">
        <f t="shared" si="0"/>
        <v>EM1020</v>
      </c>
      <c r="O15" s="125" t="str">
        <f t="shared" si="3"/>
        <v>备用屏蔽延时（SV）</v>
      </c>
      <c r="Q15" s="134">
        <v>2010</v>
      </c>
      <c r="R15" s="134" t="str">
        <f t="shared" si="4"/>
        <v>EM2020</v>
      </c>
      <c r="S15" s="134" t="str">
        <f t="shared" si="5"/>
        <v>延时（A）</v>
      </c>
      <c r="U15" s="126">
        <v>210</v>
      </c>
      <c r="V15" s="126" t="str">
        <f t="shared" si="6"/>
        <v>T210</v>
      </c>
      <c r="W15" s="126" t="str">
        <f t="shared" si="7"/>
        <v>备用屏蔽延时[R10]</v>
      </c>
      <c r="Y15" s="141">
        <v>610</v>
      </c>
      <c r="Z15" s="141" t="str">
        <f t="shared" si="13"/>
        <v>T610</v>
      </c>
      <c r="AA15" s="142" t="str">
        <f t="shared" si="14"/>
        <v>备用报警延时</v>
      </c>
      <c r="AC15" s="126">
        <f>[1]IO!B16+AC$3</f>
        <v>10010</v>
      </c>
      <c r="AD15" s="126" t="str">
        <f t="shared" si="8"/>
        <v>LR10010</v>
      </c>
      <c r="AE15" s="126" t="str">
        <f t="shared" si="9"/>
        <v>备用感应器屏蔽（SW）</v>
      </c>
      <c r="AG15" s="125">
        <f>[1]IO!B16+AG$3</f>
        <v>140010</v>
      </c>
      <c r="AH15" s="125" t="str">
        <f t="shared" si="10"/>
        <v>MR140010</v>
      </c>
      <c r="AI15" s="125" t="str">
        <f t="shared" si="11"/>
        <v>(MR140010)备用异常，请检查[R10]</v>
      </c>
      <c r="AJ15" s="125" t="str">
        <f t="shared" si="12"/>
        <v>备用[Alm]</v>
      </c>
    </row>
    <row r="16" spans="2:36" x14ac:dyDescent="0.15">
      <c r="B16" s="116" t="str">
        <f>[1]IO!E17</f>
        <v>R11</v>
      </c>
      <c r="C16" s="116" t="str">
        <f>[1]IO!F17</f>
        <v>备用</v>
      </c>
      <c r="E16" s="127" t="str">
        <f>F$3&amp;[1]IO!B17+E$3</f>
        <v>MR80011</v>
      </c>
      <c r="F16" s="127" t="str">
        <f t="shared" si="1"/>
        <v>备用Flag[R11]</v>
      </c>
      <c r="I16" s="133" t="str">
        <f>J$3&amp;[1]IO!B17+I$3</f>
        <v>MR90011</v>
      </c>
      <c r="J16" s="133" t="str">
        <f t="shared" si="2"/>
        <v>备用[Lamp]</v>
      </c>
      <c r="L16" s="116">
        <v>11</v>
      </c>
      <c r="M16" s="125">
        <v>1011</v>
      </c>
      <c r="N16" s="125" t="str">
        <f t="shared" si="0"/>
        <v>EM1022</v>
      </c>
      <c r="O16" s="125" t="str">
        <f t="shared" si="3"/>
        <v>备用屏蔽延时（SV）</v>
      </c>
      <c r="Q16" s="134">
        <v>2011</v>
      </c>
      <c r="R16" s="134" t="str">
        <f t="shared" si="4"/>
        <v>EM2022</v>
      </c>
      <c r="S16" s="134" t="str">
        <f t="shared" si="5"/>
        <v>延时（A）</v>
      </c>
      <c r="U16" s="126">
        <v>211</v>
      </c>
      <c r="V16" s="126" t="str">
        <f t="shared" si="6"/>
        <v>T211</v>
      </c>
      <c r="W16" s="126" t="str">
        <f t="shared" si="7"/>
        <v>备用屏蔽延时[R11]</v>
      </c>
      <c r="Y16" s="141">
        <v>611</v>
      </c>
      <c r="Z16" s="141" t="str">
        <f t="shared" si="13"/>
        <v>T611</v>
      </c>
      <c r="AA16" s="142" t="str">
        <f t="shared" si="14"/>
        <v>备用报警延时</v>
      </c>
      <c r="AC16" s="126">
        <f>[1]IO!B17+AC$3</f>
        <v>10011</v>
      </c>
      <c r="AD16" s="126" t="str">
        <f t="shared" si="8"/>
        <v>LR10011</v>
      </c>
      <c r="AE16" s="126" t="str">
        <f t="shared" si="9"/>
        <v>备用感应器屏蔽（SW）</v>
      </c>
      <c r="AG16" s="125">
        <f>[1]IO!B17+AG$3</f>
        <v>140011</v>
      </c>
      <c r="AH16" s="125" t="str">
        <f t="shared" si="10"/>
        <v>MR140011</v>
      </c>
      <c r="AI16" s="125" t="str">
        <f t="shared" si="11"/>
        <v>(MR140011)备用异常，请检查[R11]</v>
      </c>
      <c r="AJ16" s="125" t="str">
        <f t="shared" si="12"/>
        <v>备用[Alm]</v>
      </c>
    </row>
    <row r="17" spans="2:36" x14ac:dyDescent="0.15">
      <c r="B17" s="116" t="str">
        <f>[1]IO!E18</f>
        <v>R12</v>
      </c>
      <c r="C17" s="116" t="str">
        <f>[1]IO!F18</f>
        <v>备用</v>
      </c>
      <c r="E17" s="127" t="str">
        <f>F$3&amp;[1]IO!B18+E$3</f>
        <v>MR80012</v>
      </c>
      <c r="F17" s="127" t="str">
        <f t="shared" si="1"/>
        <v>备用Flag[R12]</v>
      </c>
      <c r="I17" s="133" t="str">
        <f>J$3&amp;[1]IO!B18+I$3</f>
        <v>MR90012</v>
      </c>
      <c r="J17" s="133" t="str">
        <f t="shared" si="2"/>
        <v>备用[Lamp]</v>
      </c>
      <c r="L17" s="116">
        <v>12</v>
      </c>
      <c r="M17" s="125">
        <v>1012</v>
      </c>
      <c r="N17" s="125" t="str">
        <f t="shared" si="0"/>
        <v>EM1024</v>
      </c>
      <c r="O17" s="125" t="str">
        <f t="shared" si="3"/>
        <v>备用屏蔽延时（SV）</v>
      </c>
      <c r="Q17" s="134">
        <v>2012</v>
      </c>
      <c r="R17" s="134" t="str">
        <f t="shared" si="4"/>
        <v>EM2024</v>
      </c>
      <c r="S17" s="134" t="str">
        <f t="shared" si="5"/>
        <v>延时（A）</v>
      </c>
      <c r="U17" s="126">
        <v>212</v>
      </c>
      <c r="V17" s="126" t="str">
        <f t="shared" si="6"/>
        <v>T212</v>
      </c>
      <c r="W17" s="126" t="str">
        <f t="shared" si="7"/>
        <v>备用屏蔽延时[R12]</v>
      </c>
      <c r="Y17" s="141">
        <v>612</v>
      </c>
      <c r="Z17" s="141" t="str">
        <f t="shared" si="13"/>
        <v>T612</v>
      </c>
      <c r="AA17" s="142" t="str">
        <f t="shared" si="14"/>
        <v>备用报警延时</v>
      </c>
      <c r="AC17" s="126">
        <f>[1]IO!B18+AC$3</f>
        <v>10012</v>
      </c>
      <c r="AD17" s="126" t="str">
        <f t="shared" si="8"/>
        <v>LR10012</v>
      </c>
      <c r="AE17" s="126" t="str">
        <f t="shared" si="9"/>
        <v>备用感应器屏蔽（SW）</v>
      </c>
      <c r="AG17" s="125">
        <f>[1]IO!B18+AG$3</f>
        <v>140012</v>
      </c>
      <c r="AH17" s="125" t="str">
        <f t="shared" si="10"/>
        <v>MR140012</v>
      </c>
      <c r="AI17" s="125" t="str">
        <f t="shared" si="11"/>
        <v>(MR140012)备用异常，请检查[R12]</v>
      </c>
      <c r="AJ17" s="125" t="str">
        <f t="shared" si="12"/>
        <v>备用[Alm]</v>
      </c>
    </row>
    <row r="18" spans="2:36" x14ac:dyDescent="0.15">
      <c r="B18" s="116" t="str">
        <f>[1]IO!E19</f>
        <v>R13</v>
      </c>
      <c r="C18" s="116" t="str">
        <f>[1]IO!F19</f>
        <v>备用</v>
      </c>
      <c r="E18" s="127" t="str">
        <f>F$3&amp;[1]IO!B19+E$3</f>
        <v>MR80013</v>
      </c>
      <c r="F18" s="127" t="str">
        <f t="shared" si="1"/>
        <v>备用Flag[R13]</v>
      </c>
      <c r="I18" s="133" t="str">
        <f>J$3&amp;[1]IO!B19+I$3</f>
        <v>MR90013</v>
      </c>
      <c r="J18" s="133" t="str">
        <f t="shared" si="2"/>
        <v>备用[Lamp]</v>
      </c>
      <c r="L18" s="116">
        <v>13</v>
      </c>
      <c r="M18" s="125">
        <v>1013</v>
      </c>
      <c r="N18" s="125" t="str">
        <f t="shared" si="0"/>
        <v>EM1026</v>
      </c>
      <c r="O18" s="125" t="str">
        <f t="shared" si="3"/>
        <v>备用屏蔽延时（SV）</v>
      </c>
      <c r="Q18" s="134">
        <v>2013</v>
      </c>
      <c r="R18" s="134" t="str">
        <f t="shared" si="4"/>
        <v>EM2026</v>
      </c>
      <c r="S18" s="134" t="str">
        <f t="shared" si="5"/>
        <v>延时（A）</v>
      </c>
      <c r="U18" s="126">
        <v>213</v>
      </c>
      <c r="V18" s="126" t="str">
        <f t="shared" si="6"/>
        <v>T213</v>
      </c>
      <c r="W18" s="126" t="str">
        <f t="shared" si="7"/>
        <v>备用屏蔽延时[R13]</v>
      </c>
      <c r="Y18" s="141">
        <v>613</v>
      </c>
      <c r="Z18" s="141" t="str">
        <f t="shared" si="13"/>
        <v>T613</v>
      </c>
      <c r="AA18" s="142" t="str">
        <f t="shared" si="14"/>
        <v>备用报警延时</v>
      </c>
      <c r="AC18" s="126">
        <f>[1]IO!B19+AC$3</f>
        <v>10013</v>
      </c>
      <c r="AD18" s="126" t="str">
        <f t="shared" si="8"/>
        <v>LR10013</v>
      </c>
      <c r="AE18" s="126" t="str">
        <f t="shared" si="9"/>
        <v>备用感应器屏蔽（SW）</v>
      </c>
      <c r="AG18" s="125">
        <f>[1]IO!B19+AG$3</f>
        <v>140013</v>
      </c>
      <c r="AH18" s="125" t="str">
        <f t="shared" si="10"/>
        <v>MR140013</v>
      </c>
      <c r="AI18" s="125" t="str">
        <f t="shared" si="11"/>
        <v>(MR140013)备用异常，请检查[R13]</v>
      </c>
      <c r="AJ18" s="125" t="str">
        <f t="shared" si="12"/>
        <v>备用[Alm]</v>
      </c>
    </row>
    <row r="19" spans="2:36" x14ac:dyDescent="0.15">
      <c r="B19" s="116" t="str">
        <f>[1]IO!E20</f>
        <v>R14</v>
      </c>
      <c r="C19" s="116" t="str">
        <f>[1]IO!F20</f>
        <v>下工站允许放料信号</v>
      </c>
      <c r="E19" s="127" t="str">
        <f>F$3&amp;[1]IO!B20+E$3</f>
        <v>MR80014</v>
      </c>
      <c r="F19" s="127" t="str">
        <f t="shared" si="1"/>
        <v>下工站允许放料信号Flag[R14]</v>
      </c>
      <c r="I19" s="133" t="str">
        <f>J$3&amp;[1]IO!B20+I$3</f>
        <v>MR90014</v>
      </c>
      <c r="J19" s="133" t="str">
        <f t="shared" si="2"/>
        <v>下工站允许放料信号[Lamp]</v>
      </c>
      <c r="L19" s="116">
        <v>14</v>
      </c>
      <c r="M19" s="125">
        <v>1014</v>
      </c>
      <c r="N19" s="125" t="str">
        <f t="shared" si="0"/>
        <v>EM1028</v>
      </c>
      <c r="O19" s="125" t="str">
        <f t="shared" si="3"/>
        <v>下工站允许放料信号屏蔽延时（SV）</v>
      </c>
      <c r="Q19" s="134">
        <v>2014</v>
      </c>
      <c r="R19" s="134" t="str">
        <f t="shared" si="4"/>
        <v>EM2028</v>
      </c>
      <c r="S19" s="134" t="str">
        <f t="shared" si="5"/>
        <v>延时（A）</v>
      </c>
      <c r="U19" s="126">
        <v>214</v>
      </c>
      <c r="V19" s="126" t="str">
        <f t="shared" si="6"/>
        <v>T214</v>
      </c>
      <c r="W19" s="126" t="str">
        <f t="shared" si="7"/>
        <v>下工站允许放料信号屏蔽延时[R14]</v>
      </c>
      <c r="Y19" s="141">
        <v>614</v>
      </c>
      <c r="Z19" s="141" t="str">
        <f t="shared" si="13"/>
        <v>T614</v>
      </c>
      <c r="AA19" s="142" t="str">
        <f t="shared" si="14"/>
        <v>下工站允许放料信号报警延时</v>
      </c>
      <c r="AC19" s="126">
        <f>[1]IO!B20+AC$3</f>
        <v>10014</v>
      </c>
      <c r="AD19" s="126" t="str">
        <f t="shared" si="8"/>
        <v>LR10014</v>
      </c>
      <c r="AE19" s="126" t="str">
        <f t="shared" si="9"/>
        <v>下工站允许放料信号感应器屏蔽（SW）</v>
      </c>
      <c r="AG19" s="125">
        <f>[1]IO!B20+AG$3</f>
        <v>140014</v>
      </c>
      <c r="AH19" s="125" t="str">
        <f t="shared" si="10"/>
        <v>MR140014</v>
      </c>
      <c r="AI19" s="125" t="str">
        <f t="shared" si="11"/>
        <v>(MR140014)下工站允许放料信号异常，请检查[R14]</v>
      </c>
      <c r="AJ19" s="125" t="str">
        <f t="shared" si="12"/>
        <v>下工站允许放料信号[Alm]</v>
      </c>
    </row>
    <row r="20" spans="2:36" x14ac:dyDescent="0.15">
      <c r="B20" s="116" t="str">
        <f>[1]IO!E21</f>
        <v>R15</v>
      </c>
      <c r="C20" s="116" t="str">
        <f>[1]IO!F21</f>
        <v>氦检仪待机信号</v>
      </c>
      <c r="E20" s="127" t="str">
        <f>F$3&amp;[1]IO!B21+E$3</f>
        <v>MR80015</v>
      </c>
      <c r="F20" s="127" t="str">
        <f t="shared" si="1"/>
        <v>氦检仪待机信号Flag[R15]</v>
      </c>
      <c r="I20" s="133" t="str">
        <f>J$3&amp;[1]IO!B21+I$3</f>
        <v>MR90015</v>
      </c>
      <c r="J20" s="133" t="str">
        <f t="shared" si="2"/>
        <v>氦检仪待机信号[Lamp]</v>
      </c>
      <c r="L20" s="116">
        <v>15</v>
      </c>
      <c r="M20" s="125">
        <v>1015</v>
      </c>
      <c r="N20" s="125" t="str">
        <f t="shared" si="0"/>
        <v>EM1030</v>
      </c>
      <c r="O20" s="125" t="str">
        <f t="shared" si="3"/>
        <v>氦检仪待机信号屏蔽延时（SV）</v>
      </c>
      <c r="Q20" s="134">
        <v>2015</v>
      </c>
      <c r="R20" s="134" t="str">
        <f t="shared" si="4"/>
        <v>EM2030</v>
      </c>
      <c r="S20" s="134" t="str">
        <f t="shared" si="5"/>
        <v>延时（A）</v>
      </c>
      <c r="U20" s="126">
        <v>215</v>
      </c>
      <c r="V20" s="126" t="str">
        <f t="shared" si="6"/>
        <v>T215</v>
      </c>
      <c r="W20" s="126" t="str">
        <f t="shared" si="7"/>
        <v>氦检仪待机信号屏蔽延时[R15]</v>
      </c>
      <c r="Y20" s="141">
        <v>615</v>
      </c>
      <c r="Z20" s="141" t="str">
        <f t="shared" si="13"/>
        <v>T615</v>
      </c>
      <c r="AA20" s="142" t="str">
        <f t="shared" si="14"/>
        <v>氦检仪待机信号报警延时</v>
      </c>
      <c r="AC20" s="126">
        <f>[1]IO!B21+AC$3</f>
        <v>10015</v>
      </c>
      <c r="AD20" s="126" t="str">
        <f t="shared" si="8"/>
        <v>LR10015</v>
      </c>
      <c r="AE20" s="126" t="str">
        <f t="shared" si="9"/>
        <v>氦检仪待机信号感应器屏蔽（SW）</v>
      </c>
      <c r="AG20" s="125">
        <f>[1]IO!B21+AG$3</f>
        <v>140015</v>
      </c>
      <c r="AH20" s="125" t="str">
        <f t="shared" si="10"/>
        <v>MR140015</v>
      </c>
      <c r="AI20" s="125" t="str">
        <f t="shared" si="11"/>
        <v>(MR140015)氦检仪待机信号异常，请检查[R15]</v>
      </c>
      <c r="AJ20" s="125" t="str">
        <f t="shared" si="12"/>
        <v>氦检仪待机信号[Alm]</v>
      </c>
    </row>
    <row r="21" spans="2:36" x14ac:dyDescent="0.15">
      <c r="B21" s="116" t="str">
        <f>[1]IO!E22</f>
        <v>R100</v>
      </c>
      <c r="C21" s="116" t="str">
        <f>[1]IO!F22</f>
        <v>氦检仪报警信号</v>
      </c>
      <c r="E21" s="127" t="str">
        <f>F$3&amp;[1]IO!B22+E$3</f>
        <v>MR80100</v>
      </c>
      <c r="F21" s="127" t="str">
        <f t="shared" si="1"/>
        <v>氦检仪报警信号Flag[R100]</v>
      </c>
      <c r="I21" s="133" t="str">
        <f>J$3&amp;[1]IO!B22+I$3</f>
        <v>MR90100</v>
      </c>
      <c r="J21" s="133" t="str">
        <f t="shared" si="2"/>
        <v>氦检仪报警信号[Lamp]</v>
      </c>
      <c r="L21" s="116">
        <v>16</v>
      </c>
      <c r="M21" s="125">
        <v>1016</v>
      </c>
      <c r="N21" s="125" t="str">
        <f t="shared" si="0"/>
        <v>EM1032</v>
      </c>
      <c r="O21" s="125" t="str">
        <f t="shared" si="3"/>
        <v>氦检仪报警信号屏蔽延时（SV）</v>
      </c>
      <c r="Q21" s="134">
        <v>2016</v>
      </c>
      <c r="R21" s="134" t="str">
        <f t="shared" si="4"/>
        <v>EM2032</v>
      </c>
      <c r="S21" s="134" t="str">
        <f t="shared" si="5"/>
        <v>延时（A）</v>
      </c>
      <c r="U21" s="126">
        <v>216</v>
      </c>
      <c r="V21" s="126" t="str">
        <f t="shared" si="6"/>
        <v>T216</v>
      </c>
      <c r="W21" s="126" t="str">
        <f t="shared" si="7"/>
        <v>氦检仪报警信号屏蔽延时[R100]</v>
      </c>
      <c r="Y21" s="141">
        <v>616</v>
      </c>
      <c r="Z21" s="141" t="str">
        <f t="shared" si="13"/>
        <v>T616</v>
      </c>
      <c r="AA21" s="142" t="str">
        <f t="shared" si="14"/>
        <v>氦检仪报警信号报警延时</v>
      </c>
      <c r="AC21" s="126">
        <f>[1]IO!B22+AC$3</f>
        <v>10100</v>
      </c>
      <c r="AD21" s="126" t="str">
        <f t="shared" si="8"/>
        <v>LR10100</v>
      </c>
      <c r="AE21" s="126" t="str">
        <f t="shared" si="9"/>
        <v>氦检仪报警信号感应器屏蔽（SW）</v>
      </c>
      <c r="AG21" s="125">
        <f>[1]IO!B22+AG$3</f>
        <v>140100</v>
      </c>
      <c r="AH21" s="125" t="str">
        <f t="shared" si="10"/>
        <v>MR140100</v>
      </c>
      <c r="AI21" s="125" t="str">
        <f t="shared" si="11"/>
        <v>(MR140100)氦检仪报警信号异常，请检查[R100]</v>
      </c>
      <c r="AJ21" s="125" t="str">
        <f t="shared" si="12"/>
        <v>氦检仪报警信号[Alm]</v>
      </c>
    </row>
    <row r="22" spans="2:36" x14ac:dyDescent="0.15">
      <c r="B22" s="116" t="str">
        <f>[1]IO!E23</f>
        <v>R101</v>
      </c>
      <c r="C22" s="116" t="str">
        <f>[1]IO!F27</f>
        <v>进料机械手腔体有料感应（常闭）</v>
      </c>
      <c r="E22" s="127" t="str">
        <f>F$3&amp;[1]IO!B23+E$3</f>
        <v>MR80101</v>
      </c>
      <c r="F22" s="127" t="str">
        <f t="shared" si="1"/>
        <v>进料机械手腔体有料感应（常闭）Flag[R101]</v>
      </c>
      <c r="I22" s="133" t="str">
        <f>J$3&amp;[1]IO!B23+I$3</f>
        <v>MR90101</v>
      </c>
      <c r="J22" s="133" t="str">
        <f t="shared" si="2"/>
        <v>进料机械手腔体有料感应（常闭）[Lamp]</v>
      </c>
      <c r="L22" s="116">
        <v>17</v>
      </c>
      <c r="M22" s="125">
        <v>1017</v>
      </c>
      <c r="N22" s="125" t="str">
        <f t="shared" si="0"/>
        <v>EM1034</v>
      </c>
      <c r="O22" s="125" t="str">
        <f t="shared" si="3"/>
        <v>进料机械手腔体有料感应（常闭）屏蔽延时（SV）</v>
      </c>
      <c r="Q22" s="134">
        <v>2017</v>
      </c>
      <c r="R22" s="134" t="str">
        <f t="shared" si="4"/>
        <v>EM2034</v>
      </c>
      <c r="S22" s="134" t="str">
        <f t="shared" si="5"/>
        <v>延时（A）</v>
      </c>
      <c r="U22" s="126">
        <v>217</v>
      </c>
      <c r="V22" s="126" t="str">
        <f t="shared" si="6"/>
        <v>T217</v>
      </c>
      <c r="W22" s="126" t="str">
        <f t="shared" si="7"/>
        <v>进料机械手腔体有料感应（常闭）屏蔽延时[R101]</v>
      </c>
      <c r="Y22" s="141">
        <v>617</v>
      </c>
      <c r="Z22" s="141" t="str">
        <f t="shared" si="13"/>
        <v>T617</v>
      </c>
      <c r="AA22" s="142" t="str">
        <f t="shared" si="14"/>
        <v>进料机械手腔体有料感应（常闭）报警延时</v>
      </c>
      <c r="AC22" s="126">
        <f>[1]IO!B23+AC$3</f>
        <v>10101</v>
      </c>
      <c r="AD22" s="126" t="str">
        <f t="shared" si="8"/>
        <v>LR10101</v>
      </c>
      <c r="AE22" s="126" t="str">
        <f t="shared" si="9"/>
        <v>进料机械手腔体有料感应（常闭）感应器屏蔽（SW）</v>
      </c>
      <c r="AG22" s="125">
        <f>[1]IO!B23+AG$3</f>
        <v>140101</v>
      </c>
      <c r="AH22" s="125" t="str">
        <f t="shared" si="10"/>
        <v>MR140101</v>
      </c>
      <c r="AI22" s="125" t="str">
        <f t="shared" si="11"/>
        <v>(MR140101)进料机械手腔体有料感应（常闭）异常，请检查[R101]</v>
      </c>
      <c r="AJ22" s="125" t="str">
        <f t="shared" si="12"/>
        <v>进料机械手腔体有料感应（常闭）[Alm]</v>
      </c>
    </row>
    <row r="23" spans="2:36" x14ac:dyDescent="0.15">
      <c r="B23" s="116" t="str">
        <f>[1]IO!E24</f>
        <v>R102</v>
      </c>
      <c r="C23" s="116" t="str">
        <f>[1]IO!F28</f>
        <v>出料机械手腔体有料感应（常闭）</v>
      </c>
      <c r="E23" s="127" t="str">
        <f>F$3&amp;[1]IO!B24+E$3</f>
        <v>MR80102</v>
      </c>
      <c r="F23" s="127" t="str">
        <f t="shared" si="1"/>
        <v>出料机械手腔体有料感应（常闭）Flag[R102]</v>
      </c>
      <c r="I23" s="133" t="str">
        <f>J$3&amp;[1]IO!B24+I$3</f>
        <v>MR90102</v>
      </c>
      <c r="J23" s="133" t="str">
        <f t="shared" si="2"/>
        <v>出料机械手腔体有料感应（常闭）[Lamp]</v>
      </c>
      <c r="L23" s="116">
        <v>18</v>
      </c>
      <c r="M23" s="125">
        <v>1018</v>
      </c>
      <c r="N23" s="125" t="str">
        <f t="shared" si="0"/>
        <v>EM1036</v>
      </c>
      <c r="O23" s="125" t="str">
        <f t="shared" si="3"/>
        <v>出料机械手腔体有料感应（常闭）屏蔽延时（SV）</v>
      </c>
      <c r="Q23" s="134">
        <v>2018</v>
      </c>
      <c r="R23" s="134" t="str">
        <f t="shared" si="4"/>
        <v>EM2036</v>
      </c>
      <c r="S23" s="134" t="str">
        <f t="shared" si="5"/>
        <v>延时（A）</v>
      </c>
      <c r="U23" s="126">
        <v>218</v>
      </c>
      <c r="V23" s="126" t="str">
        <f t="shared" si="6"/>
        <v>T218</v>
      </c>
      <c r="W23" s="126" t="str">
        <f t="shared" si="7"/>
        <v>出料机械手腔体有料感应（常闭）屏蔽延时[R102]</v>
      </c>
      <c r="Y23" s="141">
        <v>618</v>
      </c>
      <c r="Z23" s="141" t="str">
        <f t="shared" si="13"/>
        <v>T618</v>
      </c>
      <c r="AA23" s="142" t="str">
        <f t="shared" si="14"/>
        <v>出料机械手腔体有料感应（常闭）报警延时</v>
      </c>
      <c r="AC23" s="126">
        <f>[1]IO!B24+AC$3</f>
        <v>10102</v>
      </c>
      <c r="AD23" s="126" t="str">
        <f t="shared" si="8"/>
        <v>LR10102</v>
      </c>
      <c r="AE23" s="126" t="str">
        <f t="shared" si="9"/>
        <v>出料机械手腔体有料感应（常闭）感应器屏蔽（SW）</v>
      </c>
      <c r="AG23" s="125">
        <f>[1]IO!B24+AG$3</f>
        <v>140102</v>
      </c>
      <c r="AH23" s="125" t="str">
        <f t="shared" si="10"/>
        <v>MR140102</v>
      </c>
      <c r="AI23" s="125" t="str">
        <f t="shared" si="11"/>
        <v>(MR140102)出料机械手腔体有料感应（常闭）异常，请检查[R102]</v>
      </c>
      <c r="AJ23" s="125" t="str">
        <f t="shared" si="12"/>
        <v>出料机械手腔体有料感应（常闭）[Alm]</v>
      </c>
    </row>
    <row r="24" spans="2:36" x14ac:dyDescent="0.15">
      <c r="B24" s="116" t="str">
        <f>[1]IO!E25</f>
        <v>R103</v>
      </c>
      <c r="C24" s="116" t="str">
        <f>[1]IO!F29</f>
        <v>进料机械手柔性报警（常闭）</v>
      </c>
      <c r="E24" s="127" t="str">
        <f>F$3&amp;[1]IO!B25+E$3</f>
        <v>MR80103</v>
      </c>
      <c r="F24" s="127" t="str">
        <f t="shared" si="1"/>
        <v>进料机械手柔性报警（常闭）Flag[R103]</v>
      </c>
      <c r="I24" s="133" t="str">
        <f>J$3&amp;[1]IO!B25+I$3</f>
        <v>MR90103</v>
      </c>
      <c r="J24" s="133" t="str">
        <f t="shared" si="2"/>
        <v>进料机械手柔性报警（常闭）[Lamp]</v>
      </c>
      <c r="L24" s="116">
        <v>19</v>
      </c>
      <c r="M24" s="125">
        <v>1019</v>
      </c>
      <c r="N24" s="125" t="str">
        <f t="shared" si="0"/>
        <v>EM1038</v>
      </c>
      <c r="O24" s="125" t="str">
        <f t="shared" si="3"/>
        <v>进料机械手柔性报警（常闭）屏蔽延时（SV）</v>
      </c>
      <c r="Q24" s="134">
        <v>2019</v>
      </c>
      <c r="R24" s="134" t="str">
        <f t="shared" si="4"/>
        <v>EM2038</v>
      </c>
      <c r="S24" s="134" t="str">
        <f t="shared" si="5"/>
        <v>延时（A）</v>
      </c>
      <c r="U24" s="126">
        <v>219</v>
      </c>
      <c r="V24" s="126" t="str">
        <f t="shared" si="6"/>
        <v>T219</v>
      </c>
      <c r="W24" s="126" t="str">
        <f t="shared" si="7"/>
        <v>进料机械手柔性报警（常闭）屏蔽延时[R103]</v>
      </c>
      <c r="Y24" s="141">
        <v>619</v>
      </c>
      <c r="Z24" s="141" t="str">
        <f t="shared" si="13"/>
        <v>T619</v>
      </c>
      <c r="AA24" s="142" t="str">
        <f t="shared" si="14"/>
        <v>进料机械手柔性报警（常闭）报警延时</v>
      </c>
      <c r="AC24" s="126">
        <f>[1]IO!B25+AC$3</f>
        <v>10103</v>
      </c>
      <c r="AD24" s="126" t="str">
        <f t="shared" si="8"/>
        <v>LR10103</v>
      </c>
      <c r="AE24" s="126" t="str">
        <f t="shared" si="9"/>
        <v>进料机械手柔性报警（常闭）感应器屏蔽（SW）</v>
      </c>
      <c r="AG24" s="125">
        <f>[1]IO!B25+AG$3</f>
        <v>140103</v>
      </c>
      <c r="AH24" s="125" t="str">
        <f t="shared" si="10"/>
        <v>MR140103</v>
      </c>
      <c r="AI24" s="125" t="str">
        <f t="shared" si="11"/>
        <v>(MR140103)进料机械手柔性报警（常闭）异常，请检查[R103]</v>
      </c>
      <c r="AJ24" s="125" t="str">
        <f t="shared" si="12"/>
        <v>进料机械手柔性报警（常闭）[Alm]</v>
      </c>
    </row>
    <row r="25" spans="2:36" x14ac:dyDescent="0.15">
      <c r="B25" s="116" t="str">
        <f>[1]IO!E26</f>
        <v>R104</v>
      </c>
      <c r="C25" s="116" t="str">
        <f>[1]IO!F30</f>
        <v>出料机械手柔性报警（常闭）</v>
      </c>
      <c r="E25" s="127" t="str">
        <f>F$3&amp;[1]IO!B26+E$3</f>
        <v>MR80104</v>
      </c>
      <c r="F25" s="127" t="str">
        <f t="shared" si="1"/>
        <v>出料机械手柔性报警（常闭）Flag[R104]</v>
      </c>
      <c r="I25" s="133" t="str">
        <f>J$3&amp;[1]IO!B26+I$3</f>
        <v>MR90104</v>
      </c>
      <c r="J25" s="133" t="str">
        <f t="shared" si="2"/>
        <v>出料机械手柔性报警（常闭）[Lamp]</v>
      </c>
      <c r="L25" s="116">
        <v>20</v>
      </c>
      <c r="M25" s="125">
        <v>1020</v>
      </c>
      <c r="N25" s="125" t="str">
        <f t="shared" si="0"/>
        <v>EM1040</v>
      </c>
      <c r="O25" s="125" t="str">
        <f t="shared" si="3"/>
        <v>出料机械手柔性报警（常闭）屏蔽延时（SV）</v>
      </c>
      <c r="Q25" s="134">
        <v>2020</v>
      </c>
      <c r="R25" s="134" t="str">
        <f t="shared" si="4"/>
        <v>EM2040</v>
      </c>
      <c r="S25" s="134" t="str">
        <f t="shared" si="5"/>
        <v>延时（A）</v>
      </c>
      <c r="U25" s="126">
        <v>220</v>
      </c>
      <c r="V25" s="126" t="str">
        <f t="shared" si="6"/>
        <v>T220</v>
      </c>
      <c r="W25" s="126" t="str">
        <f t="shared" si="7"/>
        <v>出料机械手柔性报警（常闭）屏蔽延时[R104]</v>
      </c>
      <c r="Y25" s="141">
        <v>620</v>
      </c>
      <c r="Z25" s="141" t="str">
        <f t="shared" si="13"/>
        <v>T620</v>
      </c>
      <c r="AA25" s="142" t="str">
        <f t="shared" si="14"/>
        <v>出料机械手柔性报警（常闭）报警延时</v>
      </c>
      <c r="AC25" s="126">
        <f>[1]IO!B26+AC$3</f>
        <v>10104</v>
      </c>
      <c r="AD25" s="126" t="str">
        <f t="shared" si="8"/>
        <v>LR10104</v>
      </c>
      <c r="AE25" s="126" t="str">
        <f t="shared" si="9"/>
        <v>出料机械手柔性报警（常闭）感应器屏蔽（SW）</v>
      </c>
      <c r="AG25" s="125">
        <f>[1]IO!B26+AG$3</f>
        <v>140104</v>
      </c>
      <c r="AH25" s="125" t="str">
        <f t="shared" si="10"/>
        <v>MR140104</v>
      </c>
      <c r="AI25" s="125" t="str">
        <f t="shared" si="11"/>
        <v>(MR140104)出料机械手柔性报警（常闭）异常，请检查[R104]</v>
      </c>
      <c r="AJ25" s="125" t="str">
        <f t="shared" si="12"/>
        <v>出料机械手柔性报警（常闭）[Alm]</v>
      </c>
    </row>
    <row r="26" spans="2:36" x14ac:dyDescent="0.15">
      <c r="B26" s="116" t="str">
        <f>[1]IO!E27</f>
        <v>R105</v>
      </c>
      <c r="C26" s="116" t="str">
        <f>[1]IO!F31</f>
        <v>扫码NG拨料气缸缩回位</v>
      </c>
      <c r="E26" s="127" t="str">
        <f>F$3&amp;[1]IO!B27+E$3</f>
        <v>MR80105</v>
      </c>
      <c r="F26" s="127" t="str">
        <f t="shared" si="1"/>
        <v>扫码NG拨料气缸缩回位Flag[R105]</v>
      </c>
      <c r="I26" s="133" t="str">
        <f>J$3&amp;[1]IO!B27+I$3</f>
        <v>MR90105</v>
      </c>
      <c r="J26" s="133" t="str">
        <f t="shared" si="2"/>
        <v>扫码NG拨料气缸缩回位[Lamp]</v>
      </c>
      <c r="L26" s="116">
        <v>21</v>
      </c>
      <c r="M26" s="125">
        <v>1021</v>
      </c>
      <c r="N26" s="125" t="str">
        <f t="shared" si="0"/>
        <v>EM1042</v>
      </c>
      <c r="O26" s="125" t="str">
        <f t="shared" si="3"/>
        <v>扫码NG拨料气缸缩回位屏蔽延时（SV）</v>
      </c>
      <c r="Q26" s="134">
        <v>2021</v>
      </c>
      <c r="R26" s="134" t="str">
        <f t="shared" si="4"/>
        <v>EM2042</v>
      </c>
      <c r="S26" s="134" t="str">
        <f t="shared" si="5"/>
        <v>延时（A）</v>
      </c>
      <c r="U26" s="126">
        <v>221</v>
      </c>
      <c r="V26" s="126" t="str">
        <f t="shared" si="6"/>
        <v>T221</v>
      </c>
      <c r="W26" s="126" t="str">
        <f t="shared" si="7"/>
        <v>扫码NG拨料气缸缩回位屏蔽延时[R105]</v>
      </c>
      <c r="Y26" s="141">
        <v>621</v>
      </c>
      <c r="Z26" s="141" t="str">
        <f t="shared" si="13"/>
        <v>T621</v>
      </c>
      <c r="AA26" s="142" t="str">
        <f t="shared" si="14"/>
        <v>扫码NG拨料气缸缩回位报警延时</v>
      </c>
      <c r="AC26" s="126">
        <f>[1]IO!B27+AC$3</f>
        <v>10105</v>
      </c>
      <c r="AD26" s="126" t="str">
        <f t="shared" si="8"/>
        <v>LR10105</v>
      </c>
      <c r="AE26" s="126" t="str">
        <f t="shared" si="9"/>
        <v>扫码NG拨料气缸缩回位感应器屏蔽（SW）</v>
      </c>
      <c r="AG26" s="125">
        <f>[1]IO!B27+AG$3</f>
        <v>140105</v>
      </c>
      <c r="AH26" s="125" t="str">
        <f t="shared" si="10"/>
        <v>MR140105</v>
      </c>
      <c r="AI26" s="125" t="str">
        <f t="shared" si="11"/>
        <v>(MR140105)扫码NG拨料气缸缩回位异常，请检查[R105]</v>
      </c>
      <c r="AJ26" s="125" t="str">
        <f t="shared" si="12"/>
        <v>扫码NG拨料气缸缩回位[Alm]</v>
      </c>
    </row>
    <row r="27" spans="2:36" x14ac:dyDescent="0.15">
      <c r="B27" s="116" t="str">
        <f>[1]IO!E28</f>
        <v>R106</v>
      </c>
      <c r="C27" s="116" t="str">
        <f>[1]IO!F32</f>
        <v>扫码NG拨料气缸伸出位</v>
      </c>
      <c r="E27" s="127" t="str">
        <f>F$3&amp;[1]IO!B28+E$3</f>
        <v>MR80106</v>
      </c>
      <c r="F27" s="127" t="str">
        <f t="shared" si="1"/>
        <v>扫码NG拨料气缸伸出位Flag[R106]</v>
      </c>
      <c r="I27" s="133" t="str">
        <f>J$3&amp;[1]IO!B28+I$3</f>
        <v>MR90106</v>
      </c>
      <c r="J27" s="133" t="str">
        <f t="shared" si="2"/>
        <v>扫码NG拨料气缸伸出位[Lamp]</v>
      </c>
      <c r="L27" s="116">
        <v>22</v>
      </c>
      <c r="M27" s="125">
        <v>1022</v>
      </c>
      <c r="N27" s="125" t="str">
        <f t="shared" si="0"/>
        <v>EM1044</v>
      </c>
      <c r="O27" s="125" t="str">
        <f t="shared" si="3"/>
        <v>扫码NG拨料气缸伸出位屏蔽延时（SV）</v>
      </c>
      <c r="Q27" s="134">
        <v>2022</v>
      </c>
      <c r="R27" s="134" t="str">
        <f t="shared" si="4"/>
        <v>EM2044</v>
      </c>
      <c r="S27" s="134" t="str">
        <f t="shared" si="5"/>
        <v>延时（A）</v>
      </c>
      <c r="U27" s="126">
        <v>222</v>
      </c>
      <c r="V27" s="126" t="str">
        <f t="shared" si="6"/>
        <v>T222</v>
      </c>
      <c r="W27" s="126" t="str">
        <f t="shared" si="7"/>
        <v>扫码NG拨料气缸伸出位屏蔽延时[R106]</v>
      </c>
      <c r="Y27" s="141">
        <v>622</v>
      </c>
      <c r="Z27" s="141" t="str">
        <f t="shared" si="13"/>
        <v>T622</v>
      </c>
      <c r="AA27" s="142" t="str">
        <f t="shared" si="14"/>
        <v>扫码NG拨料气缸伸出位报警延时</v>
      </c>
      <c r="AC27" s="126">
        <f>[1]IO!B28+AC$3</f>
        <v>10106</v>
      </c>
      <c r="AD27" s="126" t="str">
        <f t="shared" si="8"/>
        <v>LR10106</v>
      </c>
      <c r="AE27" s="126" t="str">
        <f t="shared" si="9"/>
        <v>扫码NG拨料气缸伸出位感应器屏蔽（SW）</v>
      </c>
      <c r="AG27" s="125">
        <f>[1]IO!B28+AG$3</f>
        <v>140106</v>
      </c>
      <c r="AH27" s="125" t="str">
        <f t="shared" si="10"/>
        <v>MR140106</v>
      </c>
      <c r="AI27" s="125" t="str">
        <f t="shared" si="11"/>
        <v>(MR140106)扫码NG拨料气缸伸出位异常，请检查[R106]</v>
      </c>
      <c r="AJ27" s="125" t="str">
        <f t="shared" si="12"/>
        <v>扫码NG拨料气缸伸出位[Alm]</v>
      </c>
    </row>
    <row r="28" spans="2:36" x14ac:dyDescent="0.15">
      <c r="B28" s="116" t="str">
        <f>[1]IO!E29</f>
        <v>R107</v>
      </c>
      <c r="C28" s="116" t="str">
        <f>[1]IO!F33</f>
        <v>扫码NG放料位有料感应（常闭）</v>
      </c>
      <c r="E28" s="127" t="str">
        <f>F$3&amp;[1]IO!B29+E$3</f>
        <v>MR80107</v>
      </c>
      <c r="F28" s="127" t="str">
        <f t="shared" si="1"/>
        <v>扫码NG放料位有料感应（常闭）Flag[R107]</v>
      </c>
      <c r="I28" s="133" t="str">
        <f>J$3&amp;[1]IO!B29+I$3</f>
        <v>MR90107</v>
      </c>
      <c r="J28" s="133" t="str">
        <f t="shared" si="2"/>
        <v>扫码NG放料位有料感应（常闭）[Lamp]</v>
      </c>
      <c r="L28" s="116">
        <v>23</v>
      </c>
      <c r="M28" s="125">
        <v>1023</v>
      </c>
      <c r="N28" s="125" t="str">
        <f t="shared" si="0"/>
        <v>EM1046</v>
      </c>
      <c r="O28" s="125" t="str">
        <f t="shared" si="3"/>
        <v>扫码NG放料位有料感应（常闭）屏蔽延时（SV）</v>
      </c>
      <c r="Q28" s="134">
        <v>2023</v>
      </c>
      <c r="R28" s="134" t="str">
        <f t="shared" si="4"/>
        <v>EM2046</v>
      </c>
      <c r="S28" s="134" t="str">
        <f t="shared" si="5"/>
        <v>延时（A）</v>
      </c>
      <c r="U28" s="126">
        <v>223</v>
      </c>
      <c r="V28" s="126" t="str">
        <f t="shared" si="6"/>
        <v>T223</v>
      </c>
      <c r="W28" s="126" t="str">
        <f t="shared" si="7"/>
        <v>扫码NG放料位有料感应（常闭）屏蔽延时[R107]</v>
      </c>
      <c r="Y28" s="141">
        <v>623</v>
      </c>
      <c r="Z28" s="141" t="str">
        <f t="shared" si="13"/>
        <v>T623</v>
      </c>
      <c r="AA28" s="142" t="str">
        <f t="shared" si="14"/>
        <v>扫码NG放料位有料感应（常闭）报警延时</v>
      </c>
      <c r="AC28" s="126">
        <f>[1]IO!B29+AC$3</f>
        <v>10107</v>
      </c>
      <c r="AD28" s="126" t="str">
        <f t="shared" si="8"/>
        <v>LR10107</v>
      </c>
      <c r="AE28" s="126" t="str">
        <f t="shared" si="9"/>
        <v>扫码NG放料位有料感应（常闭）感应器屏蔽（SW）</v>
      </c>
      <c r="AG28" s="125">
        <f>[1]IO!B29+AG$3</f>
        <v>140107</v>
      </c>
      <c r="AH28" s="125" t="str">
        <f t="shared" si="10"/>
        <v>MR140107</v>
      </c>
      <c r="AI28" s="125" t="str">
        <f t="shared" si="11"/>
        <v>(MR140107)扫码NG放料位有料感应（常闭）异常，请检查[R107]</v>
      </c>
      <c r="AJ28" s="125" t="str">
        <f t="shared" si="12"/>
        <v>扫码NG放料位有料感应（常闭）[Alm]</v>
      </c>
    </row>
    <row r="29" spans="2:36" x14ac:dyDescent="0.15">
      <c r="B29" s="116" t="str">
        <f>[1]IO!E30</f>
        <v>R108</v>
      </c>
      <c r="C29" s="116" t="str">
        <f>[1]IO!F34</f>
        <v>扫码NG料满有料感应（常闭）</v>
      </c>
      <c r="E29" s="127" t="str">
        <f>F$3&amp;[1]IO!B30+E$3</f>
        <v>MR80108</v>
      </c>
      <c r="F29" s="127" t="str">
        <f t="shared" si="1"/>
        <v>扫码NG料满有料感应（常闭）Flag[R108]</v>
      </c>
      <c r="I29" s="133" t="str">
        <f>J$3&amp;[1]IO!B30+I$3</f>
        <v>MR90108</v>
      </c>
      <c r="J29" s="133" t="str">
        <f t="shared" si="2"/>
        <v>扫码NG料满有料感应（常闭）[Lamp]</v>
      </c>
      <c r="L29" s="116">
        <v>24</v>
      </c>
      <c r="M29" s="125">
        <v>1024</v>
      </c>
      <c r="N29" s="125" t="str">
        <f t="shared" si="0"/>
        <v>EM1048</v>
      </c>
      <c r="O29" s="125" t="str">
        <f t="shared" si="3"/>
        <v>扫码NG料满有料感应（常闭）屏蔽延时（SV）</v>
      </c>
      <c r="Q29" s="134">
        <v>2024</v>
      </c>
      <c r="R29" s="134" t="str">
        <f t="shared" si="4"/>
        <v>EM2048</v>
      </c>
      <c r="S29" s="134" t="str">
        <f t="shared" si="5"/>
        <v>延时（A）</v>
      </c>
      <c r="U29" s="126">
        <v>224</v>
      </c>
      <c r="V29" s="126" t="str">
        <f t="shared" si="6"/>
        <v>T224</v>
      </c>
      <c r="W29" s="126" t="str">
        <f t="shared" si="7"/>
        <v>扫码NG料满有料感应（常闭）屏蔽延时[R108]</v>
      </c>
      <c r="Y29" s="141">
        <v>624</v>
      </c>
      <c r="Z29" s="141" t="str">
        <f t="shared" si="13"/>
        <v>T624</v>
      </c>
      <c r="AA29" s="142" t="str">
        <f t="shared" si="14"/>
        <v>扫码NG料满有料感应（常闭）报警延时</v>
      </c>
      <c r="AC29" s="126">
        <f>[1]IO!B30+AC$3</f>
        <v>10108</v>
      </c>
      <c r="AD29" s="126" t="str">
        <f t="shared" si="8"/>
        <v>LR10108</v>
      </c>
      <c r="AE29" s="126" t="str">
        <f t="shared" si="9"/>
        <v>扫码NG料满有料感应（常闭）感应器屏蔽（SW）</v>
      </c>
      <c r="AG29" s="125">
        <f>[1]IO!B30+AG$3</f>
        <v>140108</v>
      </c>
      <c r="AH29" s="125" t="str">
        <f t="shared" si="10"/>
        <v>MR140108</v>
      </c>
      <c r="AI29" s="125" t="str">
        <f t="shared" si="11"/>
        <v>(MR140108)扫码NG料满有料感应（常闭）异常，请检查[R108]</v>
      </c>
      <c r="AJ29" s="125" t="str">
        <f t="shared" si="12"/>
        <v>扫码NG料满有料感应（常闭）[Alm]</v>
      </c>
    </row>
    <row r="30" spans="2:36" x14ac:dyDescent="0.15">
      <c r="B30" s="116" t="str">
        <f>[1]IO!E31</f>
        <v>R109</v>
      </c>
      <c r="C30" s="116" t="str">
        <f>[1]IO!F35</f>
        <v>扫码配对位有料感应（常闭）</v>
      </c>
      <c r="E30" s="127" t="str">
        <f>F$3&amp;[1]IO!B31+E$3</f>
        <v>MR80109</v>
      </c>
      <c r="F30" s="127" t="str">
        <f t="shared" si="1"/>
        <v>扫码配对位有料感应（常闭）Flag[R109]</v>
      </c>
      <c r="I30" s="133" t="str">
        <f>J$3&amp;[1]IO!B31+I$3</f>
        <v>MR90109</v>
      </c>
      <c r="J30" s="133" t="str">
        <f t="shared" si="2"/>
        <v>扫码配对位有料感应（常闭）[Lamp]</v>
      </c>
      <c r="L30" s="116">
        <v>25</v>
      </c>
      <c r="M30" s="125">
        <v>1025</v>
      </c>
      <c r="N30" s="125" t="str">
        <f t="shared" si="0"/>
        <v>EM1050</v>
      </c>
      <c r="O30" s="125" t="str">
        <f t="shared" si="3"/>
        <v>扫码配对位有料感应（常闭）屏蔽延时（SV）</v>
      </c>
      <c r="Q30" s="134">
        <v>2025</v>
      </c>
      <c r="R30" s="134" t="str">
        <f t="shared" si="4"/>
        <v>EM2050</v>
      </c>
      <c r="S30" s="134" t="str">
        <f t="shared" si="5"/>
        <v>延时（A）</v>
      </c>
      <c r="U30" s="126">
        <v>225</v>
      </c>
      <c r="V30" s="126" t="str">
        <f t="shared" si="6"/>
        <v>T225</v>
      </c>
      <c r="W30" s="126" t="str">
        <f t="shared" si="7"/>
        <v>扫码配对位有料感应（常闭）屏蔽延时[R109]</v>
      </c>
      <c r="Y30" s="141">
        <v>625</v>
      </c>
      <c r="Z30" s="141" t="str">
        <f t="shared" si="13"/>
        <v>T625</v>
      </c>
      <c r="AA30" s="142" t="str">
        <f t="shared" si="14"/>
        <v>扫码配对位有料感应（常闭）报警延时</v>
      </c>
      <c r="AC30" s="126">
        <f>[1]IO!B31+AC$3</f>
        <v>10109</v>
      </c>
      <c r="AD30" s="126" t="str">
        <f t="shared" si="8"/>
        <v>LR10109</v>
      </c>
      <c r="AE30" s="126" t="str">
        <f t="shared" si="9"/>
        <v>扫码配对位有料感应（常闭）感应器屏蔽（SW）</v>
      </c>
      <c r="AG30" s="125">
        <f>[1]IO!B31+AG$3</f>
        <v>140109</v>
      </c>
      <c r="AH30" s="125" t="str">
        <f t="shared" si="10"/>
        <v>MR140109</v>
      </c>
      <c r="AI30" s="125" t="str">
        <f t="shared" si="11"/>
        <v>(MR140109)扫码配对位有料感应（常闭）异常，请检查[R109]</v>
      </c>
      <c r="AJ30" s="125" t="str">
        <f t="shared" si="12"/>
        <v>扫码配对位有料感应（常闭）[Alm]</v>
      </c>
    </row>
    <row r="31" spans="2:36" x14ac:dyDescent="0.15">
      <c r="B31" s="116" t="str">
        <f>[1]IO!E32</f>
        <v>R110</v>
      </c>
      <c r="C31" s="116" t="str">
        <f>[1]IO!F36</f>
        <v>进料拉带#1扫码位有料感应（常闭）</v>
      </c>
      <c r="E31" s="127" t="str">
        <f>F$3&amp;[1]IO!B32+E$3</f>
        <v>MR80110</v>
      </c>
      <c r="F31" s="127" t="str">
        <f t="shared" si="1"/>
        <v>进料拉带#1扫码位有料感应（常闭）Flag[R110]</v>
      </c>
      <c r="I31" s="133" t="str">
        <f>J$3&amp;[1]IO!B32+I$3</f>
        <v>MR90110</v>
      </c>
      <c r="J31" s="133" t="str">
        <f t="shared" si="2"/>
        <v>进料拉带#1扫码位有料感应（常闭）[Lamp]</v>
      </c>
      <c r="L31" s="116">
        <v>26</v>
      </c>
      <c r="M31" s="125">
        <v>1026</v>
      </c>
      <c r="N31" s="125" t="str">
        <f t="shared" si="0"/>
        <v>EM1052</v>
      </c>
      <c r="O31" s="125" t="str">
        <f t="shared" si="3"/>
        <v>进料拉带#1扫码位有料感应（常闭）屏蔽延时（SV）</v>
      </c>
      <c r="Q31" s="134">
        <v>2026</v>
      </c>
      <c r="R31" s="134" t="str">
        <f t="shared" si="4"/>
        <v>EM2052</v>
      </c>
      <c r="S31" s="134" t="str">
        <f t="shared" si="5"/>
        <v>延时（A）</v>
      </c>
      <c r="U31" s="126">
        <v>226</v>
      </c>
      <c r="V31" s="126" t="str">
        <f t="shared" si="6"/>
        <v>T226</v>
      </c>
      <c r="W31" s="126" t="str">
        <f t="shared" si="7"/>
        <v>进料拉带#1扫码位有料感应（常闭）屏蔽延时[R110]</v>
      </c>
      <c r="Y31" s="141">
        <v>626</v>
      </c>
      <c r="Z31" s="141" t="str">
        <f t="shared" si="13"/>
        <v>T626</v>
      </c>
      <c r="AA31" s="142" t="str">
        <f t="shared" si="14"/>
        <v>进料拉带#1扫码位有料感应（常闭）报警延时</v>
      </c>
      <c r="AC31" s="126">
        <f>[1]IO!B32+AC$3</f>
        <v>10110</v>
      </c>
      <c r="AD31" s="126" t="str">
        <f t="shared" si="8"/>
        <v>LR10110</v>
      </c>
      <c r="AE31" s="126" t="str">
        <f t="shared" si="9"/>
        <v>进料拉带#1扫码位有料感应（常闭）感应器屏蔽（SW）</v>
      </c>
      <c r="AG31" s="125">
        <f>[1]IO!B32+AG$3</f>
        <v>140110</v>
      </c>
      <c r="AH31" s="125" t="str">
        <f t="shared" si="10"/>
        <v>MR140110</v>
      </c>
      <c r="AI31" s="125" t="str">
        <f t="shared" si="11"/>
        <v>(MR140110)进料拉带#1扫码位有料感应（常闭）异常，请检查[R110]</v>
      </c>
      <c r="AJ31" s="125" t="str">
        <f t="shared" si="12"/>
        <v>进料拉带#1扫码位有料感应（常闭）[Alm]</v>
      </c>
    </row>
    <row r="32" spans="2:36" x14ac:dyDescent="0.15">
      <c r="B32" s="116" t="str">
        <f>[1]IO!E33</f>
        <v>R111</v>
      </c>
      <c r="C32" s="116" t="str">
        <f>[1]IO!F37</f>
        <v>进料拉带#2扫码位有料感应（常闭）</v>
      </c>
      <c r="E32" s="127" t="str">
        <f>F$3&amp;[1]IO!B33+E$3</f>
        <v>MR80111</v>
      </c>
      <c r="F32" s="127" t="str">
        <f t="shared" si="1"/>
        <v>进料拉带#2扫码位有料感应（常闭）Flag[R111]</v>
      </c>
      <c r="I32" s="133" t="str">
        <f>J$3&amp;[1]IO!B33+I$3</f>
        <v>MR90111</v>
      </c>
      <c r="J32" s="133" t="str">
        <f t="shared" si="2"/>
        <v>进料拉带#2扫码位有料感应（常闭）[Lamp]</v>
      </c>
      <c r="L32" s="116">
        <v>27</v>
      </c>
      <c r="M32" s="125">
        <v>1027</v>
      </c>
      <c r="N32" s="125" t="str">
        <f t="shared" si="0"/>
        <v>EM1054</v>
      </c>
      <c r="O32" s="125" t="str">
        <f t="shared" si="3"/>
        <v>进料拉带#2扫码位有料感应（常闭）屏蔽延时（SV）</v>
      </c>
      <c r="Q32" s="134">
        <v>2027</v>
      </c>
      <c r="R32" s="134" t="str">
        <f t="shared" si="4"/>
        <v>EM2054</v>
      </c>
      <c r="S32" s="134" t="str">
        <f t="shared" si="5"/>
        <v>延时（A）</v>
      </c>
      <c r="U32" s="126">
        <v>227</v>
      </c>
      <c r="V32" s="126" t="str">
        <f t="shared" si="6"/>
        <v>T227</v>
      </c>
      <c r="W32" s="126" t="str">
        <f t="shared" si="7"/>
        <v>进料拉带#2扫码位有料感应（常闭）屏蔽延时[R111]</v>
      </c>
      <c r="Y32" s="141">
        <v>627</v>
      </c>
      <c r="Z32" s="141" t="str">
        <f t="shared" si="13"/>
        <v>T627</v>
      </c>
      <c r="AA32" s="142" t="str">
        <f t="shared" si="14"/>
        <v>进料拉带#2扫码位有料感应（常闭）报警延时</v>
      </c>
      <c r="AC32" s="126">
        <f>[1]IO!B33+AC$3</f>
        <v>10111</v>
      </c>
      <c r="AD32" s="126" t="str">
        <f t="shared" si="8"/>
        <v>LR10111</v>
      </c>
      <c r="AE32" s="126" t="str">
        <f t="shared" si="9"/>
        <v>进料拉带#2扫码位有料感应（常闭）感应器屏蔽（SW）</v>
      </c>
      <c r="AG32" s="125">
        <f>[1]IO!B33+AG$3</f>
        <v>140111</v>
      </c>
      <c r="AH32" s="125" t="str">
        <f t="shared" si="10"/>
        <v>MR140111</v>
      </c>
      <c r="AI32" s="125" t="str">
        <f t="shared" si="11"/>
        <v>(MR140111)进料拉带#2扫码位有料感应（常闭）异常，请检查[R111]</v>
      </c>
      <c r="AJ32" s="125" t="str">
        <f t="shared" si="12"/>
        <v>进料拉带#2扫码位有料感应（常闭）[Alm]</v>
      </c>
    </row>
    <row r="33" spans="2:36" x14ac:dyDescent="0.15">
      <c r="B33" s="116" t="str">
        <f>[1]IO!E34</f>
        <v>R112</v>
      </c>
      <c r="C33" s="116" t="str">
        <f>[1]IO!F38</f>
        <v>进料拉带#1上料安全位有料感应（常闭）</v>
      </c>
      <c r="E33" s="127" t="str">
        <f>F$3&amp;[1]IO!B34+E$3</f>
        <v>MR80112</v>
      </c>
      <c r="F33" s="127" t="str">
        <f t="shared" si="1"/>
        <v>进料拉带#1上料安全位有料感应（常闭）Flag[R112]</v>
      </c>
      <c r="I33" s="133" t="str">
        <f>J$3&amp;[1]IO!B34+I$3</f>
        <v>MR90112</v>
      </c>
      <c r="J33" s="133" t="str">
        <f t="shared" si="2"/>
        <v>进料拉带#1上料安全位有料感应（常闭）[Lamp]</v>
      </c>
      <c r="L33" s="116">
        <v>28</v>
      </c>
      <c r="M33" s="125">
        <v>1028</v>
      </c>
      <c r="N33" s="125" t="str">
        <f t="shared" si="0"/>
        <v>EM1056</v>
      </c>
      <c r="O33" s="125" t="str">
        <f t="shared" si="3"/>
        <v>进料拉带#1上料安全位有料感应（常闭）屏蔽延时（SV）</v>
      </c>
      <c r="Q33" s="134">
        <v>2028</v>
      </c>
      <c r="R33" s="134" t="str">
        <f t="shared" si="4"/>
        <v>EM2056</v>
      </c>
      <c r="S33" s="134" t="str">
        <f t="shared" si="5"/>
        <v>延时（A）</v>
      </c>
      <c r="U33" s="126">
        <v>228</v>
      </c>
      <c r="V33" s="126" t="str">
        <f t="shared" si="6"/>
        <v>T228</v>
      </c>
      <c r="W33" s="126" t="str">
        <f t="shared" si="7"/>
        <v>进料拉带#1上料安全位有料感应（常闭）屏蔽延时[R112]</v>
      </c>
      <c r="Y33" s="141">
        <v>628</v>
      </c>
      <c r="Z33" s="141" t="str">
        <f t="shared" si="13"/>
        <v>T628</v>
      </c>
      <c r="AA33" s="142" t="str">
        <f t="shared" si="14"/>
        <v>进料拉带#1上料安全位有料感应（常闭）报警延时</v>
      </c>
      <c r="AC33" s="126">
        <f>[1]IO!B34+AC$3</f>
        <v>10112</v>
      </c>
      <c r="AD33" s="126" t="str">
        <f t="shared" si="8"/>
        <v>LR10112</v>
      </c>
      <c r="AE33" s="126" t="str">
        <f t="shared" si="9"/>
        <v>进料拉带#1上料安全位有料感应（常闭）感应器屏蔽（SW）</v>
      </c>
      <c r="AG33" s="125">
        <f>[1]IO!B34+AG$3</f>
        <v>140112</v>
      </c>
      <c r="AH33" s="125" t="str">
        <f t="shared" si="10"/>
        <v>MR140112</v>
      </c>
      <c r="AI33" s="125" t="str">
        <f t="shared" si="11"/>
        <v>(MR140112)进料拉带#1上料安全位有料感应（常闭）异常，请检查[R112]</v>
      </c>
      <c r="AJ33" s="125" t="str">
        <f t="shared" si="12"/>
        <v>进料拉带#1上料安全位有料感应（常闭）[Alm]</v>
      </c>
    </row>
    <row r="34" spans="2:36" x14ac:dyDescent="0.15">
      <c r="B34" s="116" t="str">
        <f>[1]IO!E35</f>
        <v>R113</v>
      </c>
      <c r="C34" s="116" t="str">
        <f>[1]IO!F39</f>
        <v>进料拉带#2上料安全位有料感应（常闭）</v>
      </c>
      <c r="E34" s="127" t="str">
        <f>F$3&amp;[1]IO!B35+E$3</f>
        <v>MR80113</v>
      </c>
      <c r="F34" s="127" t="str">
        <f t="shared" si="1"/>
        <v>进料拉带#2上料安全位有料感应（常闭）Flag[R113]</v>
      </c>
      <c r="I34" s="133" t="str">
        <f>J$3&amp;[1]IO!B35+I$3</f>
        <v>MR90113</v>
      </c>
      <c r="J34" s="133" t="str">
        <f t="shared" si="2"/>
        <v>进料拉带#2上料安全位有料感应（常闭）[Lamp]</v>
      </c>
      <c r="L34" s="116">
        <v>29</v>
      </c>
      <c r="M34" s="125">
        <v>1029</v>
      </c>
      <c r="N34" s="125" t="str">
        <f t="shared" si="0"/>
        <v>EM1058</v>
      </c>
      <c r="O34" s="125" t="str">
        <f t="shared" si="3"/>
        <v>进料拉带#2上料安全位有料感应（常闭）屏蔽延时（SV）</v>
      </c>
      <c r="Q34" s="134">
        <v>2029</v>
      </c>
      <c r="R34" s="134" t="str">
        <f t="shared" si="4"/>
        <v>EM2058</v>
      </c>
      <c r="S34" s="134" t="str">
        <f t="shared" si="5"/>
        <v>延时（A）</v>
      </c>
      <c r="U34" s="126">
        <v>229</v>
      </c>
      <c r="V34" s="126" t="str">
        <f t="shared" si="6"/>
        <v>T229</v>
      </c>
      <c r="W34" s="126" t="str">
        <f t="shared" si="7"/>
        <v>进料拉带#2上料安全位有料感应（常闭）屏蔽延时[R113]</v>
      </c>
      <c r="Y34" s="141">
        <v>629</v>
      </c>
      <c r="Z34" s="141" t="str">
        <f t="shared" si="13"/>
        <v>T629</v>
      </c>
      <c r="AA34" s="142" t="str">
        <f t="shared" si="14"/>
        <v>进料拉带#2上料安全位有料感应（常闭）报警延时</v>
      </c>
      <c r="AC34" s="126">
        <f>[1]IO!B35+AC$3</f>
        <v>10113</v>
      </c>
      <c r="AD34" s="126" t="str">
        <f t="shared" si="8"/>
        <v>LR10113</v>
      </c>
      <c r="AE34" s="126" t="str">
        <f t="shared" si="9"/>
        <v>进料拉带#2上料安全位有料感应（常闭）感应器屏蔽（SW）</v>
      </c>
      <c r="AG34" s="125">
        <f>[1]IO!B35+AG$3</f>
        <v>140113</v>
      </c>
      <c r="AH34" s="125" t="str">
        <f t="shared" si="10"/>
        <v>MR140113</v>
      </c>
      <c r="AI34" s="125" t="str">
        <f t="shared" si="11"/>
        <v>(MR140113)进料拉带#2上料安全位有料感应（常闭）异常，请检查[R113]</v>
      </c>
      <c r="AJ34" s="125" t="str">
        <f t="shared" si="12"/>
        <v>进料拉带#2上料安全位有料感应（常闭）[Alm]</v>
      </c>
    </row>
    <row r="35" spans="2:36" x14ac:dyDescent="0.15">
      <c r="B35" s="116" t="str">
        <f>[1]IO!E36</f>
        <v>R114</v>
      </c>
      <c r="C35" s="116" t="str">
        <f>[1]IO!F40</f>
        <v>进料拉带#1上料位接近有料感应（常开）</v>
      </c>
      <c r="E35" s="127" t="str">
        <f>F$3&amp;[1]IO!B36+E$3</f>
        <v>MR80114</v>
      </c>
      <c r="F35" s="127" t="str">
        <f t="shared" si="1"/>
        <v>进料拉带#1上料位接近有料感应（常开）Flag[R114]</v>
      </c>
      <c r="I35" s="133" t="str">
        <f>J$3&amp;[1]IO!B36+I$3</f>
        <v>MR90114</v>
      </c>
      <c r="J35" s="133" t="str">
        <f t="shared" si="2"/>
        <v>进料拉带#1上料位接近有料感应（常开）[Lamp]</v>
      </c>
      <c r="L35" s="116">
        <v>30</v>
      </c>
      <c r="M35" s="125">
        <v>1030</v>
      </c>
      <c r="N35" s="125" t="str">
        <f t="shared" si="0"/>
        <v>EM1060</v>
      </c>
      <c r="O35" s="125" t="str">
        <f t="shared" si="3"/>
        <v>进料拉带#1上料位接近有料感应（常开）屏蔽延时（SV）</v>
      </c>
      <c r="Q35" s="134">
        <v>2030</v>
      </c>
      <c r="R35" s="134" t="str">
        <f t="shared" si="4"/>
        <v>EM2060</v>
      </c>
      <c r="S35" s="134" t="str">
        <f t="shared" si="5"/>
        <v>延时（A）</v>
      </c>
      <c r="U35" s="126">
        <v>230</v>
      </c>
      <c r="V35" s="126" t="str">
        <f t="shared" si="6"/>
        <v>T230</v>
      </c>
      <c r="W35" s="126" t="str">
        <f t="shared" si="7"/>
        <v>进料拉带#1上料位接近有料感应（常开）屏蔽延时[R114]</v>
      </c>
      <c r="Y35" s="141">
        <v>630</v>
      </c>
      <c r="Z35" s="141" t="str">
        <f t="shared" si="13"/>
        <v>T630</v>
      </c>
      <c r="AA35" s="142" t="str">
        <f t="shared" si="14"/>
        <v>进料拉带#1上料位接近有料感应（常开）报警延时</v>
      </c>
      <c r="AC35" s="126">
        <f>[1]IO!B36+AC$3</f>
        <v>10114</v>
      </c>
      <c r="AD35" s="126" t="str">
        <f t="shared" si="8"/>
        <v>LR10114</v>
      </c>
      <c r="AE35" s="126" t="str">
        <f t="shared" si="9"/>
        <v>进料拉带#1上料位接近有料感应（常开）感应器屏蔽（SW）</v>
      </c>
      <c r="AG35" s="125">
        <f>[1]IO!B36+AG$3</f>
        <v>140114</v>
      </c>
      <c r="AH35" s="125" t="str">
        <f t="shared" si="10"/>
        <v>MR140114</v>
      </c>
      <c r="AI35" s="125" t="str">
        <f t="shared" si="11"/>
        <v>(MR140114)进料拉带#1上料位接近有料感应（常开）异常，请检查[R114]</v>
      </c>
      <c r="AJ35" s="125" t="str">
        <f t="shared" si="12"/>
        <v>进料拉带#1上料位接近有料感应（常开）[Alm]</v>
      </c>
    </row>
    <row r="36" spans="2:36" x14ac:dyDescent="0.15">
      <c r="B36" s="116" t="str">
        <f>[1]IO!E37</f>
        <v>R115</v>
      </c>
      <c r="C36" s="116" t="str">
        <f>[1]IO!F41</f>
        <v>进料拉带#2上料位接近有料感应（常开）</v>
      </c>
      <c r="E36" s="127" t="str">
        <f>F$3&amp;[1]IO!B37+E$3</f>
        <v>MR80115</v>
      </c>
      <c r="F36" s="127" t="str">
        <f t="shared" si="1"/>
        <v>进料拉带#2上料位接近有料感应（常开）Flag[R115]</v>
      </c>
      <c r="I36" s="133" t="str">
        <f>J$3&amp;[1]IO!B37+I$3</f>
        <v>MR90115</v>
      </c>
      <c r="J36" s="133" t="str">
        <f t="shared" si="2"/>
        <v>进料拉带#2上料位接近有料感应（常开）[Lamp]</v>
      </c>
      <c r="L36" s="116">
        <v>31</v>
      </c>
      <c r="M36" s="125">
        <v>1031</v>
      </c>
      <c r="N36" s="125" t="str">
        <f t="shared" si="0"/>
        <v>EM1062</v>
      </c>
      <c r="O36" s="125" t="str">
        <f t="shared" si="3"/>
        <v>进料拉带#2上料位接近有料感应（常开）屏蔽延时（SV）</v>
      </c>
      <c r="Q36" s="134">
        <v>2031</v>
      </c>
      <c r="R36" s="134" t="str">
        <f t="shared" si="4"/>
        <v>EM2062</v>
      </c>
      <c r="S36" s="134" t="str">
        <f t="shared" si="5"/>
        <v>延时（A）</v>
      </c>
      <c r="U36" s="126">
        <v>231</v>
      </c>
      <c r="V36" s="126" t="str">
        <f t="shared" si="6"/>
        <v>T231</v>
      </c>
      <c r="W36" s="126" t="str">
        <f t="shared" si="7"/>
        <v>进料拉带#2上料位接近有料感应（常开）屏蔽延时[R115]</v>
      </c>
      <c r="Y36" s="141">
        <v>631</v>
      </c>
      <c r="Z36" s="141" t="str">
        <f t="shared" si="13"/>
        <v>T631</v>
      </c>
      <c r="AA36" s="142" t="str">
        <f t="shared" si="14"/>
        <v>进料拉带#2上料位接近有料感应（常开）报警延时</v>
      </c>
      <c r="AC36" s="126">
        <f>[1]IO!B37+AC$3</f>
        <v>10115</v>
      </c>
      <c r="AD36" s="126" t="str">
        <f t="shared" si="8"/>
        <v>LR10115</v>
      </c>
      <c r="AE36" s="126" t="str">
        <f t="shared" si="9"/>
        <v>进料拉带#2上料位接近有料感应（常开）感应器屏蔽（SW）</v>
      </c>
      <c r="AG36" s="125">
        <f>[1]IO!B37+AG$3</f>
        <v>140115</v>
      </c>
      <c r="AH36" s="125" t="str">
        <f t="shared" si="10"/>
        <v>MR140115</v>
      </c>
      <c r="AI36" s="125" t="str">
        <f t="shared" si="11"/>
        <v>(MR140115)进料拉带#2上料位接近有料感应（常开）异常，请检查[R115]</v>
      </c>
      <c r="AJ36" s="125" t="str">
        <f t="shared" si="12"/>
        <v>进料拉带#2上料位接近有料感应（常开）[Alm]</v>
      </c>
    </row>
    <row r="37" spans="2:36" x14ac:dyDescent="0.15">
      <c r="B37" s="116" t="str">
        <f>[1]IO!E38</f>
        <v>R200</v>
      </c>
      <c r="C37" s="116" t="e">
        <f>[1]IO!#REF!</f>
        <v>#REF!</v>
      </c>
      <c r="E37" s="127" t="str">
        <f>F$3&amp;[1]IO!B38+E$3</f>
        <v>MR80200</v>
      </c>
      <c r="F37" s="127" t="e">
        <f t="shared" si="1"/>
        <v>#REF!</v>
      </c>
      <c r="I37" s="133" t="str">
        <f>J$3&amp;[1]IO!B38+I$3</f>
        <v>MR90200</v>
      </c>
      <c r="J37" s="133" t="e">
        <f t="shared" si="2"/>
        <v>#REF!</v>
      </c>
      <c r="L37" s="116">
        <v>32</v>
      </c>
      <c r="M37" s="125">
        <v>1032</v>
      </c>
      <c r="N37" s="125" t="str">
        <f t="shared" si="0"/>
        <v>EM1064</v>
      </c>
      <c r="O37" s="125" t="e">
        <f t="shared" si="3"/>
        <v>#REF!</v>
      </c>
      <c r="Q37" s="134">
        <v>2032</v>
      </c>
      <c r="R37" s="134" t="str">
        <f t="shared" si="4"/>
        <v>EM2064</v>
      </c>
      <c r="S37" s="134" t="str">
        <f t="shared" si="5"/>
        <v>延时（A）</v>
      </c>
      <c r="U37" s="126">
        <v>232</v>
      </c>
      <c r="V37" s="126" t="str">
        <f t="shared" si="6"/>
        <v>T232</v>
      </c>
      <c r="W37" s="126" t="e">
        <f t="shared" si="7"/>
        <v>#REF!</v>
      </c>
      <c r="Y37" s="141">
        <v>632</v>
      </c>
      <c r="Z37" s="141" t="str">
        <f t="shared" si="13"/>
        <v>T632</v>
      </c>
      <c r="AA37" s="142" t="e">
        <f t="shared" si="14"/>
        <v>#REF!</v>
      </c>
      <c r="AC37" s="126">
        <f>[1]IO!B38+AC$3</f>
        <v>10200</v>
      </c>
      <c r="AD37" s="126" t="str">
        <f t="shared" si="8"/>
        <v>LR10200</v>
      </c>
      <c r="AE37" s="126" t="e">
        <f t="shared" si="9"/>
        <v>#REF!</v>
      </c>
      <c r="AG37" s="125">
        <f>[1]IO!B38+AG$3</f>
        <v>140200</v>
      </c>
      <c r="AH37" s="125" t="str">
        <f t="shared" si="10"/>
        <v>MR140200</v>
      </c>
      <c r="AI37" s="125" t="e">
        <f t="shared" si="11"/>
        <v>#REF!</v>
      </c>
      <c r="AJ37" s="125" t="e">
        <f t="shared" si="12"/>
        <v>#REF!</v>
      </c>
    </row>
    <row r="38" spans="2:36" x14ac:dyDescent="0.15">
      <c r="B38" s="116" t="str">
        <f>[1]IO!E39</f>
        <v>R201</v>
      </c>
      <c r="C38" s="116" t="e">
        <f>[1]IO!#REF!</f>
        <v>#REF!</v>
      </c>
      <c r="E38" s="127" t="str">
        <f>F$3&amp;[1]IO!B39+E$3</f>
        <v>MR80201</v>
      </c>
      <c r="F38" s="127" t="e">
        <f t="shared" si="1"/>
        <v>#REF!</v>
      </c>
      <c r="I38" s="133" t="str">
        <f>J$3&amp;[1]IO!B39+I$3</f>
        <v>MR90201</v>
      </c>
      <c r="J38" s="133" t="e">
        <f t="shared" si="2"/>
        <v>#REF!</v>
      </c>
      <c r="L38" s="116">
        <v>33</v>
      </c>
      <c r="M38" s="125">
        <v>1033</v>
      </c>
      <c r="N38" s="125" t="str">
        <f t="shared" si="0"/>
        <v>EM1066</v>
      </c>
      <c r="O38" s="125" t="e">
        <f t="shared" si="3"/>
        <v>#REF!</v>
      </c>
      <c r="Q38" s="134">
        <v>2033</v>
      </c>
      <c r="R38" s="134" t="str">
        <f t="shared" si="4"/>
        <v>EM2066</v>
      </c>
      <c r="S38" s="134" t="str">
        <f t="shared" si="5"/>
        <v>延时（A）</v>
      </c>
      <c r="U38" s="126">
        <v>233</v>
      </c>
      <c r="V38" s="126" t="str">
        <f t="shared" si="6"/>
        <v>T233</v>
      </c>
      <c r="W38" s="126" t="e">
        <f t="shared" si="7"/>
        <v>#REF!</v>
      </c>
      <c r="Y38" s="141">
        <v>633</v>
      </c>
      <c r="Z38" s="141" t="str">
        <f t="shared" si="13"/>
        <v>T633</v>
      </c>
      <c r="AA38" s="142" t="e">
        <f t="shared" si="14"/>
        <v>#REF!</v>
      </c>
      <c r="AC38" s="126">
        <f>[1]IO!B39+AC$3</f>
        <v>10201</v>
      </c>
      <c r="AD38" s="126" t="str">
        <f t="shared" si="8"/>
        <v>LR10201</v>
      </c>
      <c r="AE38" s="126" t="e">
        <f t="shared" si="9"/>
        <v>#REF!</v>
      </c>
      <c r="AG38" s="125">
        <f>[1]IO!B39+AG$3</f>
        <v>140201</v>
      </c>
      <c r="AH38" s="125" t="str">
        <f t="shared" si="10"/>
        <v>MR140201</v>
      </c>
      <c r="AI38" s="125" t="e">
        <f t="shared" si="11"/>
        <v>#REF!</v>
      </c>
      <c r="AJ38" s="125" t="e">
        <f t="shared" si="12"/>
        <v>#REF!</v>
      </c>
    </row>
    <row r="39" spans="2:36" x14ac:dyDescent="0.15">
      <c r="B39" s="116" t="str">
        <f>[1]IO!E40</f>
        <v>R202</v>
      </c>
      <c r="C39" s="116" t="e">
        <f>[1]IO!#REF!</f>
        <v>#REF!</v>
      </c>
      <c r="E39" s="127" t="str">
        <f>F$3&amp;[1]IO!B40+E$3</f>
        <v>MR80202</v>
      </c>
      <c r="F39" s="127" t="e">
        <f t="shared" si="1"/>
        <v>#REF!</v>
      </c>
      <c r="I39" s="133" t="str">
        <f>J$3&amp;[1]IO!B40+I$3</f>
        <v>MR90202</v>
      </c>
      <c r="J39" s="133" t="e">
        <f t="shared" si="2"/>
        <v>#REF!</v>
      </c>
      <c r="L39" s="116">
        <v>34</v>
      </c>
      <c r="M39" s="125">
        <v>1034</v>
      </c>
      <c r="N39" s="125" t="str">
        <f t="shared" si="0"/>
        <v>EM1068</v>
      </c>
      <c r="O39" s="125" t="e">
        <f t="shared" si="3"/>
        <v>#REF!</v>
      </c>
      <c r="Q39" s="134">
        <v>2034</v>
      </c>
      <c r="R39" s="134" t="str">
        <f t="shared" si="4"/>
        <v>EM2068</v>
      </c>
      <c r="S39" s="134" t="str">
        <f t="shared" si="5"/>
        <v>延时（A）</v>
      </c>
      <c r="U39" s="126">
        <v>234</v>
      </c>
      <c r="V39" s="126" t="str">
        <f t="shared" si="6"/>
        <v>T234</v>
      </c>
      <c r="W39" s="126" t="e">
        <f t="shared" si="7"/>
        <v>#REF!</v>
      </c>
      <c r="Y39" s="141">
        <v>634</v>
      </c>
      <c r="Z39" s="141" t="str">
        <f t="shared" si="13"/>
        <v>T634</v>
      </c>
      <c r="AA39" s="142" t="e">
        <f t="shared" si="14"/>
        <v>#REF!</v>
      </c>
      <c r="AC39" s="126">
        <f>[1]IO!B40+AC$3</f>
        <v>10202</v>
      </c>
      <c r="AD39" s="126" t="str">
        <f t="shared" si="8"/>
        <v>LR10202</v>
      </c>
      <c r="AE39" s="126" t="e">
        <f t="shared" si="9"/>
        <v>#REF!</v>
      </c>
      <c r="AG39" s="125">
        <f>[1]IO!B40+AG$3</f>
        <v>140202</v>
      </c>
      <c r="AH39" s="125" t="str">
        <f t="shared" si="10"/>
        <v>MR140202</v>
      </c>
      <c r="AI39" s="125" t="e">
        <f t="shared" si="11"/>
        <v>#REF!</v>
      </c>
      <c r="AJ39" s="125" t="e">
        <f t="shared" si="12"/>
        <v>#REF!</v>
      </c>
    </row>
    <row r="40" spans="2:36" x14ac:dyDescent="0.15">
      <c r="B40" s="116" t="str">
        <f>[1]IO!E41</f>
        <v>R203</v>
      </c>
      <c r="C40" s="116" t="e">
        <f>[1]IO!#REF!</f>
        <v>#REF!</v>
      </c>
      <c r="E40" s="127" t="str">
        <f>F$3&amp;[1]IO!B41+E$3</f>
        <v>MR80203</v>
      </c>
      <c r="F40" s="127" t="e">
        <f t="shared" si="1"/>
        <v>#REF!</v>
      </c>
      <c r="I40" s="133" t="str">
        <f>J$3&amp;[1]IO!B41+I$3</f>
        <v>MR90203</v>
      </c>
      <c r="J40" s="133" t="e">
        <f t="shared" si="2"/>
        <v>#REF!</v>
      </c>
      <c r="L40" s="116">
        <v>35</v>
      </c>
      <c r="M40" s="125">
        <v>1035</v>
      </c>
      <c r="N40" s="125" t="str">
        <f t="shared" si="0"/>
        <v>EM1070</v>
      </c>
      <c r="O40" s="125" t="e">
        <f t="shared" si="3"/>
        <v>#REF!</v>
      </c>
      <c r="Q40" s="134">
        <v>2035</v>
      </c>
      <c r="R40" s="134" t="str">
        <f t="shared" si="4"/>
        <v>EM2070</v>
      </c>
      <c r="S40" s="134" t="str">
        <f t="shared" si="5"/>
        <v>延时（A）</v>
      </c>
      <c r="U40" s="126">
        <v>235</v>
      </c>
      <c r="V40" s="126" t="str">
        <f t="shared" si="6"/>
        <v>T235</v>
      </c>
      <c r="W40" s="126" t="e">
        <f t="shared" si="7"/>
        <v>#REF!</v>
      </c>
      <c r="Y40" s="141">
        <v>635</v>
      </c>
      <c r="Z40" s="141" t="str">
        <f t="shared" si="13"/>
        <v>T635</v>
      </c>
      <c r="AA40" s="142" t="e">
        <f t="shared" si="14"/>
        <v>#REF!</v>
      </c>
      <c r="AC40" s="126">
        <f>[1]IO!B41+AC$3</f>
        <v>10203</v>
      </c>
      <c r="AD40" s="126" t="str">
        <f t="shared" si="8"/>
        <v>LR10203</v>
      </c>
      <c r="AE40" s="126" t="e">
        <f t="shared" si="9"/>
        <v>#REF!</v>
      </c>
      <c r="AG40" s="125">
        <f>[1]IO!B41+AG$3</f>
        <v>140203</v>
      </c>
      <c r="AH40" s="125" t="str">
        <f t="shared" si="10"/>
        <v>MR140203</v>
      </c>
      <c r="AI40" s="125" t="e">
        <f t="shared" si="11"/>
        <v>#REF!</v>
      </c>
      <c r="AJ40" s="125" t="e">
        <f t="shared" si="12"/>
        <v>#REF!</v>
      </c>
    </row>
    <row r="41" spans="2:36" x14ac:dyDescent="0.15">
      <c r="B41" s="116" t="str">
        <f>[1]IO!E42</f>
        <v>R204</v>
      </c>
      <c r="C41" s="116" t="str">
        <f>[1]IO!F42</f>
        <v>备用</v>
      </c>
      <c r="E41" s="127" t="str">
        <f>F$3&amp;[1]IO!B42+E$3</f>
        <v>MR80204</v>
      </c>
      <c r="F41" s="127" t="str">
        <f t="shared" si="1"/>
        <v>备用Flag[R204]</v>
      </c>
      <c r="I41" s="133" t="str">
        <f>J$3&amp;[1]IO!B42+I$3</f>
        <v>MR90204</v>
      </c>
      <c r="J41" s="133" t="str">
        <f t="shared" si="2"/>
        <v>备用[Lamp]</v>
      </c>
      <c r="L41" s="116">
        <v>36</v>
      </c>
      <c r="M41" s="125">
        <v>1036</v>
      </c>
      <c r="N41" s="125" t="str">
        <f t="shared" si="0"/>
        <v>EM1072</v>
      </c>
      <c r="O41" s="125" t="str">
        <f t="shared" si="3"/>
        <v>备用屏蔽延时（SV）</v>
      </c>
      <c r="Q41" s="134">
        <v>2036</v>
      </c>
      <c r="R41" s="134" t="str">
        <f t="shared" si="4"/>
        <v>EM2072</v>
      </c>
      <c r="S41" s="134" t="str">
        <f t="shared" si="5"/>
        <v>延时（A）</v>
      </c>
      <c r="U41" s="126">
        <v>236</v>
      </c>
      <c r="V41" s="126" t="str">
        <f t="shared" si="6"/>
        <v>T236</v>
      </c>
      <c r="W41" s="126" t="str">
        <f t="shared" si="7"/>
        <v>备用屏蔽延时[R204]</v>
      </c>
      <c r="Y41" s="141">
        <v>636</v>
      </c>
      <c r="Z41" s="141" t="str">
        <f t="shared" si="13"/>
        <v>T636</v>
      </c>
      <c r="AA41" s="142" t="str">
        <f t="shared" si="14"/>
        <v>备用报警延时</v>
      </c>
      <c r="AC41" s="126">
        <f>[1]IO!B42+AC$3</f>
        <v>10204</v>
      </c>
      <c r="AD41" s="126" t="str">
        <f t="shared" si="8"/>
        <v>LR10204</v>
      </c>
      <c r="AE41" s="126" t="str">
        <f t="shared" si="9"/>
        <v>备用感应器屏蔽（SW）</v>
      </c>
      <c r="AG41" s="125">
        <f>[1]IO!B42+AG$3</f>
        <v>140204</v>
      </c>
      <c r="AH41" s="125" t="str">
        <f t="shared" si="10"/>
        <v>MR140204</v>
      </c>
      <c r="AI41" s="125" t="str">
        <f t="shared" si="11"/>
        <v>(MR140204)备用异常，请检查[R204]</v>
      </c>
      <c r="AJ41" s="125" t="str">
        <f t="shared" si="12"/>
        <v>备用[Alm]</v>
      </c>
    </row>
    <row r="42" spans="2:36" x14ac:dyDescent="0.15">
      <c r="B42" s="116" t="str">
        <f>[1]IO!E43</f>
        <v>R205</v>
      </c>
      <c r="C42" s="116" t="str">
        <f>[1]IO!F43</f>
        <v>备用</v>
      </c>
      <c r="E42" s="127" t="str">
        <f>F$3&amp;[1]IO!B43+E$3</f>
        <v>MR80205</v>
      </c>
      <c r="F42" s="127" t="str">
        <f t="shared" si="1"/>
        <v>备用Flag[R205]</v>
      </c>
      <c r="I42" s="133" t="str">
        <f>J$3&amp;[1]IO!B43+I$3</f>
        <v>MR90205</v>
      </c>
      <c r="J42" s="133" t="str">
        <f t="shared" si="2"/>
        <v>备用[Lamp]</v>
      </c>
      <c r="L42" s="116">
        <v>37</v>
      </c>
      <c r="M42" s="125">
        <v>1037</v>
      </c>
      <c r="N42" s="125" t="str">
        <f t="shared" si="0"/>
        <v>EM1074</v>
      </c>
      <c r="O42" s="125" t="str">
        <f t="shared" si="3"/>
        <v>备用屏蔽延时（SV）</v>
      </c>
      <c r="Q42" s="134">
        <v>2037</v>
      </c>
      <c r="R42" s="134" t="str">
        <f t="shared" si="4"/>
        <v>EM2074</v>
      </c>
      <c r="S42" s="134" t="str">
        <f t="shared" si="5"/>
        <v>延时（A）</v>
      </c>
      <c r="U42" s="126">
        <v>237</v>
      </c>
      <c r="V42" s="126" t="str">
        <f t="shared" si="6"/>
        <v>T237</v>
      </c>
      <c r="W42" s="126" t="str">
        <f t="shared" si="7"/>
        <v>备用屏蔽延时[R205]</v>
      </c>
      <c r="Y42" s="141">
        <v>637</v>
      </c>
      <c r="Z42" s="141" t="str">
        <f t="shared" si="13"/>
        <v>T637</v>
      </c>
      <c r="AA42" s="142" t="str">
        <f t="shared" si="14"/>
        <v>备用报警延时</v>
      </c>
      <c r="AC42" s="126">
        <f>[1]IO!B43+AC$3</f>
        <v>10205</v>
      </c>
      <c r="AD42" s="126" t="str">
        <f t="shared" si="8"/>
        <v>LR10205</v>
      </c>
      <c r="AE42" s="126" t="str">
        <f t="shared" si="9"/>
        <v>备用感应器屏蔽（SW）</v>
      </c>
      <c r="AG42" s="125">
        <f>[1]IO!B43+AG$3</f>
        <v>140205</v>
      </c>
      <c r="AH42" s="125" t="str">
        <f t="shared" si="10"/>
        <v>MR140205</v>
      </c>
      <c r="AI42" s="125" t="str">
        <f t="shared" si="11"/>
        <v>(MR140205)备用异常，请检查[R205]</v>
      </c>
      <c r="AJ42" s="125" t="str">
        <f t="shared" si="12"/>
        <v>备用[Alm]</v>
      </c>
    </row>
    <row r="43" spans="2:36" x14ac:dyDescent="0.15">
      <c r="B43" s="116" t="str">
        <f>[1]IO!E44</f>
        <v>R206</v>
      </c>
      <c r="C43" s="116" t="str">
        <f>[1]IO!F44</f>
        <v>备用</v>
      </c>
      <c r="E43" s="127" t="str">
        <f>F$3&amp;[1]IO!B44+E$3</f>
        <v>MR80206</v>
      </c>
      <c r="F43" s="127" t="str">
        <f t="shared" si="1"/>
        <v>备用Flag[R206]</v>
      </c>
      <c r="I43" s="133" t="str">
        <f>J$3&amp;[1]IO!B44+I$3</f>
        <v>MR90206</v>
      </c>
      <c r="J43" s="133" t="str">
        <f t="shared" si="2"/>
        <v>备用[Lamp]</v>
      </c>
      <c r="L43" s="116">
        <v>38</v>
      </c>
      <c r="M43" s="125">
        <v>1038</v>
      </c>
      <c r="N43" s="125" t="str">
        <f t="shared" si="0"/>
        <v>EM1076</v>
      </c>
      <c r="O43" s="125" t="str">
        <f t="shared" si="3"/>
        <v>备用屏蔽延时（SV）</v>
      </c>
      <c r="Q43" s="134">
        <v>2038</v>
      </c>
      <c r="R43" s="134" t="str">
        <f t="shared" si="4"/>
        <v>EM2076</v>
      </c>
      <c r="S43" s="134" t="str">
        <f t="shared" si="5"/>
        <v>延时（A）</v>
      </c>
      <c r="U43" s="126">
        <v>238</v>
      </c>
      <c r="V43" s="126" t="str">
        <f t="shared" si="6"/>
        <v>T238</v>
      </c>
      <c r="W43" s="126" t="str">
        <f t="shared" si="7"/>
        <v>备用屏蔽延时[R206]</v>
      </c>
      <c r="Y43" s="141">
        <v>638</v>
      </c>
      <c r="Z43" s="141" t="str">
        <f t="shared" si="13"/>
        <v>T638</v>
      </c>
      <c r="AA43" s="142" t="str">
        <f t="shared" si="14"/>
        <v>备用报警延时</v>
      </c>
      <c r="AC43" s="126">
        <f>[1]IO!B44+AC$3</f>
        <v>10206</v>
      </c>
      <c r="AD43" s="126" t="str">
        <f t="shared" si="8"/>
        <v>LR10206</v>
      </c>
      <c r="AE43" s="126" t="str">
        <f t="shared" si="9"/>
        <v>备用感应器屏蔽（SW）</v>
      </c>
      <c r="AG43" s="125">
        <f>[1]IO!B44+AG$3</f>
        <v>140206</v>
      </c>
      <c r="AH43" s="125" t="str">
        <f t="shared" si="10"/>
        <v>MR140206</v>
      </c>
      <c r="AI43" s="125" t="str">
        <f t="shared" si="11"/>
        <v>(MR140206)备用异常，请检查[R206]</v>
      </c>
      <c r="AJ43" s="125" t="str">
        <f t="shared" si="12"/>
        <v>备用[Alm]</v>
      </c>
    </row>
    <row r="44" spans="2:36" x14ac:dyDescent="0.15">
      <c r="B44" s="116" t="str">
        <f>[1]IO!E45</f>
        <v>R207</v>
      </c>
      <c r="C44" s="116" t="str">
        <f>[1]IO!F45</f>
        <v>备用</v>
      </c>
      <c r="E44" s="127" t="str">
        <f>F$3&amp;[1]IO!B45+E$3</f>
        <v>MR80207</v>
      </c>
      <c r="F44" s="127" t="str">
        <f t="shared" si="1"/>
        <v>备用Flag[R207]</v>
      </c>
      <c r="I44" s="133" t="str">
        <f>J$3&amp;[1]IO!B45+I$3</f>
        <v>MR90207</v>
      </c>
      <c r="J44" s="133" t="str">
        <f t="shared" si="2"/>
        <v>备用[Lamp]</v>
      </c>
      <c r="L44" s="116">
        <v>39</v>
      </c>
      <c r="M44" s="125">
        <v>1039</v>
      </c>
      <c r="N44" s="125" t="str">
        <f t="shared" si="0"/>
        <v>EM1078</v>
      </c>
      <c r="O44" s="125" t="str">
        <f t="shared" si="3"/>
        <v>备用屏蔽延时（SV）</v>
      </c>
      <c r="Q44" s="134">
        <v>2039</v>
      </c>
      <c r="R44" s="134" t="str">
        <f t="shared" si="4"/>
        <v>EM2078</v>
      </c>
      <c r="S44" s="134" t="str">
        <f t="shared" si="5"/>
        <v>延时（A）</v>
      </c>
      <c r="U44" s="126">
        <v>239</v>
      </c>
      <c r="V44" s="126" t="str">
        <f t="shared" si="6"/>
        <v>T239</v>
      </c>
      <c r="W44" s="126" t="str">
        <f t="shared" si="7"/>
        <v>备用屏蔽延时[R207]</v>
      </c>
      <c r="Y44" s="141">
        <v>639</v>
      </c>
      <c r="Z44" s="141" t="str">
        <f t="shared" si="13"/>
        <v>T639</v>
      </c>
      <c r="AA44" s="142" t="str">
        <f t="shared" si="14"/>
        <v>备用报警延时</v>
      </c>
      <c r="AC44" s="126">
        <f>[1]IO!B45+AC$3</f>
        <v>10207</v>
      </c>
      <c r="AD44" s="126" t="str">
        <f t="shared" si="8"/>
        <v>LR10207</v>
      </c>
      <c r="AE44" s="126" t="str">
        <f t="shared" si="9"/>
        <v>备用感应器屏蔽（SW）</v>
      </c>
      <c r="AG44" s="125">
        <f>[1]IO!B45+AG$3</f>
        <v>140207</v>
      </c>
      <c r="AH44" s="125" t="str">
        <f t="shared" si="10"/>
        <v>MR140207</v>
      </c>
      <c r="AI44" s="125" t="str">
        <f t="shared" si="11"/>
        <v>(MR140207)备用异常，请检查[R207]</v>
      </c>
      <c r="AJ44" s="125" t="str">
        <f t="shared" si="12"/>
        <v>备用[Alm]</v>
      </c>
    </row>
    <row r="45" spans="2:36" x14ac:dyDescent="0.15">
      <c r="B45" s="116" t="str">
        <f>[1]IO!E46</f>
        <v>R208</v>
      </c>
      <c r="C45" s="116" t="str">
        <f>[1]IO!F46</f>
        <v>备用</v>
      </c>
      <c r="E45" s="127" t="str">
        <f>F$3&amp;[1]IO!B46+E$3</f>
        <v>MR80208</v>
      </c>
      <c r="F45" s="127" t="str">
        <f t="shared" si="1"/>
        <v>备用Flag[R208]</v>
      </c>
      <c r="I45" s="133" t="str">
        <f>J$3&amp;[1]IO!B46+I$3</f>
        <v>MR90208</v>
      </c>
      <c r="J45" s="133" t="str">
        <f t="shared" si="2"/>
        <v>备用[Lamp]</v>
      </c>
      <c r="L45" s="116">
        <v>40</v>
      </c>
      <c r="M45" s="125">
        <v>1040</v>
      </c>
      <c r="N45" s="125" t="str">
        <f t="shared" si="0"/>
        <v>EM1080</v>
      </c>
      <c r="O45" s="125" t="str">
        <f t="shared" si="3"/>
        <v>备用屏蔽延时（SV）</v>
      </c>
      <c r="Q45" s="134">
        <v>2040</v>
      </c>
      <c r="R45" s="134" t="str">
        <f t="shared" si="4"/>
        <v>EM2080</v>
      </c>
      <c r="S45" s="134" t="str">
        <f t="shared" si="5"/>
        <v>延时（A）</v>
      </c>
      <c r="U45" s="126">
        <v>240</v>
      </c>
      <c r="V45" s="126" t="str">
        <f t="shared" si="6"/>
        <v>T240</v>
      </c>
      <c r="W45" s="126" t="str">
        <f t="shared" si="7"/>
        <v>备用屏蔽延时[R208]</v>
      </c>
      <c r="Y45" s="141">
        <v>640</v>
      </c>
      <c r="Z45" s="141" t="str">
        <f t="shared" si="13"/>
        <v>T640</v>
      </c>
      <c r="AA45" s="142" t="str">
        <f t="shared" si="14"/>
        <v>备用报警延时</v>
      </c>
      <c r="AC45" s="126">
        <f>[1]IO!B46+AC$3</f>
        <v>10208</v>
      </c>
      <c r="AD45" s="126" t="str">
        <f t="shared" si="8"/>
        <v>LR10208</v>
      </c>
      <c r="AE45" s="126" t="str">
        <f t="shared" si="9"/>
        <v>备用感应器屏蔽（SW）</v>
      </c>
      <c r="AG45" s="125">
        <f>[1]IO!B46+AG$3</f>
        <v>140208</v>
      </c>
      <c r="AH45" s="125" t="str">
        <f t="shared" si="10"/>
        <v>MR140208</v>
      </c>
      <c r="AI45" s="125" t="str">
        <f t="shared" si="11"/>
        <v>(MR140208)备用异常，请检查[R208]</v>
      </c>
      <c r="AJ45" s="125" t="str">
        <f t="shared" si="12"/>
        <v>备用[Alm]</v>
      </c>
    </row>
    <row r="46" spans="2:36" x14ac:dyDescent="0.15">
      <c r="B46" s="116" t="str">
        <f>[1]IO!E47</f>
        <v>R209</v>
      </c>
      <c r="C46" s="116" t="str">
        <f>[1]IO!F47</f>
        <v>备用</v>
      </c>
      <c r="E46" s="127" t="str">
        <f>F$3&amp;[1]IO!B47+E$3</f>
        <v>MR80209</v>
      </c>
      <c r="F46" s="127" t="str">
        <f t="shared" si="1"/>
        <v>备用Flag[R209]</v>
      </c>
      <c r="I46" s="133" t="str">
        <f>J$3&amp;[1]IO!B47+I$3</f>
        <v>MR90209</v>
      </c>
      <c r="J46" s="133" t="str">
        <f t="shared" si="2"/>
        <v>备用[Lamp]</v>
      </c>
      <c r="L46" s="116">
        <v>41</v>
      </c>
      <c r="M46" s="125">
        <v>1041</v>
      </c>
      <c r="N46" s="125" t="str">
        <f t="shared" si="0"/>
        <v>EM1082</v>
      </c>
      <c r="O46" s="125" t="str">
        <f t="shared" si="3"/>
        <v>备用屏蔽延时（SV）</v>
      </c>
      <c r="Q46" s="134">
        <v>2041</v>
      </c>
      <c r="R46" s="134" t="str">
        <f t="shared" si="4"/>
        <v>EM2082</v>
      </c>
      <c r="S46" s="134" t="str">
        <f t="shared" si="5"/>
        <v>延时（A）</v>
      </c>
      <c r="U46" s="126">
        <v>241</v>
      </c>
      <c r="V46" s="126" t="str">
        <f t="shared" si="6"/>
        <v>T241</v>
      </c>
      <c r="W46" s="126" t="str">
        <f t="shared" si="7"/>
        <v>备用屏蔽延时[R209]</v>
      </c>
      <c r="Y46" s="141">
        <v>641</v>
      </c>
      <c r="Z46" s="141" t="str">
        <f t="shared" si="13"/>
        <v>T641</v>
      </c>
      <c r="AA46" s="142" t="str">
        <f t="shared" si="14"/>
        <v>备用报警延时</v>
      </c>
      <c r="AC46" s="126">
        <f>[1]IO!B47+AC$3</f>
        <v>10209</v>
      </c>
      <c r="AD46" s="126" t="str">
        <f t="shared" si="8"/>
        <v>LR10209</v>
      </c>
      <c r="AE46" s="126" t="str">
        <f t="shared" si="9"/>
        <v>备用感应器屏蔽（SW）</v>
      </c>
      <c r="AG46" s="125">
        <f>[1]IO!B47+AG$3</f>
        <v>140209</v>
      </c>
      <c r="AH46" s="125" t="str">
        <f t="shared" si="10"/>
        <v>MR140209</v>
      </c>
      <c r="AI46" s="125" t="str">
        <f t="shared" si="11"/>
        <v>(MR140209)备用异常，请检查[R209]</v>
      </c>
      <c r="AJ46" s="125" t="str">
        <f t="shared" si="12"/>
        <v>备用[Alm]</v>
      </c>
    </row>
    <row r="47" spans="2:36" x14ac:dyDescent="0.15">
      <c r="B47" s="116" t="str">
        <f>[1]IO!E48</f>
        <v>R210</v>
      </c>
      <c r="C47" s="116" t="str">
        <f>[1]IO!F48</f>
        <v>检测NG拉带#1放料位有料感应（常闭）</v>
      </c>
      <c r="E47" s="127" t="str">
        <f>F$3&amp;[1]IO!B48+E$3</f>
        <v>MR80210</v>
      </c>
      <c r="F47" s="127" t="str">
        <f t="shared" si="1"/>
        <v>检测NG拉带#1放料位有料感应（常闭）Flag[R210]</v>
      </c>
      <c r="I47" s="133" t="str">
        <f>J$3&amp;[1]IO!B48+I$3</f>
        <v>MR90210</v>
      </c>
      <c r="J47" s="133" t="str">
        <f t="shared" si="2"/>
        <v>检测NG拉带#1放料位有料感应（常闭）[Lamp]</v>
      </c>
      <c r="L47" s="116">
        <v>42</v>
      </c>
      <c r="M47" s="125">
        <v>1042</v>
      </c>
      <c r="N47" s="125" t="str">
        <f t="shared" si="0"/>
        <v>EM1084</v>
      </c>
      <c r="O47" s="125" t="str">
        <f t="shared" si="3"/>
        <v>检测NG拉带#1放料位有料感应（常闭）屏蔽延时（SV）</v>
      </c>
      <c r="Q47" s="134">
        <v>2042</v>
      </c>
      <c r="R47" s="134" t="str">
        <f t="shared" si="4"/>
        <v>EM2084</v>
      </c>
      <c r="S47" s="134" t="str">
        <f t="shared" si="5"/>
        <v>延时（A）</v>
      </c>
      <c r="U47" s="126">
        <v>242</v>
      </c>
      <c r="V47" s="126" t="str">
        <f t="shared" si="6"/>
        <v>T242</v>
      </c>
      <c r="W47" s="126" t="str">
        <f t="shared" si="7"/>
        <v>检测NG拉带#1放料位有料感应（常闭）屏蔽延时[R210]</v>
      </c>
      <c r="Y47" s="141">
        <v>642</v>
      </c>
      <c r="Z47" s="141" t="str">
        <f t="shared" si="13"/>
        <v>T642</v>
      </c>
      <c r="AA47" s="142" t="str">
        <f t="shared" si="14"/>
        <v>检测NG拉带#1放料位有料感应（常闭）报警延时</v>
      </c>
      <c r="AC47" s="126">
        <f>[1]IO!B48+AC$3</f>
        <v>10210</v>
      </c>
      <c r="AD47" s="126" t="str">
        <f t="shared" si="8"/>
        <v>LR10210</v>
      </c>
      <c r="AE47" s="126" t="str">
        <f t="shared" si="9"/>
        <v>检测NG拉带#1放料位有料感应（常闭）感应器屏蔽（SW）</v>
      </c>
      <c r="AG47" s="125">
        <f>[1]IO!B48+AG$3</f>
        <v>140210</v>
      </c>
      <c r="AH47" s="125" t="str">
        <f t="shared" si="10"/>
        <v>MR140210</v>
      </c>
      <c r="AI47" s="125" t="str">
        <f t="shared" si="11"/>
        <v>(MR140210)检测NG拉带#1放料位有料感应（常闭）异常，请检查[R210]</v>
      </c>
      <c r="AJ47" s="125" t="str">
        <f t="shared" si="12"/>
        <v>检测NG拉带#1放料位有料感应（常闭）[Alm]</v>
      </c>
    </row>
    <row r="48" spans="2:36" x14ac:dyDescent="0.15">
      <c r="B48" s="116" t="str">
        <f>[1]IO!E49</f>
        <v>R211</v>
      </c>
      <c r="C48" s="116" t="str">
        <f>[1]IO!F49</f>
        <v>检测NG拉带#2放料位有料感应（常闭）</v>
      </c>
      <c r="E48" s="127" t="str">
        <f>F$3&amp;[1]IO!B49+E$3</f>
        <v>MR80211</v>
      </c>
      <c r="F48" s="127" t="str">
        <f t="shared" si="1"/>
        <v>检测NG拉带#2放料位有料感应（常闭）Flag[R211]</v>
      </c>
      <c r="I48" s="133" t="str">
        <f>J$3&amp;[1]IO!B49+I$3</f>
        <v>MR90211</v>
      </c>
      <c r="J48" s="133" t="str">
        <f t="shared" si="2"/>
        <v>检测NG拉带#2放料位有料感应（常闭）[Lamp]</v>
      </c>
      <c r="L48" s="116">
        <v>43</v>
      </c>
      <c r="M48" s="125">
        <v>1043</v>
      </c>
      <c r="N48" s="125" t="str">
        <f t="shared" si="0"/>
        <v>EM1086</v>
      </c>
      <c r="O48" s="125" t="str">
        <f t="shared" si="3"/>
        <v>检测NG拉带#2放料位有料感应（常闭）屏蔽延时（SV）</v>
      </c>
      <c r="Q48" s="134">
        <v>2043</v>
      </c>
      <c r="R48" s="134" t="str">
        <f t="shared" si="4"/>
        <v>EM2086</v>
      </c>
      <c r="S48" s="134" t="str">
        <f t="shared" si="5"/>
        <v>延时（A）</v>
      </c>
      <c r="U48" s="126">
        <v>243</v>
      </c>
      <c r="V48" s="126" t="str">
        <f t="shared" si="6"/>
        <v>T243</v>
      </c>
      <c r="W48" s="126" t="str">
        <f t="shared" si="7"/>
        <v>检测NG拉带#2放料位有料感应（常闭）屏蔽延时[R211]</v>
      </c>
      <c r="Y48" s="141">
        <v>643</v>
      </c>
      <c r="Z48" s="141" t="str">
        <f t="shared" si="13"/>
        <v>T643</v>
      </c>
      <c r="AA48" s="142" t="str">
        <f t="shared" si="14"/>
        <v>检测NG拉带#2放料位有料感应（常闭）报警延时</v>
      </c>
      <c r="AC48" s="126">
        <f>[1]IO!B49+AC$3</f>
        <v>10211</v>
      </c>
      <c r="AD48" s="126" t="str">
        <f t="shared" si="8"/>
        <v>LR10211</v>
      </c>
      <c r="AE48" s="126" t="str">
        <f t="shared" si="9"/>
        <v>检测NG拉带#2放料位有料感应（常闭）感应器屏蔽（SW）</v>
      </c>
      <c r="AG48" s="125">
        <f>[1]IO!B49+AG$3</f>
        <v>140211</v>
      </c>
      <c r="AH48" s="125" t="str">
        <f t="shared" si="10"/>
        <v>MR140211</v>
      </c>
      <c r="AI48" s="125" t="str">
        <f t="shared" si="11"/>
        <v>(MR140211)检测NG拉带#2放料位有料感应（常闭）异常，请检查[R211]</v>
      </c>
      <c r="AJ48" s="125" t="str">
        <f t="shared" si="12"/>
        <v>检测NG拉带#2放料位有料感应（常闭）[Alm]</v>
      </c>
    </row>
    <row r="49" spans="2:36" x14ac:dyDescent="0.15">
      <c r="B49" s="116" t="str">
        <f>[1]IO!E50</f>
        <v>R212</v>
      </c>
      <c r="C49" s="116" t="str">
        <f>[1]IO!F50</f>
        <v>检测NG拉带#1安全位有料感应（常闭）</v>
      </c>
      <c r="E49" s="127" t="str">
        <f>F$3&amp;[1]IO!B50+E$3</f>
        <v>MR80212</v>
      </c>
      <c r="F49" s="127" t="str">
        <f t="shared" si="1"/>
        <v>检测NG拉带#1安全位有料感应（常闭）Flag[R212]</v>
      </c>
      <c r="I49" s="133" t="str">
        <f>J$3&amp;[1]IO!B50+I$3</f>
        <v>MR90212</v>
      </c>
      <c r="J49" s="133" t="str">
        <f t="shared" si="2"/>
        <v>检测NG拉带#1安全位有料感应（常闭）[Lamp]</v>
      </c>
      <c r="L49" s="116">
        <v>44</v>
      </c>
      <c r="M49" s="125">
        <v>1044</v>
      </c>
      <c r="N49" s="125" t="str">
        <f t="shared" si="0"/>
        <v>EM1088</v>
      </c>
      <c r="O49" s="125" t="str">
        <f t="shared" si="3"/>
        <v>检测NG拉带#1安全位有料感应（常闭）屏蔽延时（SV）</v>
      </c>
      <c r="Q49" s="134">
        <v>2044</v>
      </c>
      <c r="R49" s="134" t="str">
        <f t="shared" si="4"/>
        <v>EM2088</v>
      </c>
      <c r="S49" s="134" t="str">
        <f t="shared" si="5"/>
        <v>延时（A）</v>
      </c>
      <c r="U49" s="126">
        <v>244</v>
      </c>
      <c r="V49" s="126" t="str">
        <f t="shared" si="6"/>
        <v>T244</v>
      </c>
      <c r="W49" s="126" t="str">
        <f t="shared" si="7"/>
        <v>检测NG拉带#1安全位有料感应（常闭）屏蔽延时[R212]</v>
      </c>
      <c r="Y49" s="141">
        <v>644</v>
      </c>
      <c r="Z49" s="141" t="str">
        <f t="shared" si="13"/>
        <v>T644</v>
      </c>
      <c r="AA49" s="142" t="str">
        <f t="shared" si="14"/>
        <v>检测NG拉带#1安全位有料感应（常闭）报警延时</v>
      </c>
      <c r="AC49" s="126">
        <f>[1]IO!B50+AC$3</f>
        <v>10212</v>
      </c>
      <c r="AD49" s="126" t="str">
        <f t="shared" si="8"/>
        <v>LR10212</v>
      </c>
      <c r="AE49" s="126" t="str">
        <f t="shared" si="9"/>
        <v>检测NG拉带#1安全位有料感应（常闭）感应器屏蔽（SW）</v>
      </c>
      <c r="AG49" s="125">
        <f>[1]IO!B50+AG$3</f>
        <v>140212</v>
      </c>
      <c r="AH49" s="125" t="str">
        <f t="shared" si="10"/>
        <v>MR140212</v>
      </c>
      <c r="AI49" s="125" t="str">
        <f t="shared" si="11"/>
        <v>(MR140212)检测NG拉带#1安全位有料感应（常闭）异常，请检查[R212]</v>
      </c>
      <c r="AJ49" s="125" t="str">
        <f t="shared" si="12"/>
        <v>检测NG拉带#1安全位有料感应（常闭）[Alm]</v>
      </c>
    </row>
    <row r="50" spans="2:36" x14ac:dyDescent="0.15">
      <c r="B50" s="116" t="str">
        <f>[1]IO!E51</f>
        <v>R213</v>
      </c>
      <c r="C50" s="116" t="str">
        <f>[1]IO!F51</f>
        <v>检测NG拉带#2安全位有料感应（常闭）</v>
      </c>
      <c r="E50" s="127" t="str">
        <f>F$3&amp;[1]IO!B51+E$3</f>
        <v>MR80213</v>
      </c>
      <c r="F50" s="127" t="str">
        <f t="shared" si="1"/>
        <v>检测NG拉带#2安全位有料感应（常闭）Flag[R213]</v>
      </c>
      <c r="I50" s="133" t="str">
        <f>J$3&amp;[1]IO!B51+I$3</f>
        <v>MR90213</v>
      </c>
      <c r="J50" s="133" t="str">
        <f t="shared" si="2"/>
        <v>检测NG拉带#2安全位有料感应（常闭）[Lamp]</v>
      </c>
      <c r="L50" s="116">
        <v>45</v>
      </c>
      <c r="M50" s="125">
        <v>1045</v>
      </c>
      <c r="N50" s="125" t="str">
        <f t="shared" si="0"/>
        <v>EM1090</v>
      </c>
      <c r="O50" s="125" t="str">
        <f t="shared" si="3"/>
        <v>检测NG拉带#2安全位有料感应（常闭）屏蔽延时（SV）</v>
      </c>
      <c r="Q50" s="134">
        <v>2045</v>
      </c>
      <c r="R50" s="134" t="str">
        <f t="shared" si="4"/>
        <v>EM2090</v>
      </c>
      <c r="S50" s="134" t="str">
        <f t="shared" si="5"/>
        <v>延时（A）</v>
      </c>
      <c r="U50" s="126">
        <v>245</v>
      </c>
      <c r="V50" s="126" t="str">
        <f t="shared" si="6"/>
        <v>T245</v>
      </c>
      <c r="W50" s="126" t="str">
        <f t="shared" si="7"/>
        <v>检测NG拉带#2安全位有料感应（常闭）屏蔽延时[R213]</v>
      </c>
      <c r="Y50" s="141">
        <v>645</v>
      </c>
      <c r="Z50" s="141" t="str">
        <f t="shared" si="13"/>
        <v>T645</v>
      </c>
      <c r="AA50" s="142" t="str">
        <f t="shared" si="14"/>
        <v>检测NG拉带#2安全位有料感应（常闭）报警延时</v>
      </c>
      <c r="AC50" s="126">
        <f>[1]IO!B51+AC$3</f>
        <v>10213</v>
      </c>
      <c r="AD50" s="126" t="str">
        <f t="shared" si="8"/>
        <v>LR10213</v>
      </c>
      <c r="AE50" s="126" t="str">
        <f t="shared" si="9"/>
        <v>检测NG拉带#2安全位有料感应（常闭）感应器屏蔽（SW）</v>
      </c>
      <c r="AG50" s="125">
        <f>[1]IO!B51+AG$3</f>
        <v>140213</v>
      </c>
      <c r="AH50" s="125" t="str">
        <f t="shared" si="10"/>
        <v>MR140213</v>
      </c>
      <c r="AI50" s="125" t="str">
        <f t="shared" si="11"/>
        <v>(MR140213)检测NG拉带#2安全位有料感应（常闭）异常，请检查[R213]</v>
      </c>
      <c r="AJ50" s="125" t="str">
        <f t="shared" si="12"/>
        <v>检测NG拉带#2安全位有料感应（常闭）[Alm]</v>
      </c>
    </row>
    <row r="51" spans="2:36" x14ac:dyDescent="0.15">
      <c r="B51" s="116" t="str">
        <f>[1]IO!E52</f>
        <v>R214</v>
      </c>
      <c r="C51" s="116" t="str">
        <f>[1]IO!F52</f>
        <v>检测NG拉带#1料满有料感应（常闭）</v>
      </c>
      <c r="E51" s="127" t="str">
        <f>F$3&amp;[1]IO!B52+E$3</f>
        <v>MR80214</v>
      </c>
      <c r="F51" s="127" t="str">
        <f t="shared" si="1"/>
        <v>检测NG拉带#1料满有料感应（常闭）Flag[R214]</v>
      </c>
      <c r="I51" s="133" t="str">
        <f>J$3&amp;[1]IO!B52+I$3</f>
        <v>MR90214</v>
      </c>
      <c r="J51" s="133" t="str">
        <f t="shared" si="2"/>
        <v>检测NG拉带#1料满有料感应（常闭）[Lamp]</v>
      </c>
      <c r="L51" s="116">
        <v>46</v>
      </c>
      <c r="M51" s="125">
        <v>1046</v>
      </c>
      <c r="N51" s="125" t="str">
        <f t="shared" si="0"/>
        <v>EM1092</v>
      </c>
      <c r="O51" s="125" t="str">
        <f t="shared" si="3"/>
        <v>检测NG拉带#1料满有料感应（常闭）屏蔽延时（SV）</v>
      </c>
      <c r="Q51" s="134">
        <v>2046</v>
      </c>
      <c r="R51" s="134" t="str">
        <f t="shared" si="4"/>
        <v>EM2092</v>
      </c>
      <c r="S51" s="134" t="str">
        <f t="shared" si="5"/>
        <v>延时（A）</v>
      </c>
      <c r="U51" s="126">
        <v>246</v>
      </c>
      <c r="V51" s="126" t="str">
        <f t="shared" si="6"/>
        <v>T246</v>
      </c>
      <c r="W51" s="126" t="str">
        <f t="shared" si="7"/>
        <v>检测NG拉带#1料满有料感应（常闭）屏蔽延时[R214]</v>
      </c>
      <c r="Y51" s="141">
        <v>646</v>
      </c>
      <c r="Z51" s="141" t="str">
        <f t="shared" si="13"/>
        <v>T646</v>
      </c>
      <c r="AA51" s="142" t="str">
        <f t="shared" si="14"/>
        <v>检测NG拉带#1料满有料感应（常闭）报警延时</v>
      </c>
      <c r="AC51" s="126">
        <f>[1]IO!B52+AC$3</f>
        <v>10214</v>
      </c>
      <c r="AD51" s="126" t="str">
        <f t="shared" si="8"/>
        <v>LR10214</v>
      </c>
      <c r="AE51" s="126" t="str">
        <f t="shared" si="9"/>
        <v>检测NG拉带#1料满有料感应（常闭）感应器屏蔽（SW）</v>
      </c>
      <c r="AG51" s="125">
        <f>[1]IO!B52+AG$3</f>
        <v>140214</v>
      </c>
      <c r="AH51" s="125" t="str">
        <f t="shared" si="10"/>
        <v>MR140214</v>
      </c>
      <c r="AI51" s="125" t="str">
        <f t="shared" si="11"/>
        <v>(MR140214)检测NG拉带#1料满有料感应（常闭）异常，请检查[R214]</v>
      </c>
      <c r="AJ51" s="125" t="str">
        <f t="shared" si="12"/>
        <v>检测NG拉带#1料满有料感应（常闭）[Alm]</v>
      </c>
    </row>
    <row r="52" spans="2:36" x14ac:dyDescent="0.15">
      <c r="B52" s="116" t="str">
        <f>[1]IO!E53</f>
        <v>R215</v>
      </c>
      <c r="C52" s="116" t="str">
        <f>[1]IO!F53</f>
        <v>检测NG拉带#2料满有料感应（常闭）</v>
      </c>
      <c r="E52" s="127" t="str">
        <f>F$3&amp;[1]IO!B53+E$3</f>
        <v>MR80215</v>
      </c>
      <c r="F52" s="127" t="str">
        <f t="shared" si="1"/>
        <v>检测NG拉带#2料满有料感应（常闭）Flag[R215]</v>
      </c>
      <c r="I52" s="133" t="str">
        <f>J$3&amp;[1]IO!B53+I$3</f>
        <v>MR90215</v>
      </c>
      <c r="J52" s="133" t="str">
        <f t="shared" si="2"/>
        <v>检测NG拉带#2料满有料感应（常闭）[Lamp]</v>
      </c>
      <c r="L52" s="116">
        <v>47</v>
      </c>
      <c r="M52" s="125">
        <v>1047</v>
      </c>
      <c r="N52" s="125" t="str">
        <f t="shared" si="0"/>
        <v>EM1094</v>
      </c>
      <c r="O52" s="125" t="str">
        <f t="shared" si="3"/>
        <v>检测NG拉带#2料满有料感应（常闭）屏蔽延时（SV）</v>
      </c>
      <c r="Q52" s="134">
        <v>2047</v>
      </c>
      <c r="R52" s="134" t="str">
        <f t="shared" si="4"/>
        <v>EM2094</v>
      </c>
      <c r="S52" s="134" t="str">
        <f t="shared" si="5"/>
        <v>延时（A）</v>
      </c>
      <c r="U52" s="126">
        <v>247</v>
      </c>
      <c r="V52" s="126" t="str">
        <f t="shared" si="6"/>
        <v>T247</v>
      </c>
      <c r="W52" s="126" t="str">
        <f t="shared" si="7"/>
        <v>检测NG拉带#2料满有料感应（常闭）屏蔽延时[R215]</v>
      </c>
      <c r="Y52" s="141">
        <v>647</v>
      </c>
      <c r="Z52" s="141" t="str">
        <f t="shared" si="13"/>
        <v>T647</v>
      </c>
      <c r="AA52" s="142" t="str">
        <f t="shared" si="14"/>
        <v>检测NG拉带#2料满有料感应（常闭）报警延时</v>
      </c>
      <c r="AC52" s="126">
        <f>[1]IO!B53+AC$3</f>
        <v>10215</v>
      </c>
      <c r="AD52" s="126" t="str">
        <f t="shared" si="8"/>
        <v>LR10215</v>
      </c>
      <c r="AE52" s="126" t="str">
        <f t="shared" si="9"/>
        <v>检测NG拉带#2料满有料感应（常闭）感应器屏蔽（SW）</v>
      </c>
      <c r="AG52" s="125">
        <f>[1]IO!B53+AG$3</f>
        <v>140215</v>
      </c>
      <c r="AH52" s="125" t="str">
        <f t="shared" si="10"/>
        <v>MR140215</v>
      </c>
      <c r="AI52" s="125" t="str">
        <f t="shared" si="11"/>
        <v>(MR140215)检测NG拉带#2料满有料感应（常闭）异常，请检查[R215]</v>
      </c>
      <c r="AJ52" s="125" t="str">
        <f t="shared" si="12"/>
        <v>检测NG拉带#2料满有料感应（常闭）[Alm]</v>
      </c>
    </row>
    <row r="53" spans="2:36" x14ac:dyDescent="0.15">
      <c r="B53" s="116" t="str">
        <f>[1]IO!E54</f>
        <v>R300</v>
      </c>
      <c r="C53" s="116" t="str">
        <f>[1]IO!F54</f>
        <v>检测NG配对位有料感应（常闭）</v>
      </c>
      <c r="E53" s="127" t="str">
        <f>F$3&amp;[1]IO!B54+E$3</f>
        <v>MR80300</v>
      </c>
      <c r="F53" s="127" t="str">
        <f t="shared" si="1"/>
        <v>检测NG配对位有料感应（常闭）Flag[R300]</v>
      </c>
      <c r="I53" s="133" t="str">
        <f>J$3&amp;[1]IO!B54+I$3</f>
        <v>MR90300</v>
      </c>
      <c r="J53" s="133" t="str">
        <f t="shared" si="2"/>
        <v>检测NG配对位有料感应（常闭）[Lamp]</v>
      </c>
      <c r="L53" s="116">
        <v>48</v>
      </c>
      <c r="M53" s="125">
        <v>1048</v>
      </c>
      <c r="N53" s="125" t="str">
        <f t="shared" si="0"/>
        <v>EM1096</v>
      </c>
      <c r="O53" s="125" t="str">
        <f t="shared" si="3"/>
        <v>检测NG配对位有料感应（常闭）屏蔽延时（SV）</v>
      </c>
      <c r="Q53" s="134">
        <v>2048</v>
      </c>
      <c r="R53" s="134" t="str">
        <f t="shared" si="4"/>
        <v>EM2096</v>
      </c>
      <c r="S53" s="134" t="str">
        <f t="shared" si="5"/>
        <v>延时（A）</v>
      </c>
      <c r="U53" s="126">
        <v>248</v>
      </c>
      <c r="V53" s="126" t="str">
        <f t="shared" si="6"/>
        <v>T248</v>
      </c>
      <c r="W53" s="126" t="str">
        <f t="shared" si="7"/>
        <v>检测NG配对位有料感应（常闭）屏蔽延时[R300]</v>
      </c>
      <c r="Y53" s="141">
        <v>648</v>
      </c>
      <c r="Z53" s="141" t="str">
        <f t="shared" si="13"/>
        <v>T648</v>
      </c>
      <c r="AA53" s="142" t="str">
        <f t="shared" si="14"/>
        <v>检测NG配对位有料感应（常闭）报警延时</v>
      </c>
      <c r="AC53" s="126">
        <f>[1]IO!B54+AC$3</f>
        <v>10300</v>
      </c>
      <c r="AD53" s="126" t="str">
        <f t="shared" si="8"/>
        <v>LR10300</v>
      </c>
      <c r="AE53" s="126" t="str">
        <f t="shared" si="9"/>
        <v>检测NG配对位有料感应（常闭）感应器屏蔽（SW）</v>
      </c>
      <c r="AG53" s="125">
        <f>[1]IO!B54+AG$3</f>
        <v>140300</v>
      </c>
      <c r="AH53" s="125" t="str">
        <f t="shared" si="10"/>
        <v>MR140300</v>
      </c>
      <c r="AI53" s="125" t="str">
        <f t="shared" si="11"/>
        <v>(MR140300)检测NG配对位有料感应（常闭）异常，请检查[R300]</v>
      </c>
      <c r="AJ53" s="125" t="str">
        <f t="shared" si="12"/>
        <v>检测NG配对位有料感应（常闭）[Alm]</v>
      </c>
    </row>
    <row r="54" spans="2:36" x14ac:dyDescent="0.15">
      <c r="B54" s="116" t="str">
        <f>[1]IO!E55</f>
        <v>R301</v>
      </c>
      <c r="C54" s="116" t="str">
        <f>[1]IO!F55</f>
        <v>出料拉带#1放料位有料感应（常闭）</v>
      </c>
      <c r="E54" s="127" t="str">
        <f>F$3&amp;[1]IO!B55+E$3</f>
        <v>MR80301</v>
      </c>
      <c r="F54" s="127" t="str">
        <f t="shared" si="1"/>
        <v>出料拉带#1放料位有料感应（常闭）Flag[R301]</v>
      </c>
      <c r="I54" s="133" t="str">
        <f>J$3&amp;[1]IO!B55+I$3</f>
        <v>MR90301</v>
      </c>
      <c r="J54" s="133" t="str">
        <f t="shared" si="2"/>
        <v>出料拉带#1放料位有料感应（常闭）[Lamp]</v>
      </c>
      <c r="L54" s="116">
        <v>49</v>
      </c>
      <c r="M54" s="125">
        <v>1049</v>
      </c>
      <c r="N54" s="125" t="str">
        <f t="shared" si="0"/>
        <v>EM1098</v>
      </c>
      <c r="O54" s="125" t="str">
        <f t="shared" si="3"/>
        <v>出料拉带#1放料位有料感应（常闭）屏蔽延时（SV）</v>
      </c>
      <c r="Q54" s="134">
        <v>2049</v>
      </c>
      <c r="R54" s="134" t="str">
        <f t="shared" si="4"/>
        <v>EM2098</v>
      </c>
      <c r="S54" s="134" t="str">
        <f t="shared" si="5"/>
        <v>延时（A）</v>
      </c>
      <c r="U54" s="126">
        <v>249</v>
      </c>
      <c r="V54" s="126" t="str">
        <f t="shared" si="6"/>
        <v>T249</v>
      </c>
      <c r="W54" s="126" t="str">
        <f t="shared" si="7"/>
        <v>出料拉带#1放料位有料感应（常闭）屏蔽延时[R301]</v>
      </c>
      <c r="Y54" s="141">
        <v>649</v>
      </c>
      <c r="Z54" s="141" t="str">
        <f t="shared" si="13"/>
        <v>T649</v>
      </c>
      <c r="AA54" s="142" t="str">
        <f t="shared" si="14"/>
        <v>出料拉带#1放料位有料感应（常闭）报警延时</v>
      </c>
      <c r="AC54" s="126">
        <f>[1]IO!B55+AC$3</f>
        <v>10301</v>
      </c>
      <c r="AD54" s="126" t="str">
        <f t="shared" si="8"/>
        <v>LR10301</v>
      </c>
      <c r="AE54" s="126" t="str">
        <f t="shared" si="9"/>
        <v>出料拉带#1放料位有料感应（常闭）感应器屏蔽（SW）</v>
      </c>
      <c r="AG54" s="125">
        <f>[1]IO!B55+AG$3</f>
        <v>140301</v>
      </c>
      <c r="AH54" s="125" t="str">
        <f t="shared" si="10"/>
        <v>MR140301</v>
      </c>
      <c r="AI54" s="125" t="str">
        <f t="shared" si="11"/>
        <v>(MR140301)出料拉带#1放料位有料感应（常闭）异常，请检查[R301]</v>
      </c>
      <c r="AJ54" s="125" t="str">
        <f t="shared" si="12"/>
        <v>出料拉带#1放料位有料感应（常闭）[Alm]</v>
      </c>
    </row>
    <row r="55" spans="2:36" x14ac:dyDescent="0.15">
      <c r="B55" s="116" t="str">
        <f>[1]IO!E56</f>
        <v>R302</v>
      </c>
      <c r="C55" s="116" t="str">
        <f>[1]IO!F56</f>
        <v>出料拉带#2放料位有料感应（常闭）</v>
      </c>
      <c r="E55" s="127" t="str">
        <f>F$3&amp;[1]IO!B56+E$3</f>
        <v>MR80302</v>
      </c>
      <c r="F55" s="127" t="str">
        <f t="shared" si="1"/>
        <v>出料拉带#2放料位有料感应（常闭）Flag[R302]</v>
      </c>
      <c r="I55" s="133" t="str">
        <f>J$3&amp;[1]IO!B56+I$3</f>
        <v>MR90302</v>
      </c>
      <c r="J55" s="133" t="str">
        <f t="shared" si="2"/>
        <v>出料拉带#2放料位有料感应（常闭）[Lamp]</v>
      </c>
      <c r="L55" s="116">
        <v>50</v>
      </c>
      <c r="M55" s="125">
        <v>1050</v>
      </c>
      <c r="N55" s="125" t="str">
        <f t="shared" si="0"/>
        <v>EM1100</v>
      </c>
      <c r="O55" s="125" t="str">
        <f t="shared" si="3"/>
        <v>出料拉带#2放料位有料感应（常闭）屏蔽延时（SV）</v>
      </c>
      <c r="Q55" s="134">
        <v>2050</v>
      </c>
      <c r="R55" s="134" t="str">
        <f t="shared" si="4"/>
        <v>EM2100</v>
      </c>
      <c r="S55" s="134" t="str">
        <f t="shared" si="5"/>
        <v>延时（A）</v>
      </c>
      <c r="U55" s="126">
        <v>250</v>
      </c>
      <c r="V55" s="126" t="str">
        <f t="shared" si="6"/>
        <v>T250</v>
      </c>
      <c r="W55" s="126" t="str">
        <f t="shared" si="7"/>
        <v>出料拉带#2放料位有料感应（常闭）屏蔽延时[R302]</v>
      </c>
      <c r="Y55" s="141">
        <v>650</v>
      </c>
      <c r="Z55" s="141" t="str">
        <f t="shared" si="13"/>
        <v>T650</v>
      </c>
      <c r="AA55" s="142" t="str">
        <f t="shared" si="14"/>
        <v>出料拉带#2放料位有料感应（常闭）报警延时</v>
      </c>
      <c r="AC55" s="126">
        <f>[1]IO!B56+AC$3</f>
        <v>10302</v>
      </c>
      <c r="AD55" s="126" t="str">
        <f t="shared" si="8"/>
        <v>LR10302</v>
      </c>
      <c r="AE55" s="126" t="str">
        <f t="shared" si="9"/>
        <v>出料拉带#2放料位有料感应（常闭）感应器屏蔽（SW）</v>
      </c>
      <c r="AG55" s="125">
        <f>[1]IO!B56+AG$3</f>
        <v>140302</v>
      </c>
      <c r="AH55" s="125" t="str">
        <f t="shared" si="10"/>
        <v>MR140302</v>
      </c>
      <c r="AI55" s="125" t="str">
        <f t="shared" si="11"/>
        <v>(MR140302)出料拉带#2放料位有料感应（常闭）异常，请检查[R302]</v>
      </c>
      <c r="AJ55" s="125" t="str">
        <f t="shared" si="12"/>
        <v>出料拉带#2放料位有料感应（常闭）[Alm]</v>
      </c>
    </row>
    <row r="56" spans="2:36" x14ac:dyDescent="0.15">
      <c r="B56" s="116" t="str">
        <f>[1]IO!E57</f>
        <v>R303</v>
      </c>
      <c r="C56" s="116" t="str">
        <f>[1]IO!F57</f>
        <v>出料拉带#1安全位有料感应（常闭）</v>
      </c>
      <c r="E56" s="127" t="str">
        <f>F$3&amp;[1]IO!B57+E$3</f>
        <v>MR80303</v>
      </c>
      <c r="F56" s="127" t="str">
        <f t="shared" si="1"/>
        <v>出料拉带#1安全位有料感应（常闭）Flag[R303]</v>
      </c>
      <c r="I56" s="133" t="str">
        <f>J$3&amp;[1]IO!B57+I$3</f>
        <v>MR90303</v>
      </c>
      <c r="J56" s="133" t="str">
        <f t="shared" si="2"/>
        <v>出料拉带#1安全位有料感应（常闭）[Lamp]</v>
      </c>
      <c r="L56" s="116">
        <v>51</v>
      </c>
      <c r="M56" s="125">
        <v>1051</v>
      </c>
      <c r="N56" s="125" t="str">
        <f t="shared" si="0"/>
        <v>EM1102</v>
      </c>
      <c r="O56" s="125" t="str">
        <f t="shared" si="3"/>
        <v>出料拉带#1安全位有料感应（常闭）屏蔽延时（SV）</v>
      </c>
      <c r="Q56" s="134">
        <v>2051</v>
      </c>
      <c r="R56" s="134" t="str">
        <f t="shared" si="4"/>
        <v>EM2102</v>
      </c>
      <c r="S56" s="134" t="str">
        <f t="shared" si="5"/>
        <v>延时（A）</v>
      </c>
      <c r="U56" s="126">
        <v>251</v>
      </c>
      <c r="V56" s="126" t="str">
        <f t="shared" si="6"/>
        <v>T251</v>
      </c>
      <c r="W56" s="126" t="str">
        <f t="shared" si="7"/>
        <v>出料拉带#1安全位有料感应（常闭）屏蔽延时[R303]</v>
      </c>
      <c r="Y56" s="141">
        <v>651</v>
      </c>
      <c r="Z56" s="141" t="str">
        <f t="shared" si="13"/>
        <v>T651</v>
      </c>
      <c r="AA56" s="142" t="str">
        <f t="shared" si="14"/>
        <v>出料拉带#1安全位有料感应（常闭）报警延时</v>
      </c>
      <c r="AC56" s="126">
        <f>[1]IO!B57+AC$3</f>
        <v>10303</v>
      </c>
      <c r="AD56" s="126" t="str">
        <f t="shared" si="8"/>
        <v>LR10303</v>
      </c>
      <c r="AE56" s="126" t="str">
        <f t="shared" si="9"/>
        <v>出料拉带#1安全位有料感应（常闭）感应器屏蔽（SW）</v>
      </c>
      <c r="AG56" s="125">
        <f>[1]IO!B57+AG$3</f>
        <v>140303</v>
      </c>
      <c r="AH56" s="125" t="str">
        <f t="shared" si="10"/>
        <v>MR140303</v>
      </c>
      <c r="AI56" s="125" t="str">
        <f t="shared" si="11"/>
        <v>(MR140303)出料拉带#1安全位有料感应（常闭）异常，请检查[R303]</v>
      </c>
      <c r="AJ56" s="125" t="str">
        <f t="shared" si="12"/>
        <v>出料拉带#1安全位有料感应（常闭）[Alm]</v>
      </c>
    </row>
    <row r="57" spans="2:36" x14ac:dyDescent="0.15">
      <c r="B57" s="116" t="str">
        <f>[1]IO!E58</f>
        <v>R304</v>
      </c>
      <c r="C57" s="116" t="str">
        <f>[1]IO!F58</f>
        <v>出料拉带#2安全位有料感应（常闭）</v>
      </c>
      <c r="E57" s="127" t="str">
        <f>F$3&amp;[1]IO!B58+E$3</f>
        <v>MR80304</v>
      </c>
      <c r="F57" s="127" t="str">
        <f t="shared" si="1"/>
        <v>出料拉带#2安全位有料感应（常闭）Flag[R304]</v>
      </c>
      <c r="I57" s="133" t="str">
        <f>J$3&amp;[1]IO!B58+I$3</f>
        <v>MR90304</v>
      </c>
      <c r="J57" s="133" t="str">
        <f t="shared" si="2"/>
        <v>出料拉带#2安全位有料感应（常闭）[Lamp]</v>
      </c>
      <c r="L57" s="116">
        <v>52</v>
      </c>
      <c r="M57" s="125">
        <v>1052</v>
      </c>
      <c r="N57" s="125" t="str">
        <f t="shared" si="0"/>
        <v>EM1104</v>
      </c>
      <c r="O57" s="125" t="str">
        <f t="shared" si="3"/>
        <v>出料拉带#2安全位有料感应（常闭）屏蔽延时（SV）</v>
      </c>
      <c r="Q57" s="134">
        <v>2052</v>
      </c>
      <c r="R57" s="134" t="str">
        <f t="shared" si="4"/>
        <v>EM2104</v>
      </c>
      <c r="S57" s="134" t="str">
        <f t="shared" si="5"/>
        <v>延时（A）</v>
      </c>
      <c r="U57" s="126">
        <v>252</v>
      </c>
      <c r="V57" s="126" t="str">
        <f t="shared" si="6"/>
        <v>T252</v>
      </c>
      <c r="W57" s="126" t="str">
        <f t="shared" si="7"/>
        <v>出料拉带#2安全位有料感应（常闭）屏蔽延时[R304]</v>
      </c>
      <c r="Y57" s="141">
        <v>652</v>
      </c>
      <c r="Z57" s="141" t="str">
        <f t="shared" si="13"/>
        <v>T652</v>
      </c>
      <c r="AA57" s="142" t="str">
        <f t="shared" si="14"/>
        <v>出料拉带#2安全位有料感应（常闭）报警延时</v>
      </c>
      <c r="AC57" s="126">
        <f>[1]IO!B58+AC$3</f>
        <v>10304</v>
      </c>
      <c r="AD57" s="126" t="str">
        <f t="shared" si="8"/>
        <v>LR10304</v>
      </c>
      <c r="AE57" s="126" t="str">
        <f t="shared" si="9"/>
        <v>出料拉带#2安全位有料感应（常闭）感应器屏蔽（SW）</v>
      </c>
      <c r="AG57" s="125">
        <f>[1]IO!B58+AG$3</f>
        <v>140304</v>
      </c>
      <c r="AH57" s="125" t="str">
        <f t="shared" si="10"/>
        <v>MR140304</v>
      </c>
      <c r="AI57" s="125" t="str">
        <f t="shared" si="11"/>
        <v>(MR140304)出料拉带#2安全位有料感应（常闭）异常，请检查[R304]</v>
      </c>
      <c r="AJ57" s="125" t="str">
        <f t="shared" si="12"/>
        <v>出料拉带#2安全位有料感应（常闭）[Alm]</v>
      </c>
    </row>
    <row r="58" spans="2:36" x14ac:dyDescent="0.15">
      <c r="B58" s="116" t="str">
        <f>[1]IO!E59</f>
        <v>R305</v>
      </c>
      <c r="C58" s="116" t="str">
        <f>[1]IO!F59</f>
        <v>出料拉带末端有料感应（常闭）</v>
      </c>
      <c r="E58" s="127" t="str">
        <f>F$3&amp;[1]IO!B59+E$3</f>
        <v>MR80305</v>
      </c>
      <c r="F58" s="127" t="str">
        <f t="shared" si="1"/>
        <v>出料拉带末端有料感应（常闭）Flag[R305]</v>
      </c>
      <c r="I58" s="133" t="str">
        <f>J$3&amp;[1]IO!B59+I$3</f>
        <v>MR90305</v>
      </c>
      <c r="J58" s="133" t="str">
        <f t="shared" si="2"/>
        <v>出料拉带末端有料感应（常闭）[Lamp]</v>
      </c>
      <c r="L58" s="116">
        <v>53</v>
      </c>
      <c r="M58" s="125">
        <v>1053</v>
      </c>
      <c r="N58" s="125" t="str">
        <f t="shared" si="0"/>
        <v>EM1106</v>
      </c>
      <c r="O58" s="125" t="str">
        <f t="shared" si="3"/>
        <v>出料拉带末端有料感应（常闭）屏蔽延时（SV）</v>
      </c>
      <c r="Q58" s="134">
        <v>2053</v>
      </c>
      <c r="R58" s="134" t="str">
        <f t="shared" si="4"/>
        <v>EM2106</v>
      </c>
      <c r="S58" s="134" t="str">
        <f t="shared" si="5"/>
        <v>延时（A）</v>
      </c>
      <c r="U58" s="126">
        <v>253</v>
      </c>
      <c r="V58" s="126" t="str">
        <f t="shared" si="6"/>
        <v>T253</v>
      </c>
      <c r="W58" s="126" t="str">
        <f t="shared" si="7"/>
        <v>出料拉带末端有料感应（常闭）屏蔽延时[R305]</v>
      </c>
      <c r="Y58" s="141">
        <v>653</v>
      </c>
      <c r="Z58" s="141" t="str">
        <f t="shared" si="13"/>
        <v>T653</v>
      </c>
      <c r="AA58" s="142" t="str">
        <f t="shared" si="14"/>
        <v>出料拉带末端有料感应（常闭）报警延时</v>
      </c>
      <c r="AC58" s="126">
        <f>[1]IO!B59+AC$3</f>
        <v>10305</v>
      </c>
      <c r="AD58" s="126" t="str">
        <f t="shared" si="8"/>
        <v>LR10305</v>
      </c>
      <c r="AE58" s="126" t="str">
        <f t="shared" si="9"/>
        <v>出料拉带末端有料感应（常闭）感应器屏蔽（SW）</v>
      </c>
      <c r="AG58" s="125">
        <f>[1]IO!B59+AG$3</f>
        <v>140305</v>
      </c>
      <c r="AH58" s="125" t="str">
        <f t="shared" si="10"/>
        <v>MR140305</v>
      </c>
      <c r="AI58" s="125" t="str">
        <f t="shared" si="11"/>
        <v>(MR140305)出料拉带末端有料感应（常闭）异常，请检查[R305]</v>
      </c>
      <c r="AJ58" s="125" t="str">
        <f t="shared" si="12"/>
        <v>出料拉带末端有料感应（常闭）[Alm]</v>
      </c>
    </row>
    <row r="59" spans="2:36" x14ac:dyDescent="0.15">
      <c r="B59" s="116" t="str">
        <f>[1]IO!E60</f>
        <v>R306</v>
      </c>
      <c r="C59" s="116" t="str">
        <f>[1]IO!F60</f>
        <v>备用</v>
      </c>
      <c r="E59" s="127" t="str">
        <f>F$3&amp;[1]IO!B60+E$3</f>
        <v>MR80306</v>
      </c>
      <c r="F59" s="127" t="str">
        <f t="shared" si="1"/>
        <v>备用Flag[R306]</v>
      </c>
      <c r="I59" s="133" t="str">
        <f>J$3&amp;[1]IO!B60+I$3</f>
        <v>MR90306</v>
      </c>
      <c r="J59" s="133" t="str">
        <f t="shared" si="2"/>
        <v>备用[Lamp]</v>
      </c>
      <c r="L59" s="116">
        <v>54</v>
      </c>
      <c r="M59" s="125">
        <v>1054</v>
      </c>
      <c r="N59" s="125" t="str">
        <f t="shared" si="0"/>
        <v>EM1108</v>
      </c>
      <c r="O59" s="125" t="str">
        <f t="shared" si="3"/>
        <v>备用屏蔽延时（SV）</v>
      </c>
      <c r="Q59" s="134">
        <v>2054</v>
      </c>
      <c r="R59" s="134" t="str">
        <f t="shared" si="4"/>
        <v>EM2108</v>
      </c>
      <c r="S59" s="134" t="str">
        <f t="shared" si="5"/>
        <v>延时（A）</v>
      </c>
      <c r="U59" s="126">
        <v>254</v>
      </c>
      <c r="V59" s="126" t="str">
        <f t="shared" si="6"/>
        <v>T254</v>
      </c>
      <c r="W59" s="126" t="str">
        <f t="shared" si="7"/>
        <v>备用屏蔽延时[R306]</v>
      </c>
      <c r="Y59" s="141">
        <v>654</v>
      </c>
      <c r="Z59" s="141" t="str">
        <f t="shared" si="13"/>
        <v>T654</v>
      </c>
      <c r="AA59" s="142" t="str">
        <f t="shared" si="14"/>
        <v>备用报警延时</v>
      </c>
      <c r="AC59" s="126">
        <f>[1]IO!B60+AC$3</f>
        <v>10306</v>
      </c>
      <c r="AD59" s="126" t="str">
        <f t="shared" si="8"/>
        <v>LR10306</v>
      </c>
      <c r="AE59" s="126" t="str">
        <f t="shared" si="9"/>
        <v>备用感应器屏蔽（SW）</v>
      </c>
      <c r="AG59" s="125">
        <f>[1]IO!B60+AG$3</f>
        <v>140306</v>
      </c>
      <c r="AH59" s="125" t="str">
        <f t="shared" si="10"/>
        <v>MR140306</v>
      </c>
      <c r="AI59" s="125" t="str">
        <f t="shared" si="11"/>
        <v>(MR140306)备用异常，请检查[R306]</v>
      </c>
      <c r="AJ59" s="125" t="str">
        <f t="shared" si="12"/>
        <v>备用[Alm]</v>
      </c>
    </row>
    <row r="60" spans="2:36" x14ac:dyDescent="0.15">
      <c r="B60" s="116" t="str">
        <f>[1]IO!E61</f>
        <v>R307</v>
      </c>
      <c r="C60" s="116" t="str">
        <f>[1]IO!F61</f>
        <v>备用</v>
      </c>
      <c r="E60" s="127" t="str">
        <f>F$3&amp;[1]IO!B61+E$3</f>
        <v>MR80307</v>
      </c>
      <c r="F60" s="127" t="str">
        <f t="shared" si="1"/>
        <v>备用Flag[R307]</v>
      </c>
      <c r="I60" s="133" t="str">
        <f>J$3&amp;[1]IO!B61+I$3</f>
        <v>MR90307</v>
      </c>
      <c r="J60" s="133" t="str">
        <f t="shared" si="2"/>
        <v>备用[Lamp]</v>
      </c>
      <c r="L60" s="116">
        <v>55</v>
      </c>
      <c r="M60" s="125">
        <v>1055</v>
      </c>
      <c r="N60" s="125" t="str">
        <f t="shared" si="0"/>
        <v>EM1110</v>
      </c>
      <c r="O60" s="125" t="str">
        <f t="shared" si="3"/>
        <v>备用屏蔽延时（SV）</v>
      </c>
      <c r="Q60" s="134">
        <v>2055</v>
      </c>
      <c r="R60" s="134" t="str">
        <f t="shared" si="4"/>
        <v>EM2110</v>
      </c>
      <c r="S60" s="134" t="str">
        <f t="shared" si="5"/>
        <v>延时（A）</v>
      </c>
      <c r="U60" s="126">
        <v>255</v>
      </c>
      <c r="V60" s="126" t="str">
        <f t="shared" si="6"/>
        <v>T255</v>
      </c>
      <c r="W60" s="126" t="str">
        <f t="shared" si="7"/>
        <v>备用屏蔽延时[R307]</v>
      </c>
      <c r="Y60" s="141">
        <v>655</v>
      </c>
      <c r="Z60" s="141" t="str">
        <f t="shared" si="13"/>
        <v>T655</v>
      </c>
      <c r="AA60" s="142" t="str">
        <f t="shared" si="14"/>
        <v>备用报警延时</v>
      </c>
      <c r="AC60" s="126">
        <f>[1]IO!B61+AC$3</f>
        <v>10307</v>
      </c>
      <c r="AD60" s="126" t="str">
        <f t="shared" si="8"/>
        <v>LR10307</v>
      </c>
      <c r="AE60" s="126" t="str">
        <f t="shared" si="9"/>
        <v>备用感应器屏蔽（SW）</v>
      </c>
      <c r="AG60" s="125">
        <f>[1]IO!B61+AG$3</f>
        <v>140307</v>
      </c>
      <c r="AH60" s="125" t="str">
        <f t="shared" si="10"/>
        <v>MR140307</v>
      </c>
      <c r="AI60" s="125" t="str">
        <f t="shared" si="11"/>
        <v>(MR140307)备用异常，请检查[R307]</v>
      </c>
      <c r="AJ60" s="125" t="str">
        <f t="shared" si="12"/>
        <v>备用[Alm]</v>
      </c>
    </row>
    <row r="61" spans="2:36" x14ac:dyDescent="0.15">
      <c r="B61" s="116" t="str">
        <f>[1]IO!E62</f>
        <v>R308</v>
      </c>
      <c r="C61" s="116" t="str">
        <f>[1]IO!F62</f>
        <v>备用</v>
      </c>
      <c r="E61" s="127" t="str">
        <f>F$3&amp;[1]IO!B62+E$3</f>
        <v>MR80308</v>
      </c>
      <c r="F61" s="127" t="str">
        <f t="shared" si="1"/>
        <v>备用Flag[R308]</v>
      </c>
      <c r="I61" s="133" t="str">
        <f>J$3&amp;[1]IO!B62+I$3</f>
        <v>MR90308</v>
      </c>
      <c r="J61" s="133" t="str">
        <f t="shared" si="2"/>
        <v>备用[Lamp]</v>
      </c>
      <c r="L61" s="116">
        <v>56</v>
      </c>
      <c r="M61" s="125">
        <v>1056</v>
      </c>
      <c r="N61" s="125" t="str">
        <f t="shared" si="0"/>
        <v>EM1112</v>
      </c>
      <c r="O61" s="125" t="str">
        <f t="shared" si="3"/>
        <v>备用屏蔽延时（SV）</v>
      </c>
      <c r="Q61" s="134">
        <v>2056</v>
      </c>
      <c r="R61" s="134" t="str">
        <f t="shared" si="4"/>
        <v>EM2112</v>
      </c>
      <c r="S61" s="134" t="str">
        <f t="shared" si="5"/>
        <v>延时（A）</v>
      </c>
      <c r="U61" s="126">
        <v>256</v>
      </c>
      <c r="V61" s="126" t="str">
        <f t="shared" si="6"/>
        <v>T256</v>
      </c>
      <c r="W61" s="126" t="str">
        <f t="shared" si="7"/>
        <v>备用屏蔽延时[R308]</v>
      </c>
      <c r="Y61" s="141">
        <v>656</v>
      </c>
      <c r="Z61" s="141" t="str">
        <f t="shared" si="13"/>
        <v>T656</v>
      </c>
      <c r="AA61" s="142" t="str">
        <f t="shared" si="14"/>
        <v>备用报警延时</v>
      </c>
      <c r="AC61" s="126">
        <f>[1]IO!B62+AC$3</f>
        <v>10308</v>
      </c>
      <c r="AD61" s="126" t="str">
        <f t="shared" si="8"/>
        <v>LR10308</v>
      </c>
      <c r="AE61" s="126" t="str">
        <f t="shared" si="9"/>
        <v>备用感应器屏蔽（SW）</v>
      </c>
      <c r="AG61" s="125">
        <f>[1]IO!B62+AG$3</f>
        <v>140308</v>
      </c>
      <c r="AH61" s="125" t="str">
        <f t="shared" si="10"/>
        <v>MR140308</v>
      </c>
      <c r="AI61" s="125" t="str">
        <f t="shared" si="11"/>
        <v>(MR140308)备用异常，请检查[R308]</v>
      </c>
      <c r="AJ61" s="125" t="str">
        <f t="shared" si="12"/>
        <v>备用[Alm]</v>
      </c>
    </row>
    <row r="62" spans="2:36" x14ac:dyDescent="0.15">
      <c r="B62" s="116" t="str">
        <f>[1]IO!E63</f>
        <v>R309</v>
      </c>
      <c r="C62" s="116" t="str">
        <f>[1]IO!F63</f>
        <v>备用</v>
      </c>
      <c r="E62" s="127" t="str">
        <f>F$3&amp;[1]IO!B63+E$3</f>
        <v>MR80309</v>
      </c>
      <c r="F62" s="127" t="str">
        <f t="shared" si="1"/>
        <v>备用Flag[R309]</v>
      </c>
      <c r="I62" s="133" t="str">
        <f>J$3&amp;[1]IO!B63+I$3</f>
        <v>MR90309</v>
      </c>
      <c r="J62" s="133" t="str">
        <f t="shared" si="2"/>
        <v>备用[Lamp]</v>
      </c>
      <c r="L62" s="116">
        <v>57</v>
      </c>
      <c r="M62" s="125">
        <v>1057</v>
      </c>
      <c r="N62" s="125" t="str">
        <f t="shared" si="0"/>
        <v>EM1114</v>
      </c>
      <c r="O62" s="125" t="str">
        <f t="shared" si="3"/>
        <v>备用屏蔽延时（SV）</v>
      </c>
      <c r="Q62" s="134">
        <v>2057</v>
      </c>
      <c r="R62" s="134" t="str">
        <f t="shared" si="4"/>
        <v>EM2114</v>
      </c>
      <c r="S62" s="134" t="str">
        <f t="shared" si="5"/>
        <v>延时（A）</v>
      </c>
      <c r="U62" s="126">
        <v>257</v>
      </c>
      <c r="V62" s="126" t="str">
        <f t="shared" si="6"/>
        <v>T257</v>
      </c>
      <c r="W62" s="126" t="str">
        <f t="shared" si="7"/>
        <v>备用屏蔽延时[R309]</v>
      </c>
      <c r="Y62" s="141">
        <v>657</v>
      </c>
      <c r="Z62" s="141" t="str">
        <f t="shared" si="13"/>
        <v>T657</v>
      </c>
      <c r="AA62" s="142" t="str">
        <f t="shared" si="14"/>
        <v>备用报警延时</v>
      </c>
      <c r="AC62" s="126">
        <f>[1]IO!B63+AC$3</f>
        <v>10309</v>
      </c>
      <c r="AD62" s="126" t="str">
        <f t="shared" si="8"/>
        <v>LR10309</v>
      </c>
      <c r="AE62" s="126" t="str">
        <f t="shared" si="9"/>
        <v>备用感应器屏蔽（SW）</v>
      </c>
      <c r="AG62" s="125">
        <f>[1]IO!B63+AG$3</f>
        <v>140309</v>
      </c>
      <c r="AH62" s="125" t="str">
        <f t="shared" si="10"/>
        <v>MR140309</v>
      </c>
      <c r="AI62" s="125" t="str">
        <f t="shared" si="11"/>
        <v>(MR140309)备用异常，请检查[R309]</v>
      </c>
      <c r="AJ62" s="125" t="str">
        <f t="shared" si="12"/>
        <v>备用[Alm]</v>
      </c>
    </row>
    <row r="63" spans="2:36" x14ac:dyDescent="0.15">
      <c r="B63" s="116" t="str">
        <f>[1]IO!E64</f>
        <v>R310</v>
      </c>
      <c r="C63" s="116" t="str">
        <f>[1]IO!F64</f>
        <v>进料#1夹爪气缸张开位</v>
      </c>
      <c r="E63" s="127" t="str">
        <f>F$3&amp;[1]IO!B64+E$3</f>
        <v>MR80310</v>
      </c>
      <c r="F63" s="127" t="str">
        <f t="shared" si="1"/>
        <v>进料#1夹爪气缸张开位Flag[R310]</v>
      </c>
      <c r="I63" s="133" t="str">
        <f>J$3&amp;[1]IO!B64+I$3</f>
        <v>MR90310</v>
      </c>
      <c r="J63" s="133" t="str">
        <f t="shared" si="2"/>
        <v>进料#1夹爪气缸张开位[Lamp]</v>
      </c>
      <c r="L63" s="116">
        <v>58</v>
      </c>
      <c r="M63" s="125">
        <v>1058</v>
      </c>
      <c r="N63" s="125" t="str">
        <f t="shared" si="0"/>
        <v>EM1116</v>
      </c>
      <c r="O63" s="125" t="str">
        <f t="shared" si="3"/>
        <v>进料#1夹爪气缸张开位屏蔽延时（SV）</v>
      </c>
      <c r="Q63" s="134">
        <v>2058</v>
      </c>
      <c r="R63" s="134" t="str">
        <f t="shared" si="4"/>
        <v>EM2116</v>
      </c>
      <c r="S63" s="134" t="str">
        <f t="shared" si="5"/>
        <v>延时（A）</v>
      </c>
      <c r="U63" s="126">
        <v>258</v>
      </c>
      <c r="V63" s="126" t="str">
        <f t="shared" si="6"/>
        <v>T258</v>
      </c>
      <c r="W63" s="126" t="str">
        <f t="shared" si="7"/>
        <v>进料#1夹爪气缸张开位屏蔽延时[R310]</v>
      </c>
      <c r="Y63" s="141">
        <v>658</v>
      </c>
      <c r="Z63" s="141" t="str">
        <f t="shared" si="13"/>
        <v>T658</v>
      </c>
      <c r="AA63" s="142" t="str">
        <f t="shared" si="14"/>
        <v>进料#1夹爪气缸张开位报警延时</v>
      </c>
      <c r="AC63" s="126">
        <f>[1]IO!B64+AC$3</f>
        <v>10310</v>
      </c>
      <c r="AD63" s="126" t="str">
        <f t="shared" si="8"/>
        <v>LR10310</v>
      </c>
      <c r="AE63" s="126" t="str">
        <f t="shared" si="9"/>
        <v>进料#1夹爪气缸张开位感应器屏蔽（SW）</v>
      </c>
      <c r="AG63" s="125">
        <f>[1]IO!B64+AG$3</f>
        <v>140310</v>
      </c>
      <c r="AH63" s="125" t="str">
        <f t="shared" si="10"/>
        <v>MR140310</v>
      </c>
      <c r="AI63" s="125" t="str">
        <f t="shared" si="11"/>
        <v>(MR140310)进料#1夹爪气缸张开位异常，请检查[R310]</v>
      </c>
      <c r="AJ63" s="125" t="str">
        <f t="shared" si="12"/>
        <v>进料#1夹爪气缸张开位[Alm]</v>
      </c>
    </row>
    <row r="64" spans="2:36" x14ac:dyDescent="0.15">
      <c r="B64" s="116" t="str">
        <f>[1]IO!E65</f>
        <v>R311</v>
      </c>
      <c r="C64" s="116" t="str">
        <f>[1]IO!F65</f>
        <v>进料#1夹爪气缸夹紧位</v>
      </c>
      <c r="E64" s="127" t="str">
        <f>F$3&amp;[1]IO!B65+E$3</f>
        <v>MR80311</v>
      </c>
      <c r="F64" s="127" t="str">
        <f t="shared" si="1"/>
        <v>进料#1夹爪气缸夹紧位Flag[R311]</v>
      </c>
      <c r="I64" s="133" t="str">
        <f>J$3&amp;[1]IO!B65+I$3</f>
        <v>MR90311</v>
      </c>
      <c r="J64" s="133" t="str">
        <f t="shared" si="2"/>
        <v>进料#1夹爪气缸夹紧位[Lamp]</v>
      </c>
      <c r="L64" s="116">
        <v>59</v>
      </c>
      <c r="M64" s="125">
        <v>1059</v>
      </c>
      <c r="N64" s="125" t="str">
        <f t="shared" si="0"/>
        <v>EM1118</v>
      </c>
      <c r="O64" s="125" t="str">
        <f t="shared" si="3"/>
        <v>进料#1夹爪气缸夹紧位屏蔽延时（SV）</v>
      </c>
      <c r="Q64" s="134">
        <v>2059</v>
      </c>
      <c r="R64" s="134" t="str">
        <f t="shared" si="4"/>
        <v>EM2118</v>
      </c>
      <c r="S64" s="134" t="str">
        <f t="shared" si="5"/>
        <v>延时（A）</v>
      </c>
      <c r="U64" s="126">
        <v>259</v>
      </c>
      <c r="V64" s="126" t="str">
        <f t="shared" si="6"/>
        <v>T259</v>
      </c>
      <c r="W64" s="126" t="str">
        <f t="shared" si="7"/>
        <v>进料#1夹爪气缸夹紧位屏蔽延时[R311]</v>
      </c>
      <c r="Y64" s="141">
        <v>659</v>
      </c>
      <c r="Z64" s="141" t="str">
        <f t="shared" si="13"/>
        <v>T659</v>
      </c>
      <c r="AA64" s="142" t="str">
        <f t="shared" si="14"/>
        <v>进料#1夹爪气缸夹紧位报警延时</v>
      </c>
      <c r="AC64" s="126">
        <f>[1]IO!B65+AC$3</f>
        <v>10311</v>
      </c>
      <c r="AD64" s="126" t="str">
        <f t="shared" si="8"/>
        <v>LR10311</v>
      </c>
      <c r="AE64" s="126" t="str">
        <f t="shared" si="9"/>
        <v>进料#1夹爪气缸夹紧位感应器屏蔽（SW）</v>
      </c>
      <c r="AG64" s="125">
        <f>[1]IO!B65+AG$3</f>
        <v>140311</v>
      </c>
      <c r="AH64" s="125" t="str">
        <f t="shared" si="10"/>
        <v>MR140311</v>
      </c>
      <c r="AI64" s="125" t="str">
        <f t="shared" si="11"/>
        <v>(MR140311)进料#1夹爪气缸夹紧位异常，请检查[R311]</v>
      </c>
      <c r="AJ64" s="125" t="str">
        <f t="shared" si="12"/>
        <v>进料#1夹爪气缸夹紧位[Alm]</v>
      </c>
    </row>
    <row r="65" spans="2:36" x14ac:dyDescent="0.15">
      <c r="B65" s="116" t="str">
        <f>[1]IO!E66</f>
        <v>R312</v>
      </c>
      <c r="C65" s="116" t="str">
        <f>[1]IO!F66</f>
        <v>进料#2夹爪气缸张开位</v>
      </c>
      <c r="E65" s="127" t="str">
        <f>F$3&amp;[1]IO!B66+E$3</f>
        <v>MR80312</v>
      </c>
      <c r="F65" s="127" t="str">
        <f t="shared" si="1"/>
        <v>进料#2夹爪气缸张开位Flag[R312]</v>
      </c>
      <c r="I65" s="133" t="str">
        <f>J$3&amp;[1]IO!B66+I$3</f>
        <v>MR90312</v>
      </c>
      <c r="J65" s="133" t="str">
        <f t="shared" si="2"/>
        <v>进料#2夹爪气缸张开位[Lamp]</v>
      </c>
      <c r="L65" s="116">
        <v>60</v>
      </c>
      <c r="M65" s="125">
        <v>1060</v>
      </c>
      <c r="N65" s="125" t="str">
        <f t="shared" si="0"/>
        <v>EM1120</v>
      </c>
      <c r="O65" s="125" t="str">
        <f t="shared" si="3"/>
        <v>进料#2夹爪气缸张开位屏蔽延时（SV）</v>
      </c>
      <c r="Q65" s="134">
        <v>2060</v>
      </c>
      <c r="R65" s="134" t="str">
        <f t="shared" si="4"/>
        <v>EM2120</v>
      </c>
      <c r="S65" s="134" t="str">
        <f t="shared" si="5"/>
        <v>延时（A）</v>
      </c>
      <c r="U65" s="126">
        <v>260</v>
      </c>
      <c r="V65" s="126" t="str">
        <f t="shared" si="6"/>
        <v>T260</v>
      </c>
      <c r="W65" s="126" t="str">
        <f t="shared" si="7"/>
        <v>进料#2夹爪气缸张开位屏蔽延时[R312]</v>
      </c>
      <c r="Y65" s="141">
        <v>660</v>
      </c>
      <c r="Z65" s="141" t="str">
        <f t="shared" si="13"/>
        <v>T660</v>
      </c>
      <c r="AA65" s="142" t="str">
        <f t="shared" si="14"/>
        <v>进料#2夹爪气缸张开位报警延时</v>
      </c>
      <c r="AC65" s="126">
        <f>[1]IO!B66+AC$3</f>
        <v>10312</v>
      </c>
      <c r="AD65" s="126" t="str">
        <f t="shared" si="8"/>
        <v>LR10312</v>
      </c>
      <c r="AE65" s="126" t="str">
        <f t="shared" si="9"/>
        <v>进料#2夹爪气缸张开位感应器屏蔽（SW）</v>
      </c>
      <c r="AG65" s="125">
        <f>[1]IO!B66+AG$3</f>
        <v>140312</v>
      </c>
      <c r="AH65" s="125" t="str">
        <f t="shared" si="10"/>
        <v>MR140312</v>
      </c>
      <c r="AI65" s="125" t="str">
        <f t="shared" si="11"/>
        <v>(MR140312)进料#2夹爪气缸张开位异常，请检查[R312]</v>
      </c>
      <c r="AJ65" s="125" t="str">
        <f t="shared" si="12"/>
        <v>进料#2夹爪气缸张开位[Alm]</v>
      </c>
    </row>
    <row r="66" spans="2:36" x14ac:dyDescent="0.15">
      <c r="B66" s="116" t="str">
        <f>[1]IO!E67</f>
        <v>R313</v>
      </c>
      <c r="C66" s="116" t="str">
        <f>[1]IO!F67</f>
        <v>进料#2夹爪气缸夹紧位</v>
      </c>
      <c r="E66" s="127" t="str">
        <f>F$3&amp;[1]IO!B67+E$3</f>
        <v>MR80313</v>
      </c>
      <c r="F66" s="127" t="str">
        <f t="shared" si="1"/>
        <v>进料#2夹爪气缸夹紧位Flag[R313]</v>
      </c>
      <c r="I66" s="133" t="str">
        <f>J$3&amp;[1]IO!B67+I$3</f>
        <v>MR90313</v>
      </c>
      <c r="J66" s="133" t="str">
        <f t="shared" si="2"/>
        <v>进料#2夹爪气缸夹紧位[Lamp]</v>
      </c>
      <c r="L66" s="116">
        <v>61</v>
      </c>
      <c r="M66" s="125">
        <v>1061</v>
      </c>
      <c r="N66" s="125" t="str">
        <f t="shared" si="0"/>
        <v>EM1122</v>
      </c>
      <c r="O66" s="125" t="str">
        <f t="shared" si="3"/>
        <v>进料#2夹爪气缸夹紧位屏蔽延时（SV）</v>
      </c>
      <c r="Q66" s="134">
        <v>2061</v>
      </c>
      <c r="R66" s="134" t="str">
        <f t="shared" si="4"/>
        <v>EM2122</v>
      </c>
      <c r="S66" s="134" t="str">
        <f t="shared" si="5"/>
        <v>延时（A）</v>
      </c>
      <c r="U66" s="126">
        <v>261</v>
      </c>
      <c r="V66" s="126" t="str">
        <f t="shared" si="6"/>
        <v>T261</v>
      </c>
      <c r="W66" s="126" t="str">
        <f t="shared" si="7"/>
        <v>进料#2夹爪气缸夹紧位屏蔽延时[R313]</v>
      </c>
      <c r="Y66" s="141">
        <v>661</v>
      </c>
      <c r="Z66" s="141" t="str">
        <f t="shared" si="13"/>
        <v>T661</v>
      </c>
      <c r="AA66" s="142" t="str">
        <f t="shared" si="14"/>
        <v>进料#2夹爪气缸夹紧位报警延时</v>
      </c>
      <c r="AC66" s="126">
        <f>[1]IO!B67+AC$3</f>
        <v>10313</v>
      </c>
      <c r="AD66" s="126" t="str">
        <f t="shared" si="8"/>
        <v>LR10313</v>
      </c>
      <c r="AE66" s="126" t="str">
        <f t="shared" si="9"/>
        <v>进料#2夹爪气缸夹紧位感应器屏蔽（SW）</v>
      </c>
      <c r="AG66" s="125">
        <f>[1]IO!B67+AG$3</f>
        <v>140313</v>
      </c>
      <c r="AH66" s="125" t="str">
        <f t="shared" si="10"/>
        <v>MR140313</v>
      </c>
      <c r="AI66" s="125" t="str">
        <f t="shared" si="11"/>
        <v>(MR140313)进料#2夹爪气缸夹紧位异常，请检查[R313]</v>
      </c>
      <c r="AJ66" s="125" t="str">
        <f t="shared" si="12"/>
        <v>进料#2夹爪气缸夹紧位[Alm]</v>
      </c>
    </row>
    <row r="67" spans="2:36" x14ac:dyDescent="0.15">
      <c r="B67" s="116" t="str">
        <f>[1]IO!E68</f>
        <v>R314</v>
      </c>
      <c r="C67" s="116" t="str">
        <f>[1]IO!F68</f>
        <v>进料变距气缸张开位</v>
      </c>
      <c r="E67" s="127" t="str">
        <f>F$3&amp;[1]IO!B68+E$3</f>
        <v>MR80314</v>
      </c>
      <c r="F67" s="127" t="str">
        <f t="shared" si="1"/>
        <v>进料变距气缸张开位Flag[R314]</v>
      </c>
      <c r="I67" s="133" t="str">
        <f>J$3&amp;[1]IO!B68+I$3</f>
        <v>MR90314</v>
      </c>
      <c r="J67" s="133" t="str">
        <f t="shared" si="2"/>
        <v>进料变距气缸张开位[Lamp]</v>
      </c>
      <c r="L67" s="116">
        <v>62</v>
      </c>
      <c r="M67" s="125">
        <v>1062</v>
      </c>
      <c r="N67" s="125" t="str">
        <f t="shared" si="0"/>
        <v>EM1124</v>
      </c>
      <c r="O67" s="125" t="str">
        <f t="shared" si="3"/>
        <v>进料变距气缸张开位屏蔽延时（SV）</v>
      </c>
      <c r="Q67" s="134">
        <v>2062</v>
      </c>
      <c r="R67" s="134" t="str">
        <f t="shared" si="4"/>
        <v>EM2124</v>
      </c>
      <c r="S67" s="134" t="str">
        <f t="shared" si="5"/>
        <v>延时（A）</v>
      </c>
      <c r="U67" s="126">
        <v>262</v>
      </c>
      <c r="V67" s="126" t="str">
        <f t="shared" si="6"/>
        <v>T262</v>
      </c>
      <c r="W67" s="126" t="str">
        <f t="shared" si="7"/>
        <v>进料变距气缸张开位屏蔽延时[R314]</v>
      </c>
      <c r="Y67" s="141">
        <v>662</v>
      </c>
      <c r="Z67" s="141" t="str">
        <f t="shared" si="13"/>
        <v>T662</v>
      </c>
      <c r="AA67" s="142" t="str">
        <f t="shared" si="14"/>
        <v>进料变距气缸张开位报警延时</v>
      </c>
      <c r="AC67" s="126">
        <f>[1]IO!B68+AC$3</f>
        <v>10314</v>
      </c>
      <c r="AD67" s="126" t="str">
        <f t="shared" si="8"/>
        <v>LR10314</v>
      </c>
      <c r="AE67" s="126" t="str">
        <f t="shared" si="9"/>
        <v>进料变距气缸张开位感应器屏蔽（SW）</v>
      </c>
      <c r="AG67" s="125">
        <f>[1]IO!B68+AG$3</f>
        <v>140314</v>
      </c>
      <c r="AH67" s="125" t="str">
        <f t="shared" si="10"/>
        <v>MR140314</v>
      </c>
      <c r="AI67" s="125" t="str">
        <f t="shared" si="11"/>
        <v>(MR140314)进料变距气缸张开位异常，请检查[R314]</v>
      </c>
      <c r="AJ67" s="125" t="str">
        <f t="shared" si="12"/>
        <v>进料变距气缸张开位[Alm]</v>
      </c>
    </row>
    <row r="68" spans="2:36" x14ac:dyDescent="0.15">
      <c r="B68" s="116" t="str">
        <f>[1]IO!E69</f>
        <v>R315</v>
      </c>
      <c r="C68" s="116" t="str">
        <f>[1]IO!F69</f>
        <v>进料变距气缸闭合位</v>
      </c>
      <c r="E68" s="127" t="str">
        <f>F$3&amp;[1]IO!B69+E$3</f>
        <v>MR80315</v>
      </c>
      <c r="F68" s="127" t="str">
        <f t="shared" si="1"/>
        <v>进料变距气缸闭合位Flag[R315]</v>
      </c>
      <c r="I68" s="133" t="str">
        <f>J$3&amp;[1]IO!B69+I$3</f>
        <v>MR90315</v>
      </c>
      <c r="J68" s="133" t="str">
        <f t="shared" si="2"/>
        <v>进料变距气缸闭合位[Lamp]</v>
      </c>
      <c r="L68" s="116">
        <v>63</v>
      </c>
      <c r="M68" s="125">
        <v>1063</v>
      </c>
      <c r="N68" s="125" t="str">
        <f t="shared" si="0"/>
        <v>EM1126</v>
      </c>
      <c r="O68" s="125" t="str">
        <f t="shared" si="3"/>
        <v>进料变距气缸闭合位屏蔽延时（SV）</v>
      </c>
      <c r="Q68" s="134">
        <v>2063</v>
      </c>
      <c r="R68" s="134" t="str">
        <f t="shared" si="4"/>
        <v>EM2126</v>
      </c>
      <c r="S68" s="134" t="str">
        <f t="shared" si="5"/>
        <v>延时（A）</v>
      </c>
      <c r="U68" s="126">
        <v>263</v>
      </c>
      <c r="V68" s="126" t="str">
        <f t="shared" si="6"/>
        <v>T263</v>
      </c>
      <c r="W68" s="126" t="str">
        <f t="shared" si="7"/>
        <v>进料变距气缸闭合位屏蔽延时[R315]</v>
      </c>
      <c r="Y68" s="141">
        <v>663</v>
      </c>
      <c r="Z68" s="141" t="str">
        <f t="shared" si="13"/>
        <v>T663</v>
      </c>
      <c r="AA68" s="142" t="str">
        <f t="shared" si="14"/>
        <v>进料变距气缸闭合位报警延时</v>
      </c>
      <c r="AC68" s="126">
        <f>[1]IO!B69+AC$3</f>
        <v>10315</v>
      </c>
      <c r="AD68" s="126" t="str">
        <f t="shared" si="8"/>
        <v>LR10315</v>
      </c>
      <c r="AE68" s="126" t="str">
        <f t="shared" si="9"/>
        <v>进料变距气缸闭合位感应器屏蔽（SW）</v>
      </c>
      <c r="AG68" s="125">
        <f>[1]IO!B69+AG$3</f>
        <v>140315</v>
      </c>
      <c r="AH68" s="125" t="str">
        <f t="shared" si="10"/>
        <v>MR140315</v>
      </c>
      <c r="AI68" s="125" t="str">
        <f t="shared" si="11"/>
        <v>(MR140315)进料变距气缸闭合位异常，请检查[R315]</v>
      </c>
      <c r="AJ68" s="125" t="str">
        <f t="shared" si="12"/>
        <v>进料变距气缸闭合位[Alm]</v>
      </c>
    </row>
    <row r="69" spans="2:36" x14ac:dyDescent="0.15">
      <c r="B69" s="116" t="str">
        <f>[1]IO!E70</f>
        <v>R400</v>
      </c>
      <c r="C69" s="116" t="str">
        <f>[1]IO!F70</f>
        <v>出料#1夹爪气缸张开位</v>
      </c>
      <c r="E69" s="127" t="str">
        <f>F$3&amp;[1]IO!B70+E$3</f>
        <v>MR80400</v>
      </c>
      <c r="F69" s="127" t="str">
        <f t="shared" si="1"/>
        <v>出料#1夹爪气缸张开位Flag[R400]</v>
      </c>
      <c r="I69" s="133" t="str">
        <f>J$3&amp;[1]IO!B70+I$3</f>
        <v>MR90400</v>
      </c>
      <c r="J69" s="133" t="str">
        <f t="shared" si="2"/>
        <v>出料#1夹爪气缸张开位[Lamp]</v>
      </c>
      <c r="L69" s="116">
        <v>64</v>
      </c>
      <c r="M69" s="125">
        <v>1064</v>
      </c>
      <c r="N69" s="125" t="str">
        <f t="shared" ref="N69:N100" si="15">N$3&amp;M69+L69</f>
        <v>EM1128</v>
      </c>
      <c r="O69" s="125" t="str">
        <f t="shared" si="3"/>
        <v>出料#1夹爪气缸张开位屏蔽延时（SV）</v>
      </c>
      <c r="Q69" s="134">
        <v>2064</v>
      </c>
      <c r="R69" s="134" t="str">
        <f t="shared" si="4"/>
        <v>EM2128</v>
      </c>
      <c r="S69" s="134" t="str">
        <f t="shared" si="5"/>
        <v>延时（A）</v>
      </c>
      <c r="U69" s="126">
        <v>264</v>
      </c>
      <c r="V69" s="126" t="str">
        <f t="shared" si="6"/>
        <v>T264</v>
      </c>
      <c r="W69" s="126" t="str">
        <f t="shared" si="7"/>
        <v>出料#1夹爪气缸张开位屏蔽延时[R400]</v>
      </c>
      <c r="Y69" s="141">
        <v>664</v>
      </c>
      <c r="Z69" s="141" t="str">
        <f t="shared" si="13"/>
        <v>T664</v>
      </c>
      <c r="AA69" s="142" t="str">
        <f t="shared" si="14"/>
        <v>出料#1夹爪气缸张开位报警延时</v>
      </c>
      <c r="AC69" s="126">
        <f>[1]IO!B70+AC$3</f>
        <v>10400</v>
      </c>
      <c r="AD69" s="126" t="str">
        <f t="shared" si="8"/>
        <v>LR10400</v>
      </c>
      <c r="AE69" s="126" t="str">
        <f t="shared" si="9"/>
        <v>出料#1夹爪气缸张开位感应器屏蔽（SW）</v>
      </c>
      <c r="AG69" s="125">
        <f>[1]IO!B70+AG$3</f>
        <v>140400</v>
      </c>
      <c r="AH69" s="125" t="str">
        <f t="shared" si="10"/>
        <v>MR140400</v>
      </c>
      <c r="AI69" s="125" t="str">
        <f t="shared" si="11"/>
        <v>(MR140400)出料#1夹爪气缸张开位异常，请检查[R400]</v>
      </c>
      <c r="AJ69" s="125" t="str">
        <f t="shared" si="12"/>
        <v>出料#1夹爪气缸张开位[Alm]</v>
      </c>
    </row>
    <row r="70" spans="2:36" x14ac:dyDescent="0.15">
      <c r="B70" s="116" t="str">
        <f>[1]IO!E71</f>
        <v>R401</v>
      </c>
      <c r="C70" s="116" t="str">
        <f>[1]IO!F71</f>
        <v>出料#1夹爪气缸夹紧位</v>
      </c>
      <c r="E70" s="127" t="str">
        <f>F$3&amp;[1]IO!B71+E$3</f>
        <v>MR80401</v>
      </c>
      <c r="F70" s="127" t="str">
        <f t="shared" ref="F70:F100" si="16">C70&amp;G$3&amp;"["&amp;B70&amp;"]"</f>
        <v>出料#1夹爪气缸夹紧位Flag[R401]</v>
      </c>
      <c r="I70" s="133" t="str">
        <f>J$3&amp;[1]IO!B71+I$3</f>
        <v>MR90401</v>
      </c>
      <c r="J70" s="133" t="str">
        <f t="shared" ref="J70:J100" si="17">C70&amp;K$3</f>
        <v>出料#1夹爪气缸夹紧位[Lamp]</v>
      </c>
      <c r="L70" s="116">
        <v>65</v>
      </c>
      <c r="M70" s="125">
        <v>1065</v>
      </c>
      <c r="N70" s="125" t="str">
        <f t="shared" si="15"/>
        <v>EM1130</v>
      </c>
      <c r="O70" s="125" t="str">
        <f t="shared" ref="O70:O100" si="18">C70&amp;O$3</f>
        <v>出料#1夹爪气缸夹紧位屏蔽延时（SV）</v>
      </c>
      <c r="Q70" s="134">
        <v>2065</v>
      </c>
      <c r="R70" s="134" t="str">
        <f t="shared" ref="R70:R100" si="19">R$3&amp;Q70+L70</f>
        <v>EM2130</v>
      </c>
      <c r="S70" s="134" t="str">
        <f t="shared" ref="S70:S100" si="20">G70&amp;S$3</f>
        <v>延时（A）</v>
      </c>
      <c r="U70" s="126">
        <v>265</v>
      </c>
      <c r="V70" s="126" t="str">
        <f t="shared" ref="V70:V100" si="21">U$3&amp;U70</f>
        <v>T265</v>
      </c>
      <c r="W70" s="126" t="str">
        <f t="shared" ref="W70:W100" si="22">C70&amp;V$3&amp;"["&amp;B70&amp;"]"</f>
        <v>出料#1夹爪气缸夹紧位屏蔽延时[R401]</v>
      </c>
      <c r="Y70" s="141">
        <v>665</v>
      </c>
      <c r="Z70" s="141" t="str">
        <f t="shared" si="13"/>
        <v>T665</v>
      </c>
      <c r="AA70" s="142" t="str">
        <f t="shared" si="14"/>
        <v>出料#1夹爪气缸夹紧位报警延时</v>
      </c>
      <c r="AC70" s="126">
        <f>[1]IO!B71+AC$3</f>
        <v>10401</v>
      </c>
      <c r="AD70" s="126" t="str">
        <f t="shared" ref="AD70:AD100" si="23">AD$3&amp;AC70</f>
        <v>LR10401</v>
      </c>
      <c r="AE70" s="126" t="str">
        <f t="shared" ref="AE70:AE100" si="24">C70&amp;AE$3</f>
        <v>出料#1夹爪气缸夹紧位感应器屏蔽（SW）</v>
      </c>
      <c r="AG70" s="125">
        <f>[1]IO!B71+AG$3</f>
        <v>140401</v>
      </c>
      <c r="AH70" s="125" t="str">
        <f t="shared" ref="AH70:AH100" si="25">AH$3&amp;AG70</f>
        <v>MR140401</v>
      </c>
      <c r="AI70" s="125" t="str">
        <f t="shared" ref="AI70:AI100" si="26">"("&amp;AH70&amp;")"&amp;C70&amp;G70&amp;AI$3&amp;"["&amp;B70&amp;"]"</f>
        <v>(MR140401)出料#1夹爪气缸夹紧位异常，请检查[R401]</v>
      </c>
      <c r="AJ70" s="125" t="str">
        <f t="shared" ref="AJ70:AJ100" si="27">C70&amp;AJ$3</f>
        <v>出料#1夹爪气缸夹紧位[Alm]</v>
      </c>
    </row>
    <row r="71" spans="2:36" x14ac:dyDescent="0.15">
      <c r="B71" s="116" t="str">
        <f>[1]IO!E72</f>
        <v>R402</v>
      </c>
      <c r="C71" s="116" t="str">
        <f>[1]IO!F72</f>
        <v>出料#2夹爪气缸张开位</v>
      </c>
      <c r="E71" s="127" t="str">
        <f>F$3&amp;[1]IO!B72+E$3</f>
        <v>MR80402</v>
      </c>
      <c r="F71" s="127" t="str">
        <f t="shared" si="16"/>
        <v>出料#2夹爪气缸张开位Flag[R402]</v>
      </c>
      <c r="I71" s="133" t="str">
        <f>J$3&amp;[1]IO!B72+I$3</f>
        <v>MR90402</v>
      </c>
      <c r="J71" s="133" t="str">
        <f t="shared" si="17"/>
        <v>出料#2夹爪气缸张开位[Lamp]</v>
      </c>
      <c r="L71" s="116">
        <v>66</v>
      </c>
      <c r="M71" s="125">
        <v>1066</v>
      </c>
      <c r="N71" s="125" t="str">
        <f t="shared" si="15"/>
        <v>EM1132</v>
      </c>
      <c r="O71" s="125" t="str">
        <f t="shared" si="18"/>
        <v>出料#2夹爪气缸张开位屏蔽延时（SV）</v>
      </c>
      <c r="Q71" s="134">
        <v>2066</v>
      </c>
      <c r="R71" s="134" t="str">
        <f t="shared" si="19"/>
        <v>EM2132</v>
      </c>
      <c r="S71" s="134" t="str">
        <f t="shared" si="20"/>
        <v>延时（A）</v>
      </c>
      <c r="U71" s="126">
        <v>266</v>
      </c>
      <c r="V71" s="126" t="str">
        <f t="shared" si="21"/>
        <v>T266</v>
      </c>
      <c r="W71" s="126" t="str">
        <f t="shared" si="22"/>
        <v>出料#2夹爪气缸张开位屏蔽延时[R402]</v>
      </c>
      <c r="Y71" s="141">
        <v>666</v>
      </c>
      <c r="Z71" s="141" t="str">
        <f t="shared" si="13"/>
        <v>T666</v>
      </c>
      <c r="AA71" s="142" t="str">
        <f t="shared" si="14"/>
        <v>出料#2夹爪气缸张开位报警延时</v>
      </c>
      <c r="AC71" s="126">
        <f>[1]IO!B72+AC$3</f>
        <v>10402</v>
      </c>
      <c r="AD71" s="126" t="str">
        <f t="shared" si="23"/>
        <v>LR10402</v>
      </c>
      <c r="AE71" s="126" t="str">
        <f t="shared" si="24"/>
        <v>出料#2夹爪气缸张开位感应器屏蔽（SW）</v>
      </c>
      <c r="AG71" s="125">
        <f>[1]IO!B72+AG$3</f>
        <v>140402</v>
      </c>
      <c r="AH71" s="125" t="str">
        <f t="shared" si="25"/>
        <v>MR140402</v>
      </c>
      <c r="AI71" s="125" t="str">
        <f t="shared" si="26"/>
        <v>(MR140402)出料#2夹爪气缸张开位异常，请检查[R402]</v>
      </c>
      <c r="AJ71" s="125" t="str">
        <f t="shared" si="27"/>
        <v>出料#2夹爪气缸张开位[Alm]</v>
      </c>
    </row>
    <row r="72" spans="2:36" x14ac:dyDescent="0.15">
      <c r="B72" s="116" t="str">
        <f>[1]IO!E73</f>
        <v>R403</v>
      </c>
      <c r="C72" s="116" t="str">
        <f>[1]IO!F73</f>
        <v>出料#2夹爪气缸夹紧位</v>
      </c>
      <c r="E72" s="127" t="str">
        <f>F$3&amp;[1]IO!B73+E$3</f>
        <v>MR80403</v>
      </c>
      <c r="F72" s="127" t="str">
        <f t="shared" si="16"/>
        <v>出料#2夹爪气缸夹紧位Flag[R403]</v>
      </c>
      <c r="I72" s="133" t="str">
        <f>J$3&amp;[1]IO!B73+I$3</f>
        <v>MR90403</v>
      </c>
      <c r="J72" s="133" t="str">
        <f t="shared" si="17"/>
        <v>出料#2夹爪气缸夹紧位[Lamp]</v>
      </c>
      <c r="L72" s="116">
        <v>67</v>
      </c>
      <c r="M72" s="125">
        <v>1067</v>
      </c>
      <c r="N72" s="125" t="str">
        <f t="shared" si="15"/>
        <v>EM1134</v>
      </c>
      <c r="O72" s="125" t="str">
        <f t="shared" si="18"/>
        <v>出料#2夹爪气缸夹紧位屏蔽延时（SV）</v>
      </c>
      <c r="Q72" s="134">
        <v>2067</v>
      </c>
      <c r="R72" s="134" t="str">
        <f t="shared" si="19"/>
        <v>EM2134</v>
      </c>
      <c r="S72" s="134" t="str">
        <f t="shared" si="20"/>
        <v>延时（A）</v>
      </c>
      <c r="U72" s="126">
        <v>267</v>
      </c>
      <c r="V72" s="126" t="str">
        <f t="shared" si="21"/>
        <v>T267</v>
      </c>
      <c r="W72" s="126" t="str">
        <f t="shared" si="22"/>
        <v>出料#2夹爪气缸夹紧位屏蔽延时[R403]</v>
      </c>
      <c r="Y72" s="141">
        <v>667</v>
      </c>
      <c r="Z72" s="141" t="str">
        <f t="shared" si="13"/>
        <v>T667</v>
      </c>
      <c r="AA72" s="142" t="str">
        <f t="shared" si="14"/>
        <v>出料#2夹爪气缸夹紧位报警延时</v>
      </c>
      <c r="AC72" s="126">
        <f>[1]IO!B73+AC$3</f>
        <v>10403</v>
      </c>
      <c r="AD72" s="126" t="str">
        <f t="shared" si="23"/>
        <v>LR10403</v>
      </c>
      <c r="AE72" s="126" t="str">
        <f t="shared" si="24"/>
        <v>出料#2夹爪气缸夹紧位感应器屏蔽（SW）</v>
      </c>
      <c r="AG72" s="125">
        <f>[1]IO!B73+AG$3</f>
        <v>140403</v>
      </c>
      <c r="AH72" s="125" t="str">
        <f t="shared" si="25"/>
        <v>MR140403</v>
      </c>
      <c r="AI72" s="125" t="str">
        <f t="shared" si="26"/>
        <v>(MR140403)出料#2夹爪气缸夹紧位异常，请检查[R403]</v>
      </c>
      <c r="AJ72" s="125" t="str">
        <f t="shared" si="27"/>
        <v>出料#2夹爪气缸夹紧位[Alm]</v>
      </c>
    </row>
    <row r="73" spans="2:36" x14ac:dyDescent="0.15">
      <c r="B73" s="116" t="str">
        <f>[1]IO!E74</f>
        <v>R404</v>
      </c>
      <c r="C73" s="116" t="str">
        <f>[1]IO!F74</f>
        <v>出料变距气缸张开位</v>
      </c>
      <c r="E73" s="127" t="str">
        <f>F$3&amp;[1]IO!B74+E$3</f>
        <v>MR80404</v>
      </c>
      <c r="F73" s="127" t="str">
        <f t="shared" si="16"/>
        <v>出料变距气缸张开位Flag[R404]</v>
      </c>
      <c r="I73" s="133" t="str">
        <f>J$3&amp;[1]IO!B74+I$3</f>
        <v>MR90404</v>
      </c>
      <c r="J73" s="133" t="str">
        <f t="shared" si="17"/>
        <v>出料变距气缸张开位[Lamp]</v>
      </c>
      <c r="L73" s="116">
        <v>68</v>
      </c>
      <c r="M73" s="125">
        <v>1068</v>
      </c>
      <c r="N73" s="125" t="str">
        <f t="shared" si="15"/>
        <v>EM1136</v>
      </c>
      <c r="O73" s="125" t="str">
        <f t="shared" si="18"/>
        <v>出料变距气缸张开位屏蔽延时（SV）</v>
      </c>
      <c r="Q73" s="134">
        <v>2068</v>
      </c>
      <c r="R73" s="134" t="str">
        <f t="shared" si="19"/>
        <v>EM2136</v>
      </c>
      <c r="S73" s="134" t="str">
        <f t="shared" si="20"/>
        <v>延时（A）</v>
      </c>
      <c r="U73" s="126">
        <v>268</v>
      </c>
      <c r="V73" s="126" t="str">
        <f t="shared" si="21"/>
        <v>T268</v>
      </c>
      <c r="W73" s="126" t="str">
        <f t="shared" si="22"/>
        <v>出料变距气缸张开位屏蔽延时[R404]</v>
      </c>
      <c r="Y73" s="141">
        <v>668</v>
      </c>
      <c r="Z73" s="141" t="str">
        <f t="shared" ref="Z73:Z100" si="28">Y$3&amp;Y73</f>
        <v>T668</v>
      </c>
      <c r="AA73" s="142" t="str">
        <f t="shared" ref="AA73:AA100" si="29">C73&amp;Z$3</f>
        <v>出料变距气缸张开位报警延时</v>
      </c>
      <c r="AC73" s="126">
        <f>[1]IO!B74+AC$3</f>
        <v>10404</v>
      </c>
      <c r="AD73" s="126" t="str">
        <f t="shared" si="23"/>
        <v>LR10404</v>
      </c>
      <c r="AE73" s="126" t="str">
        <f t="shared" si="24"/>
        <v>出料变距气缸张开位感应器屏蔽（SW）</v>
      </c>
      <c r="AG73" s="125">
        <f>[1]IO!B74+AG$3</f>
        <v>140404</v>
      </c>
      <c r="AH73" s="125" t="str">
        <f t="shared" si="25"/>
        <v>MR140404</v>
      </c>
      <c r="AI73" s="125" t="str">
        <f t="shared" si="26"/>
        <v>(MR140404)出料变距气缸张开位异常，请检查[R404]</v>
      </c>
      <c r="AJ73" s="125" t="str">
        <f t="shared" si="27"/>
        <v>出料变距气缸张开位[Alm]</v>
      </c>
    </row>
    <row r="74" spans="2:36" x14ac:dyDescent="0.15">
      <c r="B74" s="116" t="str">
        <f>[1]IO!E75</f>
        <v>R405</v>
      </c>
      <c r="C74" s="116" t="str">
        <f>[1]IO!F75</f>
        <v>出料变距气缸闭合位</v>
      </c>
      <c r="E74" s="127" t="str">
        <f>F$3&amp;[1]IO!B75+E$3</f>
        <v>MR80405</v>
      </c>
      <c r="F74" s="127" t="str">
        <f t="shared" si="16"/>
        <v>出料变距气缸闭合位Flag[R405]</v>
      </c>
      <c r="I74" s="133" t="str">
        <f>J$3&amp;[1]IO!B75+I$3</f>
        <v>MR90405</v>
      </c>
      <c r="J74" s="133" t="str">
        <f t="shared" si="17"/>
        <v>出料变距气缸闭合位[Lamp]</v>
      </c>
      <c r="L74" s="116">
        <v>69</v>
      </c>
      <c r="M74" s="125">
        <v>1069</v>
      </c>
      <c r="N74" s="125" t="str">
        <f t="shared" si="15"/>
        <v>EM1138</v>
      </c>
      <c r="O74" s="125" t="str">
        <f t="shared" si="18"/>
        <v>出料变距气缸闭合位屏蔽延时（SV）</v>
      </c>
      <c r="Q74" s="134">
        <v>2069</v>
      </c>
      <c r="R74" s="134" t="str">
        <f t="shared" si="19"/>
        <v>EM2138</v>
      </c>
      <c r="S74" s="134" t="str">
        <f t="shared" si="20"/>
        <v>延时（A）</v>
      </c>
      <c r="U74" s="126">
        <v>269</v>
      </c>
      <c r="V74" s="126" t="str">
        <f t="shared" si="21"/>
        <v>T269</v>
      </c>
      <c r="W74" s="126" t="str">
        <f t="shared" si="22"/>
        <v>出料变距气缸闭合位屏蔽延时[R405]</v>
      </c>
      <c r="Y74" s="141">
        <v>669</v>
      </c>
      <c r="Z74" s="141" t="str">
        <f t="shared" si="28"/>
        <v>T669</v>
      </c>
      <c r="AA74" s="142" t="str">
        <f t="shared" si="29"/>
        <v>出料变距气缸闭合位报警延时</v>
      </c>
      <c r="AC74" s="126">
        <f>[1]IO!B75+AC$3</f>
        <v>10405</v>
      </c>
      <c r="AD74" s="126" t="str">
        <f t="shared" si="23"/>
        <v>LR10405</v>
      </c>
      <c r="AE74" s="126" t="str">
        <f t="shared" si="24"/>
        <v>出料变距气缸闭合位感应器屏蔽（SW）</v>
      </c>
      <c r="AG74" s="125">
        <f>[1]IO!B75+AG$3</f>
        <v>140405</v>
      </c>
      <c r="AH74" s="125" t="str">
        <f t="shared" si="25"/>
        <v>MR140405</v>
      </c>
      <c r="AI74" s="125" t="str">
        <f t="shared" si="26"/>
        <v>(MR140405)出料变距气缸闭合位异常，请检查[R405]</v>
      </c>
      <c r="AJ74" s="125" t="str">
        <f t="shared" si="27"/>
        <v>出料变距气缸闭合位[Alm]</v>
      </c>
    </row>
    <row r="75" spans="2:36" x14ac:dyDescent="0.15">
      <c r="B75" s="116" t="str">
        <f>[1]IO!E76</f>
        <v>R406</v>
      </c>
      <c r="C75" s="116" t="str">
        <f>[1]IO!F76</f>
        <v>#1腔体一级气缸缩回位</v>
      </c>
      <c r="E75" s="127" t="str">
        <f>F$3&amp;[1]IO!B76+E$3</f>
        <v>MR80406</v>
      </c>
      <c r="F75" s="127" t="str">
        <f t="shared" si="16"/>
        <v>#1腔体一级气缸缩回位Flag[R406]</v>
      </c>
      <c r="I75" s="133" t="str">
        <f>J$3&amp;[1]IO!B76+I$3</f>
        <v>MR90406</v>
      </c>
      <c r="J75" s="133" t="str">
        <f t="shared" si="17"/>
        <v>#1腔体一级气缸缩回位[Lamp]</v>
      </c>
      <c r="L75" s="116">
        <v>70</v>
      </c>
      <c r="M75" s="125">
        <v>1070</v>
      </c>
      <c r="N75" s="125" t="str">
        <f t="shared" si="15"/>
        <v>EM1140</v>
      </c>
      <c r="O75" s="125" t="str">
        <f t="shared" si="18"/>
        <v>#1腔体一级气缸缩回位屏蔽延时（SV）</v>
      </c>
      <c r="Q75" s="134">
        <v>2070</v>
      </c>
      <c r="R75" s="134" t="str">
        <f t="shared" si="19"/>
        <v>EM2140</v>
      </c>
      <c r="S75" s="134" t="str">
        <f t="shared" si="20"/>
        <v>延时（A）</v>
      </c>
      <c r="U75" s="126">
        <v>270</v>
      </c>
      <c r="V75" s="126" t="str">
        <f t="shared" si="21"/>
        <v>T270</v>
      </c>
      <c r="W75" s="126" t="str">
        <f t="shared" si="22"/>
        <v>#1腔体一级气缸缩回位屏蔽延时[R406]</v>
      </c>
      <c r="Y75" s="141">
        <v>670</v>
      </c>
      <c r="Z75" s="141" t="str">
        <f t="shared" si="28"/>
        <v>T670</v>
      </c>
      <c r="AA75" s="142" t="str">
        <f t="shared" si="29"/>
        <v>#1腔体一级气缸缩回位报警延时</v>
      </c>
      <c r="AC75" s="126">
        <f>[1]IO!B76+AC$3</f>
        <v>10406</v>
      </c>
      <c r="AD75" s="126" t="str">
        <f t="shared" si="23"/>
        <v>LR10406</v>
      </c>
      <c r="AE75" s="126" t="str">
        <f t="shared" si="24"/>
        <v>#1腔体一级气缸缩回位感应器屏蔽（SW）</v>
      </c>
      <c r="AG75" s="125">
        <f>[1]IO!B76+AG$3</f>
        <v>140406</v>
      </c>
      <c r="AH75" s="125" t="str">
        <f t="shared" si="25"/>
        <v>MR140406</v>
      </c>
      <c r="AI75" s="125" t="str">
        <f t="shared" si="26"/>
        <v>(MR140406)#1腔体一级气缸缩回位异常，请检查[R406]</v>
      </c>
      <c r="AJ75" s="125" t="str">
        <f t="shared" si="27"/>
        <v>#1腔体一级气缸缩回位[Alm]</v>
      </c>
    </row>
    <row r="76" spans="2:36" x14ac:dyDescent="0.15">
      <c r="B76" s="116" t="str">
        <f>[1]IO!E77</f>
        <v>R407</v>
      </c>
      <c r="C76" s="116" t="str">
        <f>[1]IO!F77</f>
        <v>#1腔体一级气缸伸出位</v>
      </c>
      <c r="E76" s="127" t="str">
        <f>F$3&amp;[1]IO!B77+E$3</f>
        <v>MR80407</v>
      </c>
      <c r="F76" s="127" t="str">
        <f t="shared" si="16"/>
        <v>#1腔体一级气缸伸出位Flag[R407]</v>
      </c>
      <c r="I76" s="133" t="str">
        <f>J$3&amp;[1]IO!B77+I$3</f>
        <v>MR90407</v>
      </c>
      <c r="J76" s="133" t="str">
        <f t="shared" si="17"/>
        <v>#1腔体一级气缸伸出位[Lamp]</v>
      </c>
      <c r="L76" s="116">
        <v>71</v>
      </c>
      <c r="M76" s="125">
        <v>1071</v>
      </c>
      <c r="N76" s="125" t="str">
        <f t="shared" si="15"/>
        <v>EM1142</v>
      </c>
      <c r="O76" s="125" t="str">
        <f t="shared" si="18"/>
        <v>#1腔体一级气缸伸出位屏蔽延时（SV）</v>
      </c>
      <c r="Q76" s="134">
        <v>2071</v>
      </c>
      <c r="R76" s="134" t="str">
        <f t="shared" si="19"/>
        <v>EM2142</v>
      </c>
      <c r="S76" s="134" t="str">
        <f t="shared" si="20"/>
        <v>延时（A）</v>
      </c>
      <c r="U76" s="126">
        <v>271</v>
      </c>
      <c r="V76" s="126" t="str">
        <f t="shared" si="21"/>
        <v>T271</v>
      </c>
      <c r="W76" s="126" t="str">
        <f t="shared" si="22"/>
        <v>#1腔体一级气缸伸出位屏蔽延时[R407]</v>
      </c>
      <c r="Y76" s="141">
        <v>671</v>
      </c>
      <c r="Z76" s="141" t="str">
        <f t="shared" si="28"/>
        <v>T671</v>
      </c>
      <c r="AA76" s="142" t="str">
        <f t="shared" si="29"/>
        <v>#1腔体一级气缸伸出位报警延时</v>
      </c>
      <c r="AC76" s="126">
        <f>[1]IO!B77+AC$3</f>
        <v>10407</v>
      </c>
      <c r="AD76" s="126" t="str">
        <f t="shared" si="23"/>
        <v>LR10407</v>
      </c>
      <c r="AE76" s="126" t="str">
        <f t="shared" si="24"/>
        <v>#1腔体一级气缸伸出位感应器屏蔽（SW）</v>
      </c>
      <c r="AG76" s="125">
        <f>[1]IO!B77+AG$3</f>
        <v>140407</v>
      </c>
      <c r="AH76" s="125" t="str">
        <f t="shared" si="25"/>
        <v>MR140407</v>
      </c>
      <c r="AI76" s="125" t="str">
        <f t="shared" si="26"/>
        <v>(MR140407)#1腔体一级气缸伸出位异常，请检查[R407]</v>
      </c>
      <c r="AJ76" s="125" t="str">
        <f t="shared" si="27"/>
        <v>#1腔体一级气缸伸出位[Alm]</v>
      </c>
    </row>
    <row r="77" spans="2:36" x14ac:dyDescent="0.15">
      <c r="B77" s="116" t="str">
        <f>[1]IO!E78</f>
        <v>R408</v>
      </c>
      <c r="C77" s="116" t="str">
        <f>[1]IO!F78</f>
        <v>#2腔体一级气缸缩回位</v>
      </c>
      <c r="E77" s="127" t="str">
        <f>F$3&amp;[1]IO!B78+E$3</f>
        <v>MR80408</v>
      </c>
      <c r="F77" s="127" t="str">
        <f t="shared" si="16"/>
        <v>#2腔体一级气缸缩回位Flag[R408]</v>
      </c>
      <c r="I77" s="133" t="str">
        <f>J$3&amp;[1]IO!B78+I$3</f>
        <v>MR90408</v>
      </c>
      <c r="J77" s="133" t="str">
        <f t="shared" si="17"/>
        <v>#2腔体一级气缸缩回位[Lamp]</v>
      </c>
      <c r="L77" s="116">
        <v>72</v>
      </c>
      <c r="M77" s="125">
        <v>1072</v>
      </c>
      <c r="N77" s="125" t="str">
        <f t="shared" si="15"/>
        <v>EM1144</v>
      </c>
      <c r="O77" s="125" t="str">
        <f t="shared" si="18"/>
        <v>#2腔体一级气缸缩回位屏蔽延时（SV）</v>
      </c>
      <c r="Q77" s="134">
        <v>2072</v>
      </c>
      <c r="R77" s="134" t="str">
        <f t="shared" si="19"/>
        <v>EM2144</v>
      </c>
      <c r="S77" s="134" t="str">
        <f t="shared" si="20"/>
        <v>延时（A）</v>
      </c>
      <c r="U77" s="126">
        <v>272</v>
      </c>
      <c r="V77" s="126" t="str">
        <f t="shared" si="21"/>
        <v>T272</v>
      </c>
      <c r="W77" s="126" t="str">
        <f t="shared" si="22"/>
        <v>#2腔体一级气缸缩回位屏蔽延时[R408]</v>
      </c>
      <c r="Y77" s="141">
        <v>672</v>
      </c>
      <c r="Z77" s="141" t="str">
        <f t="shared" si="28"/>
        <v>T672</v>
      </c>
      <c r="AA77" s="142" t="str">
        <f t="shared" si="29"/>
        <v>#2腔体一级气缸缩回位报警延时</v>
      </c>
      <c r="AC77" s="126">
        <f>[1]IO!B78+AC$3</f>
        <v>10408</v>
      </c>
      <c r="AD77" s="126" t="str">
        <f t="shared" si="23"/>
        <v>LR10408</v>
      </c>
      <c r="AE77" s="126" t="str">
        <f t="shared" si="24"/>
        <v>#2腔体一级气缸缩回位感应器屏蔽（SW）</v>
      </c>
      <c r="AG77" s="125">
        <f>[1]IO!B78+AG$3</f>
        <v>140408</v>
      </c>
      <c r="AH77" s="125" t="str">
        <f t="shared" si="25"/>
        <v>MR140408</v>
      </c>
      <c r="AI77" s="125" t="str">
        <f t="shared" si="26"/>
        <v>(MR140408)#2腔体一级气缸缩回位异常，请检查[R408]</v>
      </c>
      <c r="AJ77" s="125" t="str">
        <f t="shared" si="27"/>
        <v>#2腔体一级气缸缩回位[Alm]</v>
      </c>
    </row>
    <row r="78" spans="2:36" x14ac:dyDescent="0.15">
      <c r="B78" s="116" t="str">
        <f>[1]IO!E79</f>
        <v>R409</v>
      </c>
      <c r="C78" s="116" t="str">
        <f>[1]IO!F79</f>
        <v>#2腔体一级气缸伸出位</v>
      </c>
      <c r="E78" s="127" t="str">
        <f>F$3&amp;[1]IO!B79+E$3</f>
        <v>MR80409</v>
      </c>
      <c r="F78" s="127" t="str">
        <f t="shared" si="16"/>
        <v>#2腔体一级气缸伸出位Flag[R409]</v>
      </c>
      <c r="I78" s="133" t="str">
        <f>J$3&amp;[1]IO!B79+I$3</f>
        <v>MR90409</v>
      </c>
      <c r="J78" s="133" t="str">
        <f t="shared" si="17"/>
        <v>#2腔体一级气缸伸出位[Lamp]</v>
      </c>
      <c r="L78" s="116">
        <v>73</v>
      </c>
      <c r="M78" s="125">
        <v>1073</v>
      </c>
      <c r="N78" s="125" t="str">
        <f t="shared" si="15"/>
        <v>EM1146</v>
      </c>
      <c r="O78" s="125" t="str">
        <f t="shared" si="18"/>
        <v>#2腔体一级气缸伸出位屏蔽延时（SV）</v>
      </c>
      <c r="Q78" s="134">
        <v>2073</v>
      </c>
      <c r="R78" s="134" t="str">
        <f t="shared" si="19"/>
        <v>EM2146</v>
      </c>
      <c r="S78" s="134" t="str">
        <f t="shared" si="20"/>
        <v>延时（A）</v>
      </c>
      <c r="U78" s="126">
        <v>273</v>
      </c>
      <c r="V78" s="126" t="str">
        <f t="shared" si="21"/>
        <v>T273</v>
      </c>
      <c r="W78" s="126" t="str">
        <f t="shared" si="22"/>
        <v>#2腔体一级气缸伸出位屏蔽延时[R409]</v>
      </c>
      <c r="Y78" s="141">
        <v>673</v>
      </c>
      <c r="Z78" s="141" t="str">
        <f t="shared" si="28"/>
        <v>T673</v>
      </c>
      <c r="AA78" s="142" t="str">
        <f t="shared" si="29"/>
        <v>#2腔体一级气缸伸出位报警延时</v>
      </c>
      <c r="AC78" s="126">
        <f>[1]IO!B79+AC$3</f>
        <v>10409</v>
      </c>
      <c r="AD78" s="126" t="str">
        <f t="shared" si="23"/>
        <v>LR10409</v>
      </c>
      <c r="AE78" s="126" t="str">
        <f t="shared" si="24"/>
        <v>#2腔体一级气缸伸出位感应器屏蔽（SW）</v>
      </c>
      <c r="AG78" s="125">
        <f>[1]IO!B79+AG$3</f>
        <v>140409</v>
      </c>
      <c r="AH78" s="125" t="str">
        <f t="shared" si="25"/>
        <v>MR140409</v>
      </c>
      <c r="AI78" s="125" t="str">
        <f t="shared" si="26"/>
        <v>(MR140409)#2腔体一级气缸伸出位异常，请检查[R409]</v>
      </c>
      <c r="AJ78" s="125" t="str">
        <f t="shared" si="27"/>
        <v>#2腔体一级气缸伸出位[Alm]</v>
      </c>
    </row>
    <row r="79" spans="2:36" x14ac:dyDescent="0.15">
      <c r="B79" s="116" t="str">
        <f>[1]IO!E80</f>
        <v>R410</v>
      </c>
      <c r="C79" s="116" t="str">
        <f>[1]IO!F80</f>
        <v>#3腔体一级气缸缩回位</v>
      </c>
      <c r="E79" s="127" t="str">
        <f>F$3&amp;[1]IO!B80+E$3</f>
        <v>MR80410</v>
      </c>
      <c r="F79" s="127" t="str">
        <f t="shared" si="16"/>
        <v>#3腔体一级气缸缩回位Flag[R410]</v>
      </c>
      <c r="I79" s="133" t="str">
        <f>J$3&amp;[1]IO!B80+I$3</f>
        <v>MR90410</v>
      </c>
      <c r="J79" s="133" t="str">
        <f t="shared" si="17"/>
        <v>#3腔体一级气缸缩回位[Lamp]</v>
      </c>
      <c r="L79" s="116">
        <v>74</v>
      </c>
      <c r="M79" s="125">
        <v>1074</v>
      </c>
      <c r="N79" s="125" t="str">
        <f t="shared" si="15"/>
        <v>EM1148</v>
      </c>
      <c r="O79" s="125" t="str">
        <f t="shared" si="18"/>
        <v>#3腔体一级气缸缩回位屏蔽延时（SV）</v>
      </c>
      <c r="Q79" s="134">
        <v>2074</v>
      </c>
      <c r="R79" s="134" t="str">
        <f t="shared" si="19"/>
        <v>EM2148</v>
      </c>
      <c r="S79" s="134" t="str">
        <f t="shared" si="20"/>
        <v>延时（A）</v>
      </c>
      <c r="U79" s="126">
        <v>274</v>
      </c>
      <c r="V79" s="126" t="str">
        <f t="shared" si="21"/>
        <v>T274</v>
      </c>
      <c r="W79" s="126" t="str">
        <f t="shared" si="22"/>
        <v>#3腔体一级气缸缩回位屏蔽延时[R410]</v>
      </c>
      <c r="Y79" s="141">
        <v>674</v>
      </c>
      <c r="Z79" s="141" t="str">
        <f t="shared" si="28"/>
        <v>T674</v>
      </c>
      <c r="AA79" s="142" t="str">
        <f t="shared" si="29"/>
        <v>#3腔体一级气缸缩回位报警延时</v>
      </c>
      <c r="AC79" s="126">
        <f>[1]IO!B80+AC$3</f>
        <v>10410</v>
      </c>
      <c r="AD79" s="126" t="str">
        <f t="shared" si="23"/>
        <v>LR10410</v>
      </c>
      <c r="AE79" s="126" t="str">
        <f t="shared" si="24"/>
        <v>#3腔体一级气缸缩回位感应器屏蔽（SW）</v>
      </c>
      <c r="AG79" s="125">
        <f>[1]IO!B80+AG$3</f>
        <v>140410</v>
      </c>
      <c r="AH79" s="125" t="str">
        <f t="shared" si="25"/>
        <v>MR140410</v>
      </c>
      <c r="AI79" s="125" t="str">
        <f t="shared" si="26"/>
        <v>(MR140410)#3腔体一级气缸缩回位异常，请检查[R410]</v>
      </c>
      <c r="AJ79" s="125" t="str">
        <f t="shared" si="27"/>
        <v>#3腔体一级气缸缩回位[Alm]</v>
      </c>
    </row>
    <row r="80" spans="2:36" x14ac:dyDescent="0.15">
      <c r="B80" s="116" t="str">
        <f>[1]IO!E81</f>
        <v>R411</v>
      </c>
      <c r="C80" s="116" t="str">
        <f>[1]IO!F81</f>
        <v>#3腔体一级气缸伸出位</v>
      </c>
      <c r="E80" s="127" t="str">
        <f>F$3&amp;[1]IO!B81+E$3</f>
        <v>MR80411</v>
      </c>
      <c r="F80" s="127" t="str">
        <f t="shared" si="16"/>
        <v>#3腔体一级气缸伸出位Flag[R411]</v>
      </c>
      <c r="I80" s="133" t="str">
        <f>J$3&amp;[1]IO!B81+I$3</f>
        <v>MR90411</v>
      </c>
      <c r="J80" s="133" t="str">
        <f t="shared" si="17"/>
        <v>#3腔体一级气缸伸出位[Lamp]</v>
      </c>
      <c r="L80" s="116">
        <v>75</v>
      </c>
      <c r="M80" s="125">
        <v>1075</v>
      </c>
      <c r="N80" s="125" t="str">
        <f t="shared" si="15"/>
        <v>EM1150</v>
      </c>
      <c r="O80" s="125" t="str">
        <f t="shared" si="18"/>
        <v>#3腔体一级气缸伸出位屏蔽延时（SV）</v>
      </c>
      <c r="Q80" s="134">
        <v>2075</v>
      </c>
      <c r="R80" s="134" t="str">
        <f t="shared" si="19"/>
        <v>EM2150</v>
      </c>
      <c r="S80" s="134" t="str">
        <f t="shared" si="20"/>
        <v>延时（A）</v>
      </c>
      <c r="U80" s="126">
        <v>275</v>
      </c>
      <c r="V80" s="126" t="str">
        <f t="shared" si="21"/>
        <v>T275</v>
      </c>
      <c r="W80" s="126" t="str">
        <f t="shared" si="22"/>
        <v>#3腔体一级气缸伸出位屏蔽延时[R411]</v>
      </c>
      <c r="Y80" s="141">
        <v>675</v>
      </c>
      <c r="Z80" s="141" t="str">
        <f t="shared" si="28"/>
        <v>T675</v>
      </c>
      <c r="AA80" s="142" t="str">
        <f t="shared" si="29"/>
        <v>#3腔体一级气缸伸出位报警延时</v>
      </c>
      <c r="AC80" s="126">
        <f>[1]IO!B81+AC$3</f>
        <v>10411</v>
      </c>
      <c r="AD80" s="126" t="str">
        <f t="shared" si="23"/>
        <v>LR10411</v>
      </c>
      <c r="AE80" s="126" t="str">
        <f t="shared" si="24"/>
        <v>#3腔体一级气缸伸出位感应器屏蔽（SW）</v>
      </c>
      <c r="AG80" s="125">
        <f>[1]IO!B81+AG$3</f>
        <v>140411</v>
      </c>
      <c r="AH80" s="125" t="str">
        <f t="shared" si="25"/>
        <v>MR140411</v>
      </c>
      <c r="AI80" s="125" t="str">
        <f t="shared" si="26"/>
        <v>(MR140411)#3腔体一级气缸伸出位异常，请检查[R411]</v>
      </c>
      <c r="AJ80" s="125" t="str">
        <f t="shared" si="27"/>
        <v>#3腔体一级气缸伸出位[Alm]</v>
      </c>
    </row>
    <row r="81" spans="2:36" x14ac:dyDescent="0.15">
      <c r="B81" s="116" t="str">
        <f>[1]IO!E82</f>
        <v>R412</v>
      </c>
      <c r="C81" s="116" t="str">
        <f>[1]IO!F82</f>
        <v>#1腔体二级气缸缩回位</v>
      </c>
      <c r="E81" s="127" t="str">
        <f>F$3&amp;[1]IO!B82+E$3</f>
        <v>MR80412</v>
      </c>
      <c r="F81" s="127" t="str">
        <f t="shared" si="16"/>
        <v>#1腔体二级气缸缩回位Flag[R412]</v>
      </c>
      <c r="I81" s="133" t="str">
        <f>J$3&amp;[1]IO!B82+I$3</f>
        <v>MR90412</v>
      </c>
      <c r="J81" s="133" t="str">
        <f t="shared" si="17"/>
        <v>#1腔体二级气缸缩回位[Lamp]</v>
      </c>
      <c r="L81" s="116">
        <v>76</v>
      </c>
      <c r="M81" s="125">
        <v>1076</v>
      </c>
      <c r="N81" s="125" t="str">
        <f t="shared" si="15"/>
        <v>EM1152</v>
      </c>
      <c r="O81" s="125" t="str">
        <f t="shared" si="18"/>
        <v>#1腔体二级气缸缩回位屏蔽延时（SV）</v>
      </c>
      <c r="Q81" s="134">
        <v>2076</v>
      </c>
      <c r="R81" s="134" t="str">
        <f t="shared" si="19"/>
        <v>EM2152</v>
      </c>
      <c r="S81" s="134" t="str">
        <f t="shared" si="20"/>
        <v>延时（A）</v>
      </c>
      <c r="U81" s="126">
        <v>276</v>
      </c>
      <c r="V81" s="126" t="str">
        <f t="shared" si="21"/>
        <v>T276</v>
      </c>
      <c r="W81" s="126" t="str">
        <f t="shared" si="22"/>
        <v>#1腔体二级气缸缩回位屏蔽延时[R412]</v>
      </c>
      <c r="Y81" s="141">
        <v>676</v>
      </c>
      <c r="Z81" s="141" t="str">
        <f t="shared" si="28"/>
        <v>T676</v>
      </c>
      <c r="AA81" s="142" t="str">
        <f t="shared" si="29"/>
        <v>#1腔体二级气缸缩回位报警延时</v>
      </c>
      <c r="AC81" s="126">
        <f>[1]IO!B82+AC$3</f>
        <v>10412</v>
      </c>
      <c r="AD81" s="126" t="str">
        <f t="shared" si="23"/>
        <v>LR10412</v>
      </c>
      <c r="AE81" s="126" t="str">
        <f t="shared" si="24"/>
        <v>#1腔体二级气缸缩回位感应器屏蔽（SW）</v>
      </c>
      <c r="AG81" s="125">
        <f>[1]IO!B82+AG$3</f>
        <v>140412</v>
      </c>
      <c r="AH81" s="125" t="str">
        <f t="shared" si="25"/>
        <v>MR140412</v>
      </c>
      <c r="AI81" s="125" t="str">
        <f t="shared" si="26"/>
        <v>(MR140412)#1腔体二级气缸缩回位异常，请检查[R412]</v>
      </c>
      <c r="AJ81" s="125" t="str">
        <f t="shared" si="27"/>
        <v>#1腔体二级气缸缩回位[Alm]</v>
      </c>
    </row>
    <row r="82" spans="2:36" x14ac:dyDescent="0.15">
      <c r="B82" s="116" t="str">
        <f>[1]IO!E83</f>
        <v>R413</v>
      </c>
      <c r="C82" s="116" t="str">
        <f>[1]IO!F83</f>
        <v>#1腔体二级气缸伸出位</v>
      </c>
      <c r="E82" s="127" t="str">
        <f>F$3&amp;[1]IO!B83+E$3</f>
        <v>MR80413</v>
      </c>
      <c r="F82" s="127" t="str">
        <f t="shared" si="16"/>
        <v>#1腔体二级气缸伸出位Flag[R413]</v>
      </c>
      <c r="I82" s="133" t="str">
        <f>J$3&amp;[1]IO!B83+I$3</f>
        <v>MR90413</v>
      </c>
      <c r="J82" s="133" t="str">
        <f t="shared" si="17"/>
        <v>#1腔体二级气缸伸出位[Lamp]</v>
      </c>
      <c r="L82" s="116">
        <v>77</v>
      </c>
      <c r="M82" s="125">
        <v>1077</v>
      </c>
      <c r="N82" s="125" t="str">
        <f t="shared" si="15"/>
        <v>EM1154</v>
      </c>
      <c r="O82" s="125" t="str">
        <f t="shared" si="18"/>
        <v>#1腔体二级气缸伸出位屏蔽延时（SV）</v>
      </c>
      <c r="Q82" s="134">
        <v>2077</v>
      </c>
      <c r="R82" s="134" t="str">
        <f t="shared" si="19"/>
        <v>EM2154</v>
      </c>
      <c r="S82" s="134" t="str">
        <f t="shared" si="20"/>
        <v>延时（A）</v>
      </c>
      <c r="U82" s="126">
        <v>277</v>
      </c>
      <c r="V82" s="126" t="str">
        <f t="shared" si="21"/>
        <v>T277</v>
      </c>
      <c r="W82" s="126" t="str">
        <f t="shared" si="22"/>
        <v>#1腔体二级气缸伸出位屏蔽延时[R413]</v>
      </c>
      <c r="Y82" s="141">
        <v>677</v>
      </c>
      <c r="Z82" s="141" t="str">
        <f t="shared" si="28"/>
        <v>T677</v>
      </c>
      <c r="AA82" s="142" t="str">
        <f t="shared" si="29"/>
        <v>#1腔体二级气缸伸出位报警延时</v>
      </c>
      <c r="AC82" s="126">
        <f>[1]IO!B83+AC$3</f>
        <v>10413</v>
      </c>
      <c r="AD82" s="126" t="str">
        <f t="shared" si="23"/>
        <v>LR10413</v>
      </c>
      <c r="AE82" s="126" t="str">
        <f t="shared" si="24"/>
        <v>#1腔体二级气缸伸出位感应器屏蔽（SW）</v>
      </c>
      <c r="AG82" s="125">
        <f>[1]IO!B83+AG$3</f>
        <v>140413</v>
      </c>
      <c r="AH82" s="125" t="str">
        <f t="shared" si="25"/>
        <v>MR140413</v>
      </c>
      <c r="AI82" s="125" t="str">
        <f t="shared" si="26"/>
        <v>(MR140413)#1腔体二级气缸伸出位异常，请检查[R413]</v>
      </c>
      <c r="AJ82" s="125" t="str">
        <f t="shared" si="27"/>
        <v>#1腔体二级气缸伸出位[Alm]</v>
      </c>
    </row>
    <row r="83" spans="2:36" x14ac:dyDescent="0.15">
      <c r="B83" s="116" t="str">
        <f>[1]IO!E84</f>
        <v>R414</v>
      </c>
      <c r="C83" s="116" t="str">
        <f>[1]IO!F84</f>
        <v>#2腔体二级气缸缩回位</v>
      </c>
      <c r="E83" s="127" t="str">
        <f>F$3&amp;[1]IO!B84+E$3</f>
        <v>MR80414</v>
      </c>
      <c r="F83" s="127" t="str">
        <f t="shared" si="16"/>
        <v>#2腔体二级气缸缩回位Flag[R414]</v>
      </c>
      <c r="I83" s="133" t="str">
        <f>J$3&amp;[1]IO!B84+I$3</f>
        <v>MR90414</v>
      </c>
      <c r="J83" s="133" t="str">
        <f t="shared" si="17"/>
        <v>#2腔体二级气缸缩回位[Lamp]</v>
      </c>
      <c r="L83" s="116">
        <v>78</v>
      </c>
      <c r="M83" s="125">
        <v>1078</v>
      </c>
      <c r="N83" s="125" t="str">
        <f t="shared" si="15"/>
        <v>EM1156</v>
      </c>
      <c r="O83" s="125" t="str">
        <f t="shared" si="18"/>
        <v>#2腔体二级气缸缩回位屏蔽延时（SV）</v>
      </c>
      <c r="Q83" s="134">
        <v>2078</v>
      </c>
      <c r="R83" s="134" t="str">
        <f t="shared" si="19"/>
        <v>EM2156</v>
      </c>
      <c r="S83" s="134" t="str">
        <f t="shared" si="20"/>
        <v>延时（A）</v>
      </c>
      <c r="U83" s="126">
        <v>278</v>
      </c>
      <c r="V83" s="126" t="str">
        <f t="shared" si="21"/>
        <v>T278</v>
      </c>
      <c r="W83" s="126" t="str">
        <f t="shared" si="22"/>
        <v>#2腔体二级气缸缩回位屏蔽延时[R414]</v>
      </c>
      <c r="Y83" s="141">
        <v>678</v>
      </c>
      <c r="Z83" s="141" t="str">
        <f t="shared" si="28"/>
        <v>T678</v>
      </c>
      <c r="AA83" s="142" t="str">
        <f t="shared" si="29"/>
        <v>#2腔体二级气缸缩回位报警延时</v>
      </c>
      <c r="AC83" s="126">
        <f>[1]IO!B84+AC$3</f>
        <v>10414</v>
      </c>
      <c r="AD83" s="126" t="str">
        <f t="shared" si="23"/>
        <v>LR10414</v>
      </c>
      <c r="AE83" s="126" t="str">
        <f t="shared" si="24"/>
        <v>#2腔体二级气缸缩回位感应器屏蔽（SW）</v>
      </c>
      <c r="AG83" s="125">
        <f>[1]IO!B84+AG$3</f>
        <v>140414</v>
      </c>
      <c r="AH83" s="125" t="str">
        <f t="shared" si="25"/>
        <v>MR140414</v>
      </c>
      <c r="AI83" s="125" t="str">
        <f t="shared" si="26"/>
        <v>(MR140414)#2腔体二级气缸缩回位异常，请检查[R414]</v>
      </c>
      <c r="AJ83" s="125" t="str">
        <f t="shared" si="27"/>
        <v>#2腔体二级气缸缩回位[Alm]</v>
      </c>
    </row>
    <row r="84" spans="2:36" x14ac:dyDescent="0.15">
      <c r="B84" s="116" t="str">
        <f>[1]IO!E85</f>
        <v>R415</v>
      </c>
      <c r="C84" s="116" t="str">
        <f>[1]IO!F85</f>
        <v>#2腔体二级气缸伸出位</v>
      </c>
      <c r="E84" s="127" t="str">
        <f>F$3&amp;[1]IO!B85+E$3</f>
        <v>MR80415</v>
      </c>
      <c r="F84" s="127" t="str">
        <f t="shared" si="16"/>
        <v>#2腔体二级气缸伸出位Flag[R415]</v>
      </c>
      <c r="I84" s="133" t="str">
        <f>J$3&amp;[1]IO!B85+I$3</f>
        <v>MR90415</v>
      </c>
      <c r="J84" s="133" t="str">
        <f t="shared" si="17"/>
        <v>#2腔体二级气缸伸出位[Lamp]</v>
      </c>
      <c r="L84" s="116">
        <v>79</v>
      </c>
      <c r="M84" s="125">
        <v>1079</v>
      </c>
      <c r="N84" s="125" t="str">
        <f t="shared" si="15"/>
        <v>EM1158</v>
      </c>
      <c r="O84" s="125" t="str">
        <f t="shared" si="18"/>
        <v>#2腔体二级气缸伸出位屏蔽延时（SV）</v>
      </c>
      <c r="Q84" s="134">
        <v>2079</v>
      </c>
      <c r="R84" s="134" t="str">
        <f t="shared" si="19"/>
        <v>EM2158</v>
      </c>
      <c r="S84" s="134" t="str">
        <f t="shared" si="20"/>
        <v>延时（A）</v>
      </c>
      <c r="U84" s="126">
        <v>279</v>
      </c>
      <c r="V84" s="126" t="str">
        <f t="shared" si="21"/>
        <v>T279</v>
      </c>
      <c r="W84" s="126" t="str">
        <f t="shared" si="22"/>
        <v>#2腔体二级气缸伸出位屏蔽延时[R415]</v>
      </c>
      <c r="Y84" s="141">
        <v>679</v>
      </c>
      <c r="Z84" s="141" t="str">
        <f t="shared" si="28"/>
        <v>T679</v>
      </c>
      <c r="AA84" s="142" t="str">
        <f t="shared" si="29"/>
        <v>#2腔体二级气缸伸出位报警延时</v>
      </c>
      <c r="AC84" s="126">
        <f>[1]IO!B85+AC$3</f>
        <v>10415</v>
      </c>
      <c r="AD84" s="126" t="str">
        <f t="shared" si="23"/>
        <v>LR10415</v>
      </c>
      <c r="AE84" s="126" t="str">
        <f t="shared" si="24"/>
        <v>#2腔体二级气缸伸出位感应器屏蔽（SW）</v>
      </c>
      <c r="AG84" s="125">
        <f>[1]IO!B85+AG$3</f>
        <v>140415</v>
      </c>
      <c r="AH84" s="125" t="str">
        <f t="shared" si="25"/>
        <v>MR140415</v>
      </c>
      <c r="AI84" s="125" t="str">
        <f t="shared" si="26"/>
        <v>(MR140415)#2腔体二级气缸伸出位异常，请检查[R415]</v>
      </c>
      <c r="AJ84" s="125" t="str">
        <f t="shared" si="27"/>
        <v>#2腔体二级气缸伸出位[Alm]</v>
      </c>
    </row>
    <row r="85" spans="2:36" x14ac:dyDescent="0.15">
      <c r="B85" s="116" t="str">
        <f>[1]IO!E86</f>
        <v>R500</v>
      </c>
      <c r="C85" s="116" t="str">
        <f>[1]IO!F86</f>
        <v>#3腔体二级气缸缩回位</v>
      </c>
      <c r="E85" s="127" t="str">
        <f>F$3&amp;[1]IO!B86+E$3</f>
        <v>MR80500</v>
      </c>
      <c r="F85" s="127" t="str">
        <f t="shared" si="16"/>
        <v>#3腔体二级气缸缩回位Flag[R500]</v>
      </c>
      <c r="I85" s="133" t="str">
        <f>J$3&amp;[1]IO!B86+I$3</f>
        <v>MR90500</v>
      </c>
      <c r="J85" s="133" t="str">
        <f t="shared" si="17"/>
        <v>#3腔体二级气缸缩回位[Lamp]</v>
      </c>
      <c r="L85" s="116">
        <v>80</v>
      </c>
      <c r="M85" s="125">
        <v>1080</v>
      </c>
      <c r="N85" s="125" t="str">
        <f t="shared" si="15"/>
        <v>EM1160</v>
      </c>
      <c r="O85" s="125" t="str">
        <f t="shared" si="18"/>
        <v>#3腔体二级气缸缩回位屏蔽延时（SV）</v>
      </c>
      <c r="Q85" s="134">
        <v>2080</v>
      </c>
      <c r="R85" s="134" t="str">
        <f t="shared" si="19"/>
        <v>EM2160</v>
      </c>
      <c r="S85" s="134" t="str">
        <f t="shared" si="20"/>
        <v>延时（A）</v>
      </c>
      <c r="U85" s="126">
        <v>280</v>
      </c>
      <c r="V85" s="126" t="str">
        <f t="shared" si="21"/>
        <v>T280</v>
      </c>
      <c r="W85" s="126" t="str">
        <f t="shared" si="22"/>
        <v>#3腔体二级气缸缩回位屏蔽延时[R500]</v>
      </c>
      <c r="Y85" s="141">
        <v>680</v>
      </c>
      <c r="Z85" s="141" t="str">
        <f t="shared" si="28"/>
        <v>T680</v>
      </c>
      <c r="AA85" s="142" t="str">
        <f t="shared" si="29"/>
        <v>#3腔体二级气缸缩回位报警延时</v>
      </c>
      <c r="AC85" s="126">
        <f>[1]IO!B86+AC$3</f>
        <v>10500</v>
      </c>
      <c r="AD85" s="126" t="str">
        <f t="shared" si="23"/>
        <v>LR10500</v>
      </c>
      <c r="AE85" s="126" t="str">
        <f t="shared" si="24"/>
        <v>#3腔体二级气缸缩回位感应器屏蔽（SW）</v>
      </c>
      <c r="AG85" s="125">
        <f>[1]IO!B86+AG$3</f>
        <v>140500</v>
      </c>
      <c r="AH85" s="125" t="str">
        <f t="shared" si="25"/>
        <v>MR140500</v>
      </c>
      <c r="AI85" s="125" t="str">
        <f t="shared" si="26"/>
        <v>(MR140500)#3腔体二级气缸缩回位异常，请检查[R500]</v>
      </c>
      <c r="AJ85" s="125" t="str">
        <f t="shared" si="27"/>
        <v>#3腔体二级气缸缩回位[Alm]</v>
      </c>
    </row>
    <row r="86" spans="2:36" x14ac:dyDescent="0.15">
      <c r="B86" s="116" t="str">
        <f>[1]IO!E87</f>
        <v>R501</v>
      </c>
      <c r="C86" s="116" t="str">
        <f>[1]IO!F87</f>
        <v>#3腔体二级气缸伸出位</v>
      </c>
      <c r="E86" s="127" t="str">
        <f>F$3&amp;[1]IO!B87+E$3</f>
        <v>MR80501</v>
      </c>
      <c r="F86" s="127" t="str">
        <f t="shared" si="16"/>
        <v>#3腔体二级气缸伸出位Flag[R501]</v>
      </c>
      <c r="I86" s="133" t="str">
        <f>J$3&amp;[1]IO!B87+I$3</f>
        <v>MR90501</v>
      </c>
      <c r="J86" s="133" t="str">
        <f t="shared" si="17"/>
        <v>#3腔体二级气缸伸出位[Lamp]</v>
      </c>
      <c r="L86" s="116">
        <v>81</v>
      </c>
      <c r="M86" s="125">
        <v>1081</v>
      </c>
      <c r="N86" s="125" t="str">
        <f t="shared" si="15"/>
        <v>EM1162</v>
      </c>
      <c r="O86" s="125" t="str">
        <f t="shared" si="18"/>
        <v>#3腔体二级气缸伸出位屏蔽延时（SV）</v>
      </c>
      <c r="Q86" s="134">
        <v>2081</v>
      </c>
      <c r="R86" s="134" t="str">
        <f t="shared" si="19"/>
        <v>EM2162</v>
      </c>
      <c r="S86" s="134" t="str">
        <f t="shared" si="20"/>
        <v>延时（A）</v>
      </c>
      <c r="U86" s="126">
        <v>281</v>
      </c>
      <c r="V86" s="126" t="str">
        <f t="shared" si="21"/>
        <v>T281</v>
      </c>
      <c r="W86" s="126" t="str">
        <f t="shared" si="22"/>
        <v>#3腔体二级气缸伸出位屏蔽延时[R501]</v>
      </c>
      <c r="Y86" s="141">
        <v>681</v>
      </c>
      <c r="Z86" s="141" t="str">
        <f t="shared" si="28"/>
        <v>T681</v>
      </c>
      <c r="AA86" s="142" t="str">
        <f t="shared" si="29"/>
        <v>#3腔体二级气缸伸出位报警延时</v>
      </c>
      <c r="AC86" s="126">
        <f>[1]IO!B87+AC$3</f>
        <v>10501</v>
      </c>
      <c r="AD86" s="126" t="str">
        <f t="shared" si="23"/>
        <v>LR10501</v>
      </c>
      <c r="AE86" s="126" t="str">
        <f t="shared" si="24"/>
        <v>#3腔体二级气缸伸出位感应器屏蔽（SW）</v>
      </c>
      <c r="AG86" s="125">
        <f>[1]IO!B87+AG$3</f>
        <v>140501</v>
      </c>
      <c r="AH86" s="125" t="str">
        <f t="shared" si="25"/>
        <v>MR140501</v>
      </c>
      <c r="AI86" s="125" t="str">
        <f t="shared" si="26"/>
        <v>(MR140501)#3腔体二级气缸伸出位异常，请检查[R501]</v>
      </c>
      <c r="AJ86" s="125" t="str">
        <f t="shared" si="27"/>
        <v>#3腔体二级气缸伸出位[Alm]</v>
      </c>
    </row>
    <row r="87" spans="2:36" x14ac:dyDescent="0.15">
      <c r="B87" s="116" t="str">
        <f>[1]IO!E88</f>
        <v>R502</v>
      </c>
      <c r="C87" s="116" t="str">
        <f>[1]IO!F88</f>
        <v>#1腔体顶升气缸下降位</v>
      </c>
      <c r="E87" s="127" t="str">
        <f>F$3&amp;[1]IO!B88+E$3</f>
        <v>MR80502</v>
      </c>
      <c r="F87" s="127" t="str">
        <f t="shared" si="16"/>
        <v>#1腔体顶升气缸下降位Flag[R502]</v>
      </c>
      <c r="I87" s="133" t="str">
        <f>J$3&amp;[1]IO!B88+I$3</f>
        <v>MR90502</v>
      </c>
      <c r="J87" s="133" t="str">
        <f t="shared" si="17"/>
        <v>#1腔体顶升气缸下降位[Lamp]</v>
      </c>
      <c r="L87" s="116">
        <v>82</v>
      </c>
      <c r="M87" s="125">
        <v>1082</v>
      </c>
      <c r="N87" s="125" t="str">
        <f t="shared" si="15"/>
        <v>EM1164</v>
      </c>
      <c r="O87" s="125" t="str">
        <f t="shared" si="18"/>
        <v>#1腔体顶升气缸下降位屏蔽延时（SV）</v>
      </c>
      <c r="Q87" s="134">
        <v>2082</v>
      </c>
      <c r="R87" s="134" t="str">
        <f t="shared" si="19"/>
        <v>EM2164</v>
      </c>
      <c r="S87" s="134" t="str">
        <f t="shared" si="20"/>
        <v>延时（A）</v>
      </c>
      <c r="U87" s="126">
        <v>282</v>
      </c>
      <c r="V87" s="126" t="str">
        <f t="shared" si="21"/>
        <v>T282</v>
      </c>
      <c r="W87" s="126" t="str">
        <f t="shared" si="22"/>
        <v>#1腔体顶升气缸下降位屏蔽延时[R502]</v>
      </c>
      <c r="Y87" s="141">
        <v>682</v>
      </c>
      <c r="Z87" s="141" t="str">
        <f t="shared" si="28"/>
        <v>T682</v>
      </c>
      <c r="AA87" s="142" t="str">
        <f t="shared" si="29"/>
        <v>#1腔体顶升气缸下降位报警延时</v>
      </c>
      <c r="AC87" s="126">
        <f>[1]IO!B88+AC$3</f>
        <v>10502</v>
      </c>
      <c r="AD87" s="126" t="str">
        <f t="shared" si="23"/>
        <v>LR10502</v>
      </c>
      <c r="AE87" s="126" t="str">
        <f t="shared" si="24"/>
        <v>#1腔体顶升气缸下降位感应器屏蔽（SW）</v>
      </c>
      <c r="AG87" s="125">
        <f>[1]IO!B88+AG$3</f>
        <v>140502</v>
      </c>
      <c r="AH87" s="125" t="str">
        <f t="shared" si="25"/>
        <v>MR140502</v>
      </c>
      <c r="AI87" s="125" t="str">
        <f t="shared" si="26"/>
        <v>(MR140502)#1腔体顶升气缸下降位异常，请检查[R502]</v>
      </c>
      <c r="AJ87" s="125" t="str">
        <f t="shared" si="27"/>
        <v>#1腔体顶升气缸下降位[Alm]</v>
      </c>
    </row>
    <row r="88" spans="2:36" x14ac:dyDescent="0.15">
      <c r="B88" s="116" t="str">
        <f>[1]IO!E89</f>
        <v>R503</v>
      </c>
      <c r="C88" s="116" t="str">
        <f>[1]IO!F89</f>
        <v>#1腔体顶升气缸上升位</v>
      </c>
      <c r="E88" s="127" t="str">
        <f>F$3&amp;[1]IO!B89+E$3</f>
        <v>MR80503</v>
      </c>
      <c r="F88" s="127" t="str">
        <f t="shared" si="16"/>
        <v>#1腔体顶升气缸上升位Flag[R503]</v>
      </c>
      <c r="I88" s="133" t="str">
        <f>J$3&amp;[1]IO!B89+I$3</f>
        <v>MR90503</v>
      </c>
      <c r="J88" s="133" t="str">
        <f t="shared" si="17"/>
        <v>#1腔体顶升气缸上升位[Lamp]</v>
      </c>
      <c r="L88" s="116">
        <v>83</v>
      </c>
      <c r="M88" s="125">
        <v>1083</v>
      </c>
      <c r="N88" s="125" t="str">
        <f t="shared" si="15"/>
        <v>EM1166</v>
      </c>
      <c r="O88" s="125" t="str">
        <f t="shared" si="18"/>
        <v>#1腔体顶升气缸上升位屏蔽延时（SV）</v>
      </c>
      <c r="Q88" s="134">
        <v>2083</v>
      </c>
      <c r="R88" s="134" t="str">
        <f t="shared" si="19"/>
        <v>EM2166</v>
      </c>
      <c r="S88" s="134" t="str">
        <f t="shared" si="20"/>
        <v>延时（A）</v>
      </c>
      <c r="U88" s="126">
        <v>283</v>
      </c>
      <c r="V88" s="126" t="str">
        <f t="shared" si="21"/>
        <v>T283</v>
      </c>
      <c r="W88" s="126" t="str">
        <f t="shared" si="22"/>
        <v>#1腔体顶升气缸上升位屏蔽延时[R503]</v>
      </c>
      <c r="Y88" s="141">
        <v>683</v>
      </c>
      <c r="Z88" s="141" t="str">
        <f t="shared" si="28"/>
        <v>T683</v>
      </c>
      <c r="AA88" s="142" t="str">
        <f t="shared" si="29"/>
        <v>#1腔体顶升气缸上升位报警延时</v>
      </c>
      <c r="AC88" s="126">
        <f>[1]IO!B89+AC$3</f>
        <v>10503</v>
      </c>
      <c r="AD88" s="126" t="str">
        <f t="shared" si="23"/>
        <v>LR10503</v>
      </c>
      <c r="AE88" s="126" t="str">
        <f t="shared" si="24"/>
        <v>#1腔体顶升气缸上升位感应器屏蔽（SW）</v>
      </c>
      <c r="AG88" s="125">
        <f>[1]IO!B89+AG$3</f>
        <v>140503</v>
      </c>
      <c r="AH88" s="125" t="str">
        <f t="shared" si="25"/>
        <v>MR140503</v>
      </c>
      <c r="AI88" s="125" t="str">
        <f t="shared" si="26"/>
        <v>(MR140503)#1腔体顶升气缸上升位异常，请检查[R503]</v>
      </c>
      <c r="AJ88" s="125" t="str">
        <f t="shared" si="27"/>
        <v>#1腔体顶升气缸上升位[Alm]</v>
      </c>
    </row>
    <row r="89" spans="2:36" x14ac:dyDescent="0.15">
      <c r="B89" s="116" t="str">
        <f>[1]IO!E90</f>
        <v>R504</v>
      </c>
      <c r="C89" s="116" t="str">
        <f>[1]IO!F90</f>
        <v>#2腔体顶升气缸下降位</v>
      </c>
      <c r="E89" s="127" t="str">
        <f>F$3&amp;[1]IO!B90+E$3</f>
        <v>MR80504</v>
      </c>
      <c r="F89" s="127" t="str">
        <f t="shared" si="16"/>
        <v>#2腔体顶升气缸下降位Flag[R504]</v>
      </c>
      <c r="I89" s="133" t="str">
        <f>J$3&amp;[1]IO!B90+I$3</f>
        <v>MR90504</v>
      </c>
      <c r="J89" s="133" t="str">
        <f t="shared" si="17"/>
        <v>#2腔体顶升气缸下降位[Lamp]</v>
      </c>
      <c r="L89" s="116">
        <v>84</v>
      </c>
      <c r="M89" s="125">
        <v>1084</v>
      </c>
      <c r="N89" s="125" t="str">
        <f t="shared" si="15"/>
        <v>EM1168</v>
      </c>
      <c r="O89" s="125" t="str">
        <f t="shared" si="18"/>
        <v>#2腔体顶升气缸下降位屏蔽延时（SV）</v>
      </c>
      <c r="Q89" s="134">
        <v>2084</v>
      </c>
      <c r="R89" s="134" t="str">
        <f t="shared" si="19"/>
        <v>EM2168</v>
      </c>
      <c r="S89" s="134" t="str">
        <f t="shared" si="20"/>
        <v>延时（A）</v>
      </c>
      <c r="U89" s="126">
        <v>284</v>
      </c>
      <c r="V89" s="126" t="str">
        <f t="shared" si="21"/>
        <v>T284</v>
      </c>
      <c r="W89" s="126" t="str">
        <f t="shared" si="22"/>
        <v>#2腔体顶升气缸下降位屏蔽延时[R504]</v>
      </c>
      <c r="Y89" s="141">
        <v>684</v>
      </c>
      <c r="Z89" s="141" t="str">
        <f t="shared" si="28"/>
        <v>T684</v>
      </c>
      <c r="AA89" s="142" t="str">
        <f t="shared" si="29"/>
        <v>#2腔体顶升气缸下降位报警延时</v>
      </c>
      <c r="AC89" s="126">
        <f>[1]IO!B90+AC$3</f>
        <v>10504</v>
      </c>
      <c r="AD89" s="126" t="str">
        <f t="shared" si="23"/>
        <v>LR10504</v>
      </c>
      <c r="AE89" s="126" t="str">
        <f t="shared" si="24"/>
        <v>#2腔体顶升气缸下降位感应器屏蔽（SW）</v>
      </c>
      <c r="AG89" s="125">
        <f>[1]IO!B90+AG$3</f>
        <v>140504</v>
      </c>
      <c r="AH89" s="125" t="str">
        <f t="shared" si="25"/>
        <v>MR140504</v>
      </c>
      <c r="AI89" s="125" t="str">
        <f t="shared" si="26"/>
        <v>(MR140504)#2腔体顶升气缸下降位异常，请检查[R504]</v>
      </c>
      <c r="AJ89" s="125" t="str">
        <f t="shared" si="27"/>
        <v>#2腔体顶升气缸下降位[Alm]</v>
      </c>
    </row>
    <row r="90" spans="2:36" x14ac:dyDescent="0.15">
      <c r="B90" s="116" t="str">
        <f>[1]IO!E91</f>
        <v>R505</v>
      </c>
      <c r="C90" s="116" t="str">
        <f>[1]IO!F91</f>
        <v>#2腔体顶升气缸上升位</v>
      </c>
      <c r="E90" s="127" t="str">
        <f>F$3&amp;[1]IO!B91+E$3</f>
        <v>MR80505</v>
      </c>
      <c r="F90" s="127" t="str">
        <f t="shared" si="16"/>
        <v>#2腔体顶升气缸上升位Flag[R505]</v>
      </c>
      <c r="I90" s="133" t="str">
        <f>J$3&amp;[1]IO!B91+I$3</f>
        <v>MR90505</v>
      </c>
      <c r="J90" s="133" t="str">
        <f t="shared" si="17"/>
        <v>#2腔体顶升气缸上升位[Lamp]</v>
      </c>
      <c r="L90" s="116">
        <v>85</v>
      </c>
      <c r="M90" s="125">
        <v>1085</v>
      </c>
      <c r="N90" s="125" t="str">
        <f t="shared" si="15"/>
        <v>EM1170</v>
      </c>
      <c r="O90" s="125" t="str">
        <f t="shared" si="18"/>
        <v>#2腔体顶升气缸上升位屏蔽延时（SV）</v>
      </c>
      <c r="Q90" s="134">
        <v>2085</v>
      </c>
      <c r="R90" s="134" t="str">
        <f t="shared" si="19"/>
        <v>EM2170</v>
      </c>
      <c r="S90" s="134" t="str">
        <f t="shared" si="20"/>
        <v>延时（A）</v>
      </c>
      <c r="U90" s="126">
        <v>285</v>
      </c>
      <c r="V90" s="126" t="str">
        <f t="shared" si="21"/>
        <v>T285</v>
      </c>
      <c r="W90" s="126" t="str">
        <f t="shared" si="22"/>
        <v>#2腔体顶升气缸上升位屏蔽延时[R505]</v>
      </c>
      <c r="Y90" s="141">
        <v>685</v>
      </c>
      <c r="Z90" s="141" t="str">
        <f t="shared" si="28"/>
        <v>T685</v>
      </c>
      <c r="AA90" s="142" t="str">
        <f t="shared" si="29"/>
        <v>#2腔体顶升气缸上升位报警延时</v>
      </c>
      <c r="AC90" s="126">
        <f>[1]IO!B91+AC$3</f>
        <v>10505</v>
      </c>
      <c r="AD90" s="126" t="str">
        <f t="shared" si="23"/>
        <v>LR10505</v>
      </c>
      <c r="AE90" s="126" t="str">
        <f t="shared" si="24"/>
        <v>#2腔体顶升气缸上升位感应器屏蔽（SW）</v>
      </c>
      <c r="AG90" s="125">
        <f>[1]IO!B91+AG$3</f>
        <v>140505</v>
      </c>
      <c r="AH90" s="125" t="str">
        <f t="shared" si="25"/>
        <v>MR140505</v>
      </c>
      <c r="AI90" s="125" t="str">
        <f t="shared" si="26"/>
        <v>(MR140505)#2腔体顶升气缸上升位异常，请检查[R505]</v>
      </c>
      <c r="AJ90" s="125" t="str">
        <f t="shared" si="27"/>
        <v>#2腔体顶升气缸上升位[Alm]</v>
      </c>
    </row>
    <row r="91" spans="2:36" x14ac:dyDescent="0.15">
      <c r="B91" s="116" t="str">
        <f>[1]IO!E92</f>
        <v>R506</v>
      </c>
      <c r="C91" s="116" t="str">
        <f>[1]IO!F92</f>
        <v>#3腔体顶升气缸下降位</v>
      </c>
      <c r="E91" s="127" t="str">
        <f>F$3&amp;[1]IO!B92+E$3</f>
        <v>MR80506</v>
      </c>
      <c r="F91" s="127" t="str">
        <f t="shared" si="16"/>
        <v>#3腔体顶升气缸下降位Flag[R506]</v>
      </c>
      <c r="I91" s="133" t="str">
        <f>J$3&amp;[1]IO!B92+I$3</f>
        <v>MR90506</v>
      </c>
      <c r="J91" s="133" t="str">
        <f t="shared" si="17"/>
        <v>#3腔体顶升气缸下降位[Lamp]</v>
      </c>
      <c r="L91" s="116">
        <v>86</v>
      </c>
      <c r="M91" s="125">
        <v>1086</v>
      </c>
      <c r="N91" s="125" t="str">
        <f t="shared" si="15"/>
        <v>EM1172</v>
      </c>
      <c r="O91" s="125" t="str">
        <f t="shared" si="18"/>
        <v>#3腔体顶升气缸下降位屏蔽延时（SV）</v>
      </c>
      <c r="Q91" s="134">
        <v>2086</v>
      </c>
      <c r="R91" s="134" t="str">
        <f t="shared" si="19"/>
        <v>EM2172</v>
      </c>
      <c r="S91" s="134" t="str">
        <f t="shared" si="20"/>
        <v>延时（A）</v>
      </c>
      <c r="U91" s="126">
        <v>286</v>
      </c>
      <c r="V91" s="126" t="str">
        <f t="shared" si="21"/>
        <v>T286</v>
      </c>
      <c r="W91" s="126" t="str">
        <f t="shared" si="22"/>
        <v>#3腔体顶升气缸下降位屏蔽延时[R506]</v>
      </c>
      <c r="Y91" s="141">
        <v>686</v>
      </c>
      <c r="Z91" s="141" t="str">
        <f t="shared" si="28"/>
        <v>T686</v>
      </c>
      <c r="AA91" s="142" t="str">
        <f t="shared" si="29"/>
        <v>#3腔体顶升气缸下降位报警延时</v>
      </c>
      <c r="AC91" s="126">
        <f>[1]IO!B92+AC$3</f>
        <v>10506</v>
      </c>
      <c r="AD91" s="126" t="str">
        <f t="shared" si="23"/>
        <v>LR10506</v>
      </c>
      <c r="AE91" s="126" t="str">
        <f t="shared" si="24"/>
        <v>#3腔体顶升气缸下降位感应器屏蔽（SW）</v>
      </c>
      <c r="AG91" s="125">
        <f>[1]IO!B92+AG$3</f>
        <v>140506</v>
      </c>
      <c r="AH91" s="125" t="str">
        <f t="shared" si="25"/>
        <v>MR140506</v>
      </c>
      <c r="AI91" s="125" t="str">
        <f t="shared" si="26"/>
        <v>(MR140506)#3腔体顶升气缸下降位异常，请检查[R506]</v>
      </c>
      <c r="AJ91" s="125" t="str">
        <f t="shared" si="27"/>
        <v>#3腔体顶升气缸下降位[Alm]</v>
      </c>
    </row>
    <row r="92" spans="2:36" x14ac:dyDescent="0.15">
      <c r="B92" s="116" t="str">
        <f>[1]IO!E93</f>
        <v>R507</v>
      </c>
      <c r="C92" s="116" t="str">
        <f>[1]IO!F93</f>
        <v>#3腔体顶升气缸上升位</v>
      </c>
      <c r="E92" s="127" t="str">
        <f>F$3&amp;[1]IO!B93+E$3</f>
        <v>MR80507</v>
      </c>
      <c r="F92" s="127" t="str">
        <f t="shared" si="16"/>
        <v>#3腔体顶升气缸上升位Flag[R507]</v>
      </c>
      <c r="I92" s="133" t="str">
        <f>J$3&amp;[1]IO!B93+I$3</f>
        <v>MR90507</v>
      </c>
      <c r="J92" s="133" t="str">
        <f t="shared" si="17"/>
        <v>#3腔体顶升气缸上升位[Lamp]</v>
      </c>
      <c r="L92" s="116">
        <v>87</v>
      </c>
      <c r="M92" s="125">
        <v>1087</v>
      </c>
      <c r="N92" s="125" t="str">
        <f t="shared" si="15"/>
        <v>EM1174</v>
      </c>
      <c r="O92" s="125" t="str">
        <f t="shared" si="18"/>
        <v>#3腔体顶升气缸上升位屏蔽延时（SV）</v>
      </c>
      <c r="Q92" s="134">
        <v>2087</v>
      </c>
      <c r="R92" s="134" t="str">
        <f t="shared" si="19"/>
        <v>EM2174</v>
      </c>
      <c r="S92" s="134" t="str">
        <f t="shared" si="20"/>
        <v>延时（A）</v>
      </c>
      <c r="U92" s="126">
        <v>287</v>
      </c>
      <c r="V92" s="126" t="str">
        <f t="shared" si="21"/>
        <v>T287</v>
      </c>
      <c r="W92" s="126" t="str">
        <f t="shared" si="22"/>
        <v>#3腔体顶升气缸上升位屏蔽延时[R507]</v>
      </c>
      <c r="Y92" s="141">
        <v>687</v>
      </c>
      <c r="Z92" s="141" t="str">
        <f t="shared" si="28"/>
        <v>T687</v>
      </c>
      <c r="AA92" s="142" t="str">
        <f t="shared" si="29"/>
        <v>#3腔体顶升气缸上升位报警延时</v>
      </c>
      <c r="AC92" s="126">
        <f>[1]IO!B93+AC$3</f>
        <v>10507</v>
      </c>
      <c r="AD92" s="126" t="str">
        <f t="shared" si="23"/>
        <v>LR10507</v>
      </c>
      <c r="AE92" s="126" t="str">
        <f t="shared" si="24"/>
        <v>#3腔体顶升气缸上升位感应器屏蔽（SW）</v>
      </c>
      <c r="AG92" s="125">
        <f>[1]IO!B93+AG$3</f>
        <v>140507</v>
      </c>
      <c r="AH92" s="125" t="str">
        <f t="shared" si="25"/>
        <v>MR140507</v>
      </c>
      <c r="AI92" s="125" t="str">
        <f t="shared" si="26"/>
        <v>(MR140507)#3腔体顶升气缸上升位异常，请检查[R507]</v>
      </c>
      <c r="AJ92" s="125" t="str">
        <f t="shared" si="27"/>
        <v>#3腔体顶升气缸上升位[Alm]</v>
      </c>
    </row>
    <row r="93" spans="2:36" x14ac:dyDescent="0.15">
      <c r="B93" s="116" t="str">
        <f>[1]IO!E94</f>
        <v>R508</v>
      </c>
      <c r="C93" s="116" t="str">
        <f>[1]IO!F94</f>
        <v>#1腔体氦检原位</v>
      </c>
      <c r="E93" s="127" t="str">
        <f>F$3&amp;[1]IO!B94+E$3</f>
        <v>MR80508</v>
      </c>
      <c r="F93" s="127" t="str">
        <f t="shared" si="16"/>
        <v>#1腔体氦检原位Flag[R508]</v>
      </c>
      <c r="I93" s="133" t="str">
        <f>J$3&amp;[1]IO!B94+I$3</f>
        <v>MR90508</v>
      </c>
      <c r="J93" s="133" t="str">
        <f t="shared" si="17"/>
        <v>#1腔体氦检原位[Lamp]</v>
      </c>
      <c r="L93" s="116">
        <v>88</v>
      </c>
      <c r="M93" s="125">
        <v>1088</v>
      </c>
      <c r="N93" s="125" t="str">
        <f t="shared" si="15"/>
        <v>EM1176</v>
      </c>
      <c r="O93" s="125" t="str">
        <f t="shared" si="18"/>
        <v>#1腔体氦检原位屏蔽延时（SV）</v>
      </c>
      <c r="Q93" s="134">
        <v>2088</v>
      </c>
      <c r="R93" s="134" t="str">
        <f t="shared" si="19"/>
        <v>EM2176</v>
      </c>
      <c r="S93" s="134" t="str">
        <f t="shared" si="20"/>
        <v>延时（A）</v>
      </c>
      <c r="U93" s="126">
        <v>288</v>
      </c>
      <c r="V93" s="126" t="str">
        <f t="shared" si="21"/>
        <v>T288</v>
      </c>
      <c r="W93" s="126" t="str">
        <f t="shared" si="22"/>
        <v>#1腔体氦检原位屏蔽延时[R508]</v>
      </c>
      <c r="Y93" s="141">
        <v>688</v>
      </c>
      <c r="Z93" s="141" t="str">
        <f t="shared" si="28"/>
        <v>T688</v>
      </c>
      <c r="AA93" s="142" t="str">
        <f t="shared" si="29"/>
        <v>#1腔体氦检原位报警延时</v>
      </c>
      <c r="AC93" s="126">
        <f>[1]IO!B94+AC$3</f>
        <v>10508</v>
      </c>
      <c r="AD93" s="126" t="str">
        <f t="shared" si="23"/>
        <v>LR10508</v>
      </c>
      <c r="AE93" s="126" t="str">
        <f t="shared" si="24"/>
        <v>#1腔体氦检原位感应器屏蔽（SW）</v>
      </c>
      <c r="AG93" s="125">
        <f>[1]IO!B94+AG$3</f>
        <v>140508</v>
      </c>
      <c r="AH93" s="125" t="str">
        <f t="shared" si="25"/>
        <v>MR140508</v>
      </c>
      <c r="AI93" s="125" t="str">
        <f t="shared" si="26"/>
        <v>(MR140508)#1腔体氦检原位异常，请检查[R508]</v>
      </c>
      <c r="AJ93" s="125" t="str">
        <f t="shared" si="27"/>
        <v>#1腔体氦检原位[Alm]</v>
      </c>
    </row>
    <row r="94" spans="2:36" x14ac:dyDescent="0.15">
      <c r="B94" s="116" t="str">
        <f>[1]IO!E95</f>
        <v>R509</v>
      </c>
      <c r="C94" s="116" t="str">
        <f>[1]IO!F95</f>
        <v>#2腔体氦检原位</v>
      </c>
      <c r="E94" s="127" t="str">
        <f>F$3&amp;[1]IO!B95+E$3</f>
        <v>MR80509</v>
      </c>
      <c r="F94" s="127" t="str">
        <f t="shared" si="16"/>
        <v>#2腔体氦检原位Flag[R509]</v>
      </c>
      <c r="I94" s="133" t="str">
        <f>J$3&amp;[1]IO!B95+I$3</f>
        <v>MR90509</v>
      </c>
      <c r="J94" s="133" t="str">
        <f t="shared" si="17"/>
        <v>#2腔体氦检原位[Lamp]</v>
      </c>
      <c r="L94" s="116">
        <v>89</v>
      </c>
      <c r="M94" s="125">
        <v>1089</v>
      </c>
      <c r="N94" s="125" t="str">
        <f t="shared" si="15"/>
        <v>EM1178</v>
      </c>
      <c r="O94" s="125" t="str">
        <f t="shared" si="18"/>
        <v>#2腔体氦检原位屏蔽延时（SV）</v>
      </c>
      <c r="Q94" s="134">
        <v>2089</v>
      </c>
      <c r="R94" s="134" t="str">
        <f t="shared" si="19"/>
        <v>EM2178</v>
      </c>
      <c r="S94" s="134" t="str">
        <f t="shared" si="20"/>
        <v>延时（A）</v>
      </c>
      <c r="U94" s="126">
        <v>289</v>
      </c>
      <c r="V94" s="126" t="str">
        <f t="shared" si="21"/>
        <v>T289</v>
      </c>
      <c r="W94" s="126" t="str">
        <f t="shared" si="22"/>
        <v>#2腔体氦检原位屏蔽延时[R509]</v>
      </c>
      <c r="Y94" s="141">
        <v>689</v>
      </c>
      <c r="Z94" s="141" t="str">
        <f t="shared" si="28"/>
        <v>T689</v>
      </c>
      <c r="AA94" s="142" t="str">
        <f t="shared" si="29"/>
        <v>#2腔体氦检原位报警延时</v>
      </c>
      <c r="AC94" s="126">
        <f>[1]IO!B95+AC$3</f>
        <v>10509</v>
      </c>
      <c r="AD94" s="126" t="str">
        <f t="shared" si="23"/>
        <v>LR10509</v>
      </c>
      <c r="AE94" s="126" t="str">
        <f t="shared" si="24"/>
        <v>#2腔体氦检原位感应器屏蔽（SW）</v>
      </c>
      <c r="AG94" s="125">
        <f>[1]IO!B95+AG$3</f>
        <v>140509</v>
      </c>
      <c r="AH94" s="125" t="str">
        <f t="shared" si="25"/>
        <v>MR140509</v>
      </c>
      <c r="AI94" s="125" t="str">
        <f t="shared" si="26"/>
        <v>(MR140509)#2腔体氦检原位异常，请检查[R509]</v>
      </c>
      <c r="AJ94" s="125" t="str">
        <f t="shared" si="27"/>
        <v>#2腔体氦检原位[Alm]</v>
      </c>
    </row>
    <row r="95" spans="2:36" x14ac:dyDescent="0.15">
      <c r="B95" s="116" t="str">
        <f>[1]IO!E96</f>
        <v>R510</v>
      </c>
      <c r="C95" s="116" t="str">
        <f>[1]IO!F96</f>
        <v>#3腔体氦检原位</v>
      </c>
      <c r="E95" s="127" t="str">
        <f>F$3&amp;[1]IO!B96+E$3</f>
        <v>MR80510</v>
      </c>
      <c r="F95" s="127" t="str">
        <f t="shared" si="16"/>
        <v>#3腔体氦检原位Flag[R510]</v>
      </c>
      <c r="I95" s="133" t="str">
        <f>J$3&amp;[1]IO!B96+I$3</f>
        <v>MR90510</v>
      </c>
      <c r="J95" s="133" t="str">
        <f t="shared" si="17"/>
        <v>#3腔体氦检原位[Lamp]</v>
      </c>
      <c r="L95" s="116">
        <v>90</v>
      </c>
      <c r="M95" s="125">
        <v>1090</v>
      </c>
      <c r="N95" s="125" t="str">
        <f t="shared" si="15"/>
        <v>EM1180</v>
      </c>
      <c r="O95" s="125" t="str">
        <f t="shared" si="18"/>
        <v>#3腔体氦检原位屏蔽延时（SV）</v>
      </c>
      <c r="Q95" s="134">
        <v>2090</v>
      </c>
      <c r="R95" s="134" t="str">
        <f t="shared" si="19"/>
        <v>EM2180</v>
      </c>
      <c r="S95" s="134" t="str">
        <f t="shared" si="20"/>
        <v>延时（A）</v>
      </c>
      <c r="U95" s="126">
        <v>290</v>
      </c>
      <c r="V95" s="126" t="str">
        <f t="shared" si="21"/>
        <v>T290</v>
      </c>
      <c r="W95" s="126" t="str">
        <f t="shared" si="22"/>
        <v>#3腔体氦检原位屏蔽延时[R510]</v>
      </c>
      <c r="Y95" s="141">
        <v>690</v>
      </c>
      <c r="Z95" s="141" t="str">
        <f t="shared" si="28"/>
        <v>T690</v>
      </c>
      <c r="AA95" s="142" t="str">
        <f t="shared" si="29"/>
        <v>#3腔体氦检原位报警延时</v>
      </c>
      <c r="AC95" s="126">
        <f>[1]IO!B96+AC$3</f>
        <v>10510</v>
      </c>
      <c r="AD95" s="126" t="str">
        <f t="shared" si="23"/>
        <v>LR10510</v>
      </c>
      <c r="AE95" s="126" t="str">
        <f t="shared" si="24"/>
        <v>#3腔体氦检原位感应器屏蔽（SW）</v>
      </c>
      <c r="AG95" s="125">
        <f>[1]IO!B96+AG$3</f>
        <v>140510</v>
      </c>
      <c r="AH95" s="125" t="str">
        <f t="shared" si="25"/>
        <v>MR140510</v>
      </c>
      <c r="AI95" s="125" t="str">
        <f t="shared" si="26"/>
        <v>(MR140510)#3腔体氦检原位异常，请检查[R510]</v>
      </c>
      <c r="AJ95" s="125" t="str">
        <f t="shared" si="27"/>
        <v>#3腔体氦检原位[Alm]</v>
      </c>
    </row>
    <row r="96" spans="2:36" x14ac:dyDescent="0.15">
      <c r="B96" s="116" t="str">
        <f>[1]IO!E97</f>
        <v>R511</v>
      </c>
      <c r="C96" s="116" t="str">
        <f>[1]IO!F97</f>
        <v>备用</v>
      </c>
      <c r="E96" s="127" t="str">
        <f>F$3&amp;[1]IO!B97+E$3</f>
        <v>MR80511</v>
      </c>
      <c r="F96" s="127" t="str">
        <f t="shared" si="16"/>
        <v>备用Flag[R511]</v>
      </c>
      <c r="I96" s="133" t="str">
        <f>J$3&amp;[1]IO!B97+I$3</f>
        <v>MR90511</v>
      </c>
      <c r="J96" s="133" t="str">
        <f t="shared" si="17"/>
        <v>备用[Lamp]</v>
      </c>
      <c r="L96" s="116">
        <v>91</v>
      </c>
      <c r="M96" s="125">
        <v>1091</v>
      </c>
      <c r="N96" s="125" t="str">
        <f t="shared" si="15"/>
        <v>EM1182</v>
      </c>
      <c r="O96" s="125" t="str">
        <f t="shared" si="18"/>
        <v>备用屏蔽延时（SV）</v>
      </c>
      <c r="Q96" s="134">
        <v>2091</v>
      </c>
      <c r="R96" s="134" t="str">
        <f t="shared" si="19"/>
        <v>EM2182</v>
      </c>
      <c r="S96" s="134" t="str">
        <f t="shared" si="20"/>
        <v>延时（A）</v>
      </c>
      <c r="U96" s="126">
        <v>291</v>
      </c>
      <c r="V96" s="126" t="str">
        <f t="shared" si="21"/>
        <v>T291</v>
      </c>
      <c r="W96" s="126" t="str">
        <f t="shared" si="22"/>
        <v>备用屏蔽延时[R511]</v>
      </c>
      <c r="Y96" s="141">
        <v>691</v>
      </c>
      <c r="Z96" s="141" t="str">
        <f t="shared" si="28"/>
        <v>T691</v>
      </c>
      <c r="AA96" s="142" t="str">
        <f t="shared" si="29"/>
        <v>备用报警延时</v>
      </c>
      <c r="AC96" s="126">
        <f>[1]IO!B97+AC$3</f>
        <v>10511</v>
      </c>
      <c r="AD96" s="126" t="str">
        <f t="shared" si="23"/>
        <v>LR10511</v>
      </c>
      <c r="AE96" s="126" t="str">
        <f t="shared" si="24"/>
        <v>备用感应器屏蔽（SW）</v>
      </c>
      <c r="AG96" s="125">
        <f>[1]IO!B97+AG$3</f>
        <v>140511</v>
      </c>
      <c r="AH96" s="125" t="str">
        <f t="shared" si="25"/>
        <v>MR140511</v>
      </c>
      <c r="AI96" s="125" t="str">
        <f t="shared" si="26"/>
        <v>(MR140511)备用异常，请检查[R511]</v>
      </c>
      <c r="AJ96" s="125" t="str">
        <f t="shared" si="27"/>
        <v>备用[Alm]</v>
      </c>
    </row>
    <row r="97" spans="2:36" x14ac:dyDescent="0.15">
      <c r="B97" s="116" t="str">
        <f>[1]IO!E98</f>
        <v>R512</v>
      </c>
      <c r="C97" s="116" t="str">
        <f>[1]IO!F98</f>
        <v>备用</v>
      </c>
      <c r="E97" s="127" t="str">
        <f>F$3&amp;[1]IO!B98+E$3</f>
        <v>MR80512</v>
      </c>
      <c r="F97" s="127" t="str">
        <f t="shared" si="16"/>
        <v>备用Flag[R512]</v>
      </c>
      <c r="I97" s="133" t="str">
        <f>J$3&amp;[1]IO!B98+I$3</f>
        <v>MR90512</v>
      </c>
      <c r="J97" s="133" t="str">
        <f t="shared" si="17"/>
        <v>备用[Lamp]</v>
      </c>
      <c r="L97" s="116">
        <v>92</v>
      </c>
      <c r="M97" s="125">
        <v>1092</v>
      </c>
      <c r="N97" s="125" t="str">
        <f t="shared" si="15"/>
        <v>EM1184</v>
      </c>
      <c r="O97" s="125" t="str">
        <f t="shared" si="18"/>
        <v>备用屏蔽延时（SV）</v>
      </c>
      <c r="Q97" s="134">
        <v>2092</v>
      </c>
      <c r="R97" s="134" t="str">
        <f t="shared" si="19"/>
        <v>EM2184</v>
      </c>
      <c r="S97" s="134" t="str">
        <f t="shared" si="20"/>
        <v>延时（A）</v>
      </c>
      <c r="U97" s="126">
        <v>292</v>
      </c>
      <c r="V97" s="126" t="str">
        <f t="shared" si="21"/>
        <v>T292</v>
      </c>
      <c r="W97" s="126" t="str">
        <f t="shared" si="22"/>
        <v>备用屏蔽延时[R512]</v>
      </c>
      <c r="Y97" s="141">
        <v>692</v>
      </c>
      <c r="Z97" s="141" t="str">
        <f t="shared" si="28"/>
        <v>T692</v>
      </c>
      <c r="AA97" s="142" t="str">
        <f t="shared" si="29"/>
        <v>备用报警延时</v>
      </c>
      <c r="AC97" s="126">
        <f>[1]IO!B98+AC$3</f>
        <v>10512</v>
      </c>
      <c r="AD97" s="126" t="str">
        <f t="shared" si="23"/>
        <v>LR10512</v>
      </c>
      <c r="AE97" s="126" t="str">
        <f t="shared" si="24"/>
        <v>备用感应器屏蔽（SW）</v>
      </c>
      <c r="AG97" s="125">
        <f>[1]IO!B98+AG$3</f>
        <v>140512</v>
      </c>
      <c r="AH97" s="125" t="str">
        <f t="shared" si="25"/>
        <v>MR140512</v>
      </c>
      <c r="AI97" s="125" t="str">
        <f t="shared" si="26"/>
        <v>(MR140512)备用异常，请检查[R512]</v>
      </c>
      <c r="AJ97" s="125" t="str">
        <f t="shared" si="27"/>
        <v>备用[Alm]</v>
      </c>
    </row>
    <row r="98" spans="2:36" x14ac:dyDescent="0.15">
      <c r="B98" s="116" t="str">
        <f>[1]IO!E99</f>
        <v>R513</v>
      </c>
      <c r="C98" s="116" t="str">
        <f>[1]IO!F99</f>
        <v>备用</v>
      </c>
      <c r="E98" s="127" t="str">
        <f>F$3&amp;[1]IO!B99+E$3</f>
        <v>MR80513</v>
      </c>
      <c r="F98" s="127" t="str">
        <f t="shared" si="16"/>
        <v>备用Flag[R513]</v>
      </c>
      <c r="I98" s="133" t="str">
        <f>J$3&amp;[1]IO!B99+I$3</f>
        <v>MR90513</v>
      </c>
      <c r="J98" s="133" t="str">
        <f t="shared" si="17"/>
        <v>备用[Lamp]</v>
      </c>
      <c r="L98" s="116">
        <v>93</v>
      </c>
      <c r="M98" s="125">
        <v>1093</v>
      </c>
      <c r="N98" s="125" t="str">
        <f t="shared" si="15"/>
        <v>EM1186</v>
      </c>
      <c r="O98" s="125" t="str">
        <f t="shared" si="18"/>
        <v>备用屏蔽延时（SV）</v>
      </c>
      <c r="Q98" s="134">
        <v>2093</v>
      </c>
      <c r="R98" s="134" t="str">
        <f t="shared" si="19"/>
        <v>EM2186</v>
      </c>
      <c r="S98" s="134" t="str">
        <f t="shared" si="20"/>
        <v>延时（A）</v>
      </c>
      <c r="U98" s="126">
        <v>293</v>
      </c>
      <c r="V98" s="126" t="str">
        <f t="shared" si="21"/>
        <v>T293</v>
      </c>
      <c r="W98" s="126" t="str">
        <f t="shared" si="22"/>
        <v>备用屏蔽延时[R513]</v>
      </c>
      <c r="Y98" s="141">
        <v>693</v>
      </c>
      <c r="Z98" s="141" t="str">
        <f t="shared" si="28"/>
        <v>T693</v>
      </c>
      <c r="AA98" s="142" t="str">
        <f t="shared" si="29"/>
        <v>备用报警延时</v>
      </c>
      <c r="AC98" s="126">
        <f>[1]IO!B99+AC$3</f>
        <v>10513</v>
      </c>
      <c r="AD98" s="126" t="str">
        <f t="shared" si="23"/>
        <v>LR10513</v>
      </c>
      <c r="AE98" s="126" t="str">
        <f t="shared" si="24"/>
        <v>备用感应器屏蔽（SW）</v>
      </c>
      <c r="AG98" s="125">
        <f>[1]IO!B99+AG$3</f>
        <v>140513</v>
      </c>
      <c r="AH98" s="125" t="str">
        <f t="shared" si="25"/>
        <v>MR140513</v>
      </c>
      <c r="AI98" s="125" t="str">
        <f t="shared" si="26"/>
        <v>(MR140513)备用异常，请检查[R513]</v>
      </c>
      <c r="AJ98" s="125" t="str">
        <f t="shared" si="27"/>
        <v>备用[Alm]</v>
      </c>
    </row>
    <row r="99" spans="2:36" x14ac:dyDescent="0.15">
      <c r="B99" s="116" t="str">
        <f>[1]IO!E100</f>
        <v>R514</v>
      </c>
      <c r="C99" s="116" t="str">
        <f>[1]IO!F100</f>
        <v>备用</v>
      </c>
      <c r="E99" s="127" t="str">
        <f>F$3&amp;[1]IO!B100+E$3</f>
        <v>MR80514</v>
      </c>
      <c r="F99" s="127" t="str">
        <f t="shared" si="16"/>
        <v>备用Flag[R514]</v>
      </c>
      <c r="I99" s="133" t="str">
        <f>J$3&amp;[1]IO!B100+I$3</f>
        <v>MR90514</v>
      </c>
      <c r="J99" s="133" t="str">
        <f t="shared" si="17"/>
        <v>备用[Lamp]</v>
      </c>
      <c r="L99" s="116">
        <v>94</v>
      </c>
      <c r="M99" s="125">
        <v>1094</v>
      </c>
      <c r="N99" s="125" t="str">
        <f t="shared" si="15"/>
        <v>EM1188</v>
      </c>
      <c r="O99" s="125" t="str">
        <f t="shared" si="18"/>
        <v>备用屏蔽延时（SV）</v>
      </c>
      <c r="Q99" s="134">
        <v>2094</v>
      </c>
      <c r="R99" s="134" t="str">
        <f t="shared" si="19"/>
        <v>EM2188</v>
      </c>
      <c r="S99" s="134" t="str">
        <f t="shared" si="20"/>
        <v>延时（A）</v>
      </c>
      <c r="U99" s="126">
        <v>294</v>
      </c>
      <c r="V99" s="126" t="str">
        <f t="shared" si="21"/>
        <v>T294</v>
      </c>
      <c r="W99" s="126" t="str">
        <f t="shared" si="22"/>
        <v>备用屏蔽延时[R514]</v>
      </c>
      <c r="Y99" s="141">
        <v>694</v>
      </c>
      <c r="Z99" s="141" t="str">
        <f t="shared" si="28"/>
        <v>T694</v>
      </c>
      <c r="AA99" s="142" t="str">
        <f t="shared" si="29"/>
        <v>备用报警延时</v>
      </c>
      <c r="AC99" s="126">
        <f>[1]IO!B100+AC$3</f>
        <v>10514</v>
      </c>
      <c r="AD99" s="126" t="str">
        <f t="shared" si="23"/>
        <v>LR10514</v>
      </c>
      <c r="AE99" s="126" t="str">
        <f t="shared" si="24"/>
        <v>备用感应器屏蔽（SW）</v>
      </c>
      <c r="AG99" s="125">
        <f>[1]IO!B100+AG$3</f>
        <v>140514</v>
      </c>
      <c r="AH99" s="125" t="str">
        <f t="shared" si="25"/>
        <v>MR140514</v>
      </c>
      <c r="AI99" s="125" t="str">
        <f t="shared" si="26"/>
        <v>(MR140514)备用异常，请检查[R514]</v>
      </c>
      <c r="AJ99" s="125" t="str">
        <f t="shared" si="27"/>
        <v>备用[Alm]</v>
      </c>
    </row>
    <row r="100" spans="2:36" x14ac:dyDescent="0.15">
      <c r="B100" s="116" t="str">
        <f>[1]IO!E101</f>
        <v>R515</v>
      </c>
      <c r="C100" s="116" t="str">
        <f>[1]IO!F101</f>
        <v>备用</v>
      </c>
      <c r="E100" s="127" t="str">
        <f>F$3&amp;[1]IO!B101+E$3</f>
        <v>MR80515</v>
      </c>
      <c r="F100" s="127" t="str">
        <f t="shared" si="16"/>
        <v>备用Flag[R515]</v>
      </c>
      <c r="I100" s="133" t="str">
        <f>J$3&amp;[1]IO!B101+I$3</f>
        <v>MR90515</v>
      </c>
      <c r="J100" s="133" t="str">
        <f t="shared" si="17"/>
        <v>备用[Lamp]</v>
      </c>
      <c r="L100" s="116">
        <v>95</v>
      </c>
      <c r="M100" s="125">
        <v>1095</v>
      </c>
      <c r="N100" s="125" t="str">
        <f t="shared" si="15"/>
        <v>EM1190</v>
      </c>
      <c r="O100" s="125" t="str">
        <f t="shared" si="18"/>
        <v>备用屏蔽延时（SV）</v>
      </c>
      <c r="Q100" s="134">
        <v>2095</v>
      </c>
      <c r="R100" s="134" t="str">
        <f t="shared" si="19"/>
        <v>EM2190</v>
      </c>
      <c r="S100" s="134" t="str">
        <f t="shared" si="20"/>
        <v>延时（A）</v>
      </c>
      <c r="U100" s="126">
        <v>295</v>
      </c>
      <c r="V100" s="126" t="str">
        <f t="shared" si="21"/>
        <v>T295</v>
      </c>
      <c r="W100" s="126" t="str">
        <f t="shared" si="22"/>
        <v>备用屏蔽延时[R515]</v>
      </c>
      <c r="Y100" s="141">
        <v>695</v>
      </c>
      <c r="Z100" s="141" t="str">
        <f t="shared" si="28"/>
        <v>T695</v>
      </c>
      <c r="AA100" s="142" t="str">
        <f t="shared" si="29"/>
        <v>备用报警延时</v>
      </c>
      <c r="AC100" s="126">
        <f>[1]IO!B101+AC$3</f>
        <v>10515</v>
      </c>
      <c r="AD100" s="126" t="str">
        <f t="shared" si="23"/>
        <v>LR10515</v>
      </c>
      <c r="AE100" s="126" t="str">
        <f t="shared" si="24"/>
        <v>备用感应器屏蔽（SW）</v>
      </c>
      <c r="AG100" s="125">
        <f>[1]IO!B101+AG$3</f>
        <v>140515</v>
      </c>
      <c r="AH100" s="125" t="str">
        <f t="shared" si="25"/>
        <v>MR140515</v>
      </c>
      <c r="AI100" s="125" t="str">
        <f t="shared" si="26"/>
        <v>(MR140515)备用异常，请检查[R515]</v>
      </c>
      <c r="AJ100" s="125" t="str">
        <f t="shared" si="27"/>
        <v>备用[Alm]</v>
      </c>
    </row>
    <row r="101" spans="2:36" x14ac:dyDescent="0.15">
      <c r="Y101" s="141"/>
      <c r="Z101" s="141"/>
      <c r="AA101" s="142"/>
    </row>
    <row r="102" spans="2:36" x14ac:dyDescent="0.15">
      <c r="Y102" s="141"/>
      <c r="Z102" s="141"/>
      <c r="AA102" s="142"/>
    </row>
    <row r="103" spans="2:36" x14ac:dyDescent="0.15">
      <c r="Y103" s="141"/>
      <c r="Z103" s="141"/>
      <c r="AA103" s="142"/>
    </row>
    <row r="104" spans="2:36" x14ac:dyDescent="0.15">
      <c r="Y104" s="141"/>
      <c r="Z104" s="141"/>
      <c r="AA104" s="142"/>
    </row>
    <row r="105" spans="2:36" x14ac:dyDescent="0.15">
      <c r="Y105" s="141"/>
      <c r="Z105" s="141"/>
      <c r="AA105" s="142"/>
    </row>
    <row r="106" spans="2:36" x14ac:dyDescent="0.15">
      <c r="Y106" s="141"/>
      <c r="Z106" s="141"/>
      <c r="AA106" s="142"/>
    </row>
    <row r="107" spans="2:36" x14ac:dyDescent="0.15">
      <c r="Y107" s="141"/>
      <c r="Z107" s="141"/>
      <c r="AA107" s="142"/>
    </row>
    <row r="108" spans="2:36" x14ac:dyDescent="0.15">
      <c r="Y108" s="141"/>
      <c r="Z108" s="141"/>
      <c r="AA108" s="142"/>
    </row>
    <row r="109" spans="2:36" x14ac:dyDescent="0.15">
      <c r="Y109" s="141"/>
      <c r="Z109" s="141"/>
      <c r="AA109" s="142"/>
    </row>
    <row r="110" spans="2:36" x14ac:dyDescent="0.15">
      <c r="Y110" s="141"/>
      <c r="Z110" s="141"/>
      <c r="AA110" s="142"/>
    </row>
    <row r="111" spans="2:36" x14ac:dyDescent="0.15">
      <c r="Y111" s="141"/>
      <c r="Z111" s="141"/>
      <c r="AA111" s="142"/>
    </row>
    <row r="112" spans="2:36" x14ac:dyDescent="0.15">
      <c r="Y112" s="141"/>
      <c r="Z112" s="141"/>
      <c r="AA112" s="142"/>
    </row>
    <row r="113" spans="25:27" x14ac:dyDescent="0.15">
      <c r="Y113" s="141"/>
      <c r="Z113" s="141"/>
      <c r="AA113" s="142"/>
    </row>
    <row r="114" spans="25:27" x14ac:dyDescent="0.15">
      <c r="Y114" s="141"/>
      <c r="Z114" s="141"/>
      <c r="AA114" s="142"/>
    </row>
    <row r="115" spans="25:27" x14ac:dyDescent="0.15">
      <c r="Y115" s="141"/>
      <c r="Z115" s="141"/>
      <c r="AA115" s="142"/>
    </row>
    <row r="116" spans="25:27" x14ac:dyDescent="0.15">
      <c r="Y116" s="141"/>
      <c r="Z116" s="141"/>
      <c r="AA116" s="142"/>
    </row>
    <row r="117" spans="25:27" x14ac:dyDescent="0.15">
      <c r="Y117" s="141"/>
      <c r="Z117" s="141"/>
      <c r="AA117" s="142"/>
    </row>
    <row r="118" spans="25:27" x14ac:dyDescent="0.15">
      <c r="Y118" s="141"/>
      <c r="Z118" s="141"/>
      <c r="AA118" s="142"/>
    </row>
    <row r="119" spans="25:27" x14ac:dyDescent="0.15">
      <c r="Y119" s="141"/>
      <c r="Z119" s="141"/>
      <c r="AA119" s="142"/>
    </row>
    <row r="120" spans="25:27" x14ac:dyDescent="0.15">
      <c r="Y120" s="141"/>
      <c r="Z120" s="141"/>
      <c r="AA120" s="142"/>
    </row>
    <row r="121" spans="25:27" x14ac:dyDescent="0.15">
      <c r="Y121" s="141"/>
      <c r="Z121" s="141"/>
      <c r="AA121" s="142"/>
    </row>
    <row r="122" spans="25:27" x14ac:dyDescent="0.15">
      <c r="Y122" s="141"/>
      <c r="Z122" s="141"/>
      <c r="AA122" s="142"/>
    </row>
    <row r="123" spans="25:27" x14ac:dyDescent="0.15">
      <c r="Y123" s="141"/>
      <c r="Z123" s="141"/>
      <c r="AA123" s="142"/>
    </row>
    <row r="124" spans="25:27" x14ac:dyDescent="0.15">
      <c r="Y124" s="141"/>
      <c r="Z124" s="141"/>
      <c r="AA124" s="142"/>
    </row>
    <row r="125" spans="25:27" x14ac:dyDescent="0.15">
      <c r="Y125" s="141"/>
      <c r="Z125" s="141"/>
      <c r="AA125" s="142"/>
    </row>
  </sheetData>
  <mergeCells count="8">
    <mergeCell ref="AC2:AE2"/>
    <mergeCell ref="AG2:AJ2"/>
    <mergeCell ref="E2:G2"/>
    <mergeCell ref="I2:K2"/>
    <mergeCell ref="M2:O2"/>
    <mergeCell ref="Q2:S2"/>
    <mergeCell ref="U2:W2"/>
    <mergeCell ref="Y2:AA2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"/>
  <sheetViews>
    <sheetView tabSelected="1" topLeftCell="A58" workbookViewId="0">
      <selection activeCell="L68" sqref="L68"/>
    </sheetView>
  </sheetViews>
  <sheetFormatPr defaultRowHeight="13.5" x14ac:dyDescent="0.15"/>
  <cols>
    <col min="2" max="2" width="9" style="43"/>
  </cols>
  <sheetData>
    <row r="1" spans="4:13" x14ac:dyDescent="0.15">
      <c r="D1" s="219" t="s">
        <v>1774</v>
      </c>
      <c r="E1" s="219"/>
      <c r="I1" s="219"/>
      <c r="J1" s="219"/>
      <c r="L1" s="219" t="s">
        <v>1775</v>
      </c>
      <c r="M1" s="219"/>
    </row>
  </sheetData>
  <mergeCells count="3">
    <mergeCell ref="D1:E1"/>
    <mergeCell ref="I1:J1"/>
    <mergeCell ref="L1:M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01"/>
  <sheetViews>
    <sheetView workbookViewId="0">
      <selection activeCell="C12" sqref="C12"/>
    </sheetView>
  </sheetViews>
  <sheetFormatPr defaultRowHeight="13.5" x14ac:dyDescent="0.15"/>
  <cols>
    <col min="1" max="2" width="9" style="116"/>
    <col min="3" max="3" width="34" style="116" customWidth="1"/>
    <col min="4" max="4" width="9" style="116"/>
    <col min="5" max="5" width="9" style="124"/>
    <col min="6" max="6" width="14.125" style="124" customWidth="1"/>
    <col min="7" max="7" width="25.125" style="124" customWidth="1"/>
    <col min="8" max="8" width="9" style="116"/>
    <col min="9" max="9" width="9" style="125"/>
    <col min="10" max="10" width="13.375" style="125" customWidth="1"/>
    <col min="11" max="11" width="25.875" style="125" customWidth="1"/>
    <col min="12" max="12" width="9" style="116"/>
    <col min="13" max="13" width="9" style="126"/>
    <col min="14" max="14" width="12.5" style="126" customWidth="1"/>
    <col min="15" max="15" width="25.125" style="126" customWidth="1"/>
    <col min="16" max="16" width="9" style="116"/>
    <col min="17" max="17" width="14.375" style="127" customWidth="1"/>
    <col min="18" max="18" width="13.875" style="127" customWidth="1"/>
    <col min="19" max="19" width="26.75" style="127" customWidth="1"/>
    <col min="20" max="20" width="9" style="116"/>
    <col min="21" max="21" width="10.75" style="128" customWidth="1"/>
    <col min="22" max="22" width="17.5" style="128" customWidth="1"/>
    <col min="23" max="23" width="20.25" style="128" customWidth="1"/>
    <col min="24" max="258" width="9" style="116"/>
    <col min="259" max="259" width="34" style="116" customWidth="1"/>
    <col min="260" max="261" width="9" style="116"/>
    <col min="262" max="262" width="14.125" style="116" customWidth="1"/>
    <col min="263" max="263" width="25.125" style="116" customWidth="1"/>
    <col min="264" max="265" width="9" style="116"/>
    <col min="266" max="266" width="13.375" style="116" customWidth="1"/>
    <col min="267" max="267" width="25.875" style="116" customWidth="1"/>
    <col min="268" max="269" width="9" style="116"/>
    <col min="270" max="270" width="12.5" style="116" customWidth="1"/>
    <col min="271" max="271" width="25.125" style="116" customWidth="1"/>
    <col min="272" max="272" width="9" style="116"/>
    <col min="273" max="273" width="14.375" style="116" customWidth="1"/>
    <col min="274" max="274" width="13.875" style="116" customWidth="1"/>
    <col min="275" max="275" width="26.75" style="116" customWidth="1"/>
    <col min="276" max="276" width="9" style="116"/>
    <col min="277" max="277" width="10.75" style="116" customWidth="1"/>
    <col min="278" max="278" width="17.5" style="116" customWidth="1"/>
    <col min="279" max="279" width="20.25" style="116" customWidth="1"/>
    <col min="280" max="514" width="9" style="116"/>
    <col min="515" max="515" width="34" style="116" customWidth="1"/>
    <col min="516" max="517" width="9" style="116"/>
    <col min="518" max="518" width="14.125" style="116" customWidth="1"/>
    <col min="519" max="519" width="25.125" style="116" customWidth="1"/>
    <col min="520" max="521" width="9" style="116"/>
    <col min="522" max="522" width="13.375" style="116" customWidth="1"/>
    <col min="523" max="523" width="25.875" style="116" customWidth="1"/>
    <col min="524" max="525" width="9" style="116"/>
    <col min="526" max="526" width="12.5" style="116" customWidth="1"/>
    <col min="527" max="527" width="25.125" style="116" customWidth="1"/>
    <col min="528" max="528" width="9" style="116"/>
    <col min="529" max="529" width="14.375" style="116" customWidth="1"/>
    <col min="530" max="530" width="13.875" style="116" customWidth="1"/>
    <col min="531" max="531" width="26.75" style="116" customWidth="1"/>
    <col min="532" max="532" width="9" style="116"/>
    <col min="533" max="533" width="10.75" style="116" customWidth="1"/>
    <col min="534" max="534" width="17.5" style="116" customWidth="1"/>
    <col min="535" max="535" width="20.25" style="116" customWidth="1"/>
    <col min="536" max="770" width="9" style="116"/>
    <col min="771" max="771" width="34" style="116" customWidth="1"/>
    <col min="772" max="773" width="9" style="116"/>
    <col min="774" max="774" width="14.125" style="116" customWidth="1"/>
    <col min="775" max="775" width="25.125" style="116" customWidth="1"/>
    <col min="776" max="777" width="9" style="116"/>
    <col min="778" max="778" width="13.375" style="116" customWidth="1"/>
    <col min="779" max="779" width="25.875" style="116" customWidth="1"/>
    <col min="780" max="781" width="9" style="116"/>
    <col min="782" max="782" width="12.5" style="116" customWidth="1"/>
    <col min="783" max="783" width="25.125" style="116" customWidth="1"/>
    <col min="784" max="784" width="9" style="116"/>
    <col min="785" max="785" width="14.375" style="116" customWidth="1"/>
    <col min="786" max="786" width="13.875" style="116" customWidth="1"/>
    <col min="787" max="787" width="26.75" style="116" customWidth="1"/>
    <col min="788" max="788" width="9" style="116"/>
    <col min="789" max="789" width="10.75" style="116" customWidth="1"/>
    <col min="790" max="790" width="17.5" style="116" customWidth="1"/>
    <col min="791" max="791" width="20.25" style="116" customWidth="1"/>
    <col min="792" max="1026" width="9" style="116"/>
    <col min="1027" max="1027" width="34" style="116" customWidth="1"/>
    <col min="1028" max="1029" width="9" style="116"/>
    <col min="1030" max="1030" width="14.125" style="116" customWidth="1"/>
    <col min="1031" max="1031" width="25.125" style="116" customWidth="1"/>
    <col min="1032" max="1033" width="9" style="116"/>
    <col min="1034" max="1034" width="13.375" style="116" customWidth="1"/>
    <col min="1035" max="1035" width="25.875" style="116" customWidth="1"/>
    <col min="1036" max="1037" width="9" style="116"/>
    <col min="1038" max="1038" width="12.5" style="116" customWidth="1"/>
    <col min="1039" max="1039" width="25.125" style="116" customWidth="1"/>
    <col min="1040" max="1040" width="9" style="116"/>
    <col min="1041" max="1041" width="14.375" style="116" customWidth="1"/>
    <col min="1042" max="1042" width="13.875" style="116" customWidth="1"/>
    <col min="1043" max="1043" width="26.75" style="116" customWidth="1"/>
    <col min="1044" max="1044" width="9" style="116"/>
    <col min="1045" max="1045" width="10.75" style="116" customWidth="1"/>
    <col min="1046" max="1046" width="17.5" style="116" customWidth="1"/>
    <col min="1047" max="1047" width="20.25" style="116" customWidth="1"/>
    <col min="1048" max="1282" width="9" style="116"/>
    <col min="1283" max="1283" width="34" style="116" customWidth="1"/>
    <col min="1284" max="1285" width="9" style="116"/>
    <col min="1286" max="1286" width="14.125" style="116" customWidth="1"/>
    <col min="1287" max="1287" width="25.125" style="116" customWidth="1"/>
    <col min="1288" max="1289" width="9" style="116"/>
    <col min="1290" max="1290" width="13.375" style="116" customWidth="1"/>
    <col min="1291" max="1291" width="25.875" style="116" customWidth="1"/>
    <col min="1292" max="1293" width="9" style="116"/>
    <col min="1294" max="1294" width="12.5" style="116" customWidth="1"/>
    <col min="1295" max="1295" width="25.125" style="116" customWidth="1"/>
    <col min="1296" max="1296" width="9" style="116"/>
    <col min="1297" max="1297" width="14.375" style="116" customWidth="1"/>
    <col min="1298" max="1298" width="13.875" style="116" customWidth="1"/>
    <col min="1299" max="1299" width="26.75" style="116" customWidth="1"/>
    <col min="1300" max="1300" width="9" style="116"/>
    <col min="1301" max="1301" width="10.75" style="116" customWidth="1"/>
    <col min="1302" max="1302" width="17.5" style="116" customWidth="1"/>
    <col min="1303" max="1303" width="20.25" style="116" customWidth="1"/>
    <col min="1304" max="1538" width="9" style="116"/>
    <col min="1539" max="1539" width="34" style="116" customWidth="1"/>
    <col min="1540" max="1541" width="9" style="116"/>
    <col min="1542" max="1542" width="14.125" style="116" customWidth="1"/>
    <col min="1543" max="1543" width="25.125" style="116" customWidth="1"/>
    <col min="1544" max="1545" width="9" style="116"/>
    <col min="1546" max="1546" width="13.375" style="116" customWidth="1"/>
    <col min="1547" max="1547" width="25.875" style="116" customWidth="1"/>
    <col min="1548" max="1549" width="9" style="116"/>
    <col min="1550" max="1550" width="12.5" style="116" customWidth="1"/>
    <col min="1551" max="1551" width="25.125" style="116" customWidth="1"/>
    <col min="1552" max="1552" width="9" style="116"/>
    <col min="1553" max="1553" width="14.375" style="116" customWidth="1"/>
    <col min="1554" max="1554" width="13.875" style="116" customWidth="1"/>
    <col min="1555" max="1555" width="26.75" style="116" customWidth="1"/>
    <col min="1556" max="1556" width="9" style="116"/>
    <col min="1557" max="1557" width="10.75" style="116" customWidth="1"/>
    <col min="1558" max="1558" width="17.5" style="116" customWidth="1"/>
    <col min="1559" max="1559" width="20.25" style="116" customWidth="1"/>
    <col min="1560" max="1794" width="9" style="116"/>
    <col min="1795" max="1795" width="34" style="116" customWidth="1"/>
    <col min="1796" max="1797" width="9" style="116"/>
    <col min="1798" max="1798" width="14.125" style="116" customWidth="1"/>
    <col min="1799" max="1799" width="25.125" style="116" customWidth="1"/>
    <col min="1800" max="1801" width="9" style="116"/>
    <col min="1802" max="1802" width="13.375" style="116" customWidth="1"/>
    <col min="1803" max="1803" width="25.875" style="116" customWidth="1"/>
    <col min="1804" max="1805" width="9" style="116"/>
    <col min="1806" max="1806" width="12.5" style="116" customWidth="1"/>
    <col min="1807" max="1807" width="25.125" style="116" customWidth="1"/>
    <col min="1808" max="1808" width="9" style="116"/>
    <col min="1809" max="1809" width="14.375" style="116" customWidth="1"/>
    <col min="1810" max="1810" width="13.875" style="116" customWidth="1"/>
    <col min="1811" max="1811" width="26.75" style="116" customWidth="1"/>
    <col min="1812" max="1812" width="9" style="116"/>
    <col min="1813" max="1813" width="10.75" style="116" customWidth="1"/>
    <col min="1814" max="1814" width="17.5" style="116" customWidth="1"/>
    <col min="1815" max="1815" width="20.25" style="116" customWidth="1"/>
    <col min="1816" max="2050" width="9" style="116"/>
    <col min="2051" max="2051" width="34" style="116" customWidth="1"/>
    <col min="2052" max="2053" width="9" style="116"/>
    <col min="2054" max="2054" width="14.125" style="116" customWidth="1"/>
    <col min="2055" max="2055" width="25.125" style="116" customWidth="1"/>
    <col min="2056" max="2057" width="9" style="116"/>
    <col min="2058" max="2058" width="13.375" style="116" customWidth="1"/>
    <col min="2059" max="2059" width="25.875" style="116" customWidth="1"/>
    <col min="2060" max="2061" width="9" style="116"/>
    <col min="2062" max="2062" width="12.5" style="116" customWidth="1"/>
    <col min="2063" max="2063" width="25.125" style="116" customWidth="1"/>
    <col min="2064" max="2064" width="9" style="116"/>
    <col min="2065" max="2065" width="14.375" style="116" customWidth="1"/>
    <col min="2066" max="2066" width="13.875" style="116" customWidth="1"/>
    <col min="2067" max="2067" width="26.75" style="116" customWidth="1"/>
    <col min="2068" max="2068" width="9" style="116"/>
    <col min="2069" max="2069" width="10.75" style="116" customWidth="1"/>
    <col min="2070" max="2070" width="17.5" style="116" customWidth="1"/>
    <col min="2071" max="2071" width="20.25" style="116" customWidth="1"/>
    <col min="2072" max="2306" width="9" style="116"/>
    <col min="2307" max="2307" width="34" style="116" customWidth="1"/>
    <col min="2308" max="2309" width="9" style="116"/>
    <col min="2310" max="2310" width="14.125" style="116" customWidth="1"/>
    <col min="2311" max="2311" width="25.125" style="116" customWidth="1"/>
    <col min="2312" max="2313" width="9" style="116"/>
    <col min="2314" max="2314" width="13.375" style="116" customWidth="1"/>
    <col min="2315" max="2315" width="25.875" style="116" customWidth="1"/>
    <col min="2316" max="2317" width="9" style="116"/>
    <col min="2318" max="2318" width="12.5" style="116" customWidth="1"/>
    <col min="2319" max="2319" width="25.125" style="116" customWidth="1"/>
    <col min="2320" max="2320" width="9" style="116"/>
    <col min="2321" max="2321" width="14.375" style="116" customWidth="1"/>
    <col min="2322" max="2322" width="13.875" style="116" customWidth="1"/>
    <col min="2323" max="2323" width="26.75" style="116" customWidth="1"/>
    <col min="2324" max="2324" width="9" style="116"/>
    <col min="2325" max="2325" width="10.75" style="116" customWidth="1"/>
    <col min="2326" max="2326" width="17.5" style="116" customWidth="1"/>
    <col min="2327" max="2327" width="20.25" style="116" customWidth="1"/>
    <col min="2328" max="2562" width="9" style="116"/>
    <col min="2563" max="2563" width="34" style="116" customWidth="1"/>
    <col min="2564" max="2565" width="9" style="116"/>
    <col min="2566" max="2566" width="14.125" style="116" customWidth="1"/>
    <col min="2567" max="2567" width="25.125" style="116" customWidth="1"/>
    <col min="2568" max="2569" width="9" style="116"/>
    <col min="2570" max="2570" width="13.375" style="116" customWidth="1"/>
    <col min="2571" max="2571" width="25.875" style="116" customWidth="1"/>
    <col min="2572" max="2573" width="9" style="116"/>
    <col min="2574" max="2574" width="12.5" style="116" customWidth="1"/>
    <col min="2575" max="2575" width="25.125" style="116" customWidth="1"/>
    <col min="2576" max="2576" width="9" style="116"/>
    <col min="2577" max="2577" width="14.375" style="116" customWidth="1"/>
    <col min="2578" max="2578" width="13.875" style="116" customWidth="1"/>
    <col min="2579" max="2579" width="26.75" style="116" customWidth="1"/>
    <col min="2580" max="2580" width="9" style="116"/>
    <col min="2581" max="2581" width="10.75" style="116" customWidth="1"/>
    <col min="2582" max="2582" width="17.5" style="116" customWidth="1"/>
    <col min="2583" max="2583" width="20.25" style="116" customWidth="1"/>
    <col min="2584" max="2818" width="9" style="116"/>
    <col min="2819" max="2819" width="34" style="116" customWidth="1"/>
    <col min="2820" max="2821" width="9" style="116"/>
    <col min="2822" max="2822" width="14.125" style="116" customWidth="1"/>
    <col min="2823" max="2823" width="25.125" style="116" customWidth="1"/>
    <col min="2824" max="2825" width="9" style="116"/>
    <col min="2826" max="2826" width="13.375" style="116" customWidth="1"/>
    <col min="2827" max="2827" width="25.875" style="116" customWidth="1"/>
    <col min="2828" max="2829" width="9" style="116"/>
    <col min="2830" max="2830" width="12.5" style="116" customWidth="1"/>
    <col min="2831" max="2831" width="25.125" style="116" customWidth="1"/>
    <col min="2832" max="2832" width="9" style="116"/>
    <col min="2833" max="2833" width="14.375" style="116" customWidth="1"/>
    <col min="2834" max="2834" width="13.875" style="116" customWidth="1"/>
    <col min="2835" max="2835" width="26.75" style="116" customWidth="1"/>
    <col min="2836" max="2836" width="9" style="116"/>
    <col min="2837" max="2837" width="10.75" style="116" customWidth="1"/>
    <col min="2838" max="2838" width="17.5" style="116" customWidth="1"/>
    <col min="2839" max="2839" width="20.25" style="116" customWidth="1"/>
    <col min="2840" max="3074" width="9" style="116"/>
    <col min="3075" max="3075" width="34" style="116" customWidth="1"/>
    <col min="3076" max="3077" width="9" style="116"/>
    <col min="3078" max="3078" width="14.125" style="116" customWidth="1"/>
    <col min="3079" max="3079" width="25.125" style="116" customWidth="1"/>
    <col min="3080" max="3081" width="9" style="116"/>
    <col min="3082" max="3082" width="13.375" style="116" customWidth="1"/>
    <col min="3083" max="3083" width="25.875" style="116" customWidth="1"/>
    <col min="3084" max="3085" width="9" style="116"/>
    <col min="3086" max="3086" width="12.5" style="116" customWidth="1"/>
    <col min="3087" max="3087" width="25.125" style="116" customWidth="1"/>
    <col min="3088" max="3088" width="9" style="116"/>
    <col min="3089" max="3089" width="14.375" style="116" customWidth="1"/>
    <col min="3090" max="3090" width="13.875" style="116" customWidth="1"/>
    <col min="3091" max="3091" width="26.75" style="116" customWidth="1"/>
    <col min="3092" max="3092" width="9" style="116"/>
    <col min="3093" max="3093" width="10.75" style="116" customWidth="1"/>
    <col min="3094" max="3094" width="17.5" style="116" customWidth="1"/>
    <col min="3095" max="3095" width="20.25" style="116" customWidth="1"/>
    <col min="3096" max="3330" width="9" style="116"/>
    <col min="3331" max="3331" width="34" style="116" customWidth="1"/>
    <col min="3332" max="3333" width="9" style="116"/>
    <col min="3334" max="3334" width="14.125" style="116" customWidth="1"/>
    <col min="3335" max="3335" width="25.125" style="116" customWidth="1"/>
    <col min="3336" max="3337" width="9" style="116"/>
    <col min="3338" max="3338" width="13.375" style="116" customWidth="1"/>
    <col min="3339" max="3339" width="25.875" style="116" customWidth="1"/>
    <col min="3340" max="3341" width="9" style="116"/>
    <col min="3342" max="3342" width="12.5" style="116" customWidth="1"/>
    <col min="3343" max="3343" width="25.125" style="116" customWidth="1"/>
    <col min="3344" max="3344" width="9" style="116"/>
    <col min="3345" max="3345" width="14.375" style="116" customWidth="1"/>
    <col min="3346" max="3346" width="13.875" style="116" customWidth="1"/>
    <col min="3347" max="3347" width="26.75" style="116" customWidth="1"/>
    <col min="3348" max="3348" width="9" style="116"/>
    <col min="3349" max="3349" width="10.75" style="116" customWidth="1"/>
    <col min="3350" max="3350" width="17.5" style="116" customWidth="1"/>
    <col min="3351" max="3351" width="20.25" style="116" customWidth="1"/>
    <col min="3352" max="3586" width="9" style="116"/>
    <col min="3587" max="3587" width="34" style="116" customWidth="1"/>
    <col min="3588" max="3589" width="9" style="116"/>
    <col min="3590" max="3590" width="14.125" style="116" customWidth="1"/>
    <col min="3591" max="3591" width="25.125" style="116" customWidth="1"/>
    <col min="3592" max="3593" width="9" style="116"/>
    <col min="3594" max="3594" width="13.375" style="116" customWidth="1"/>
    <col min="3595" max="3595" width="25.875" style="116" customWidth="1"/>
    <col min="3596" max="3597" width="9" style="116"/>
    <col min="3598" max="3598" width="12.5" style="116" customWidth="1"/>
    <col min="3599" max="3599" width="25.125" style="116" customWidth="1"/>
    <col min="3600" max="3600" width="9" style="116"/>
    <col min="3601" max="3601" width="14.375" style="116" customWidth="1"/>
    <col min="3602" max="3602" width="13.875" style="116" customWidth="1"/>
    <col min="3603" max="3603" width="26.75" style="116" customWidth="1"/>
    <col min="3604" max="3604" width="9" style="116"/>
    <col min="3605" max="3605" width="10.75" style="116" customWidth="1"/>
    <col min="3606" max="3606" width="17.5" style="116" customWidth="1"/>
    <col min="3607" max="3607" width="20.25" style="116" customWidth="1"/>
    <col min="3608" max="3842" width="9" style="116"/>
    <col min="3843" max="3843" width="34" style="116" customWidth="1"/>
    <col min="3844" max="3845" width="9" style="116"/>
    <col min="3846" max="3846" width="14.125" style="116" customWidth="1"/>
    <col min="3847" max="3847" width="25.125" style="116" customWidth="1"/>
    <col min="3848" max="3849" width="9" style="116"/>
    <col min="3850" max="3850" width="13.375" style="116" customWidth="1"/>
    <col min="3851" max="3851" width="25.875" style="116" customWidth="1"/>
    <col min="3852" max="3853" width="9" style="116"/>
    <col min="3854" max="3854" width="12.5" style="116" customWidth="1"/>
    <col min="3855" max="3855" width="25.125" style="116" customWidth="1"/>
    <col min="3856" max="3856" width="9" style="116"/>
    <col min="3857" max="3857" width="14.375" style="116" customWidth="1"/>
    <col min="3858" max="3858" width="13.875" style="116" customWidth="1"/>
    <col min="3859" max="3859" width="26.75" style="116" customWidth="1"/>
    <col min="3860" max="3860" width="9" style="116"/>
    <col min="3861" max="3861" width="10.75" style="116" customWidth="1"/>
    <col min="3862" max="3862" width="17.5" style="116" customWidth="1"/>
    <col min="3863" max="3863" width="20.25" style="116" customWidth="1"/>
    <col min="3864" max="4098" width="9" style="116"/>
    <col min="4099" max="4099" width="34" style="116" customWidth="1"/>
    <col min="4100" max="4101" width="9" style="116"/>
    <col min="4102" max="4102" width="14.125" style="116" customWidth="1"/>
    <col min="4103" max="4103" width="25.125" style="116" customWidth="1"/>
    <col min="4104" max="4105" width="9" style="116"/>
    <col min="4106" max="4106" width="13.375" style="116" customWidth="1"/>
    <col min="4107" max="4107" width="25.875" style="116" customWidth="1"/>
    <col min="4108" max="4109" width="9" style="116"/>
    <col min="4110" max="4110" width="12.5" style="116" customWidth="1"/>
    <col min="4111" max="4111" width="25.125" style="116" customWidth="1"/>
    <col min="4112" max="4112" width="9" style="116"/>
    <col min="4113" max="4113" width="14.375" style="116" customWidth="1"/>
    <col min="4114" max="4114" width="13.875" style="116" customWidth="1"/>
    <col min="4115" max="4115" width="26.75" style="116" customWidth="1"/>
    <col min="4116" max="4116" width="9" style="116"/>
    <col min="4117" max="4117" width="10.75" style="116" customWidth="1"/>
    <col min="4118" max="4118" width="17.5" style="116" customWidth="1"/>
    <col min="4119" max="4119" width="20.25" style="116" customWidth="1"/>
    <col min="4120" max="4354" width="9" style="116"/>
    <col min="4355" max="4355" width="34" style="116" customWidth="1"/>
    <col min="4356" max="4357" width="9" style="116"/>
    <col min="4358" max="4358" width="14.125" style="116" customWidth="1"/>
    <col min="4359" max="4359" width="25.125" style="116" customWidth="1"/>
    <col min="4360" max="4361" width="9" style="116"/>
    <col min="4362" max="4362" width="13.375" style="116" customWidth="1"/>
    <col min="4363" max="4363" width="25.875" style="116" customWidth="1"/>
    <col min="4364" max="4365" width="9" style="116"/>
    <col min="4366" max="4366" width="12.5" style="116" customWidth="1"/>
    <col min="4367" max="4367" width="25.125" style="116" customWidth="1"/>
    <col min="4368" max="4368" width="9" style="116"/>
    <col min="4369" max="4369" width="14.375" style="116" customWidth="1"/>
    <col min="4370" max="4370" width="13.875" style="116" customWidth="1"/>
    <col min="4371" max="4371" width="26.75" style="116" customWidth="1"/>
    <col min="4372" max="4372" width="9" style="116"/>
    <col min="4373" max="4373" width="10.75" style="116" customWidth="1"/>
    <col min="4374" max="4374" width="17.5" style="116" customWidth="1"/>
    <col min="4375" max="4375" width="20.25" style="116" customWidth="1"/>
    <col min="4376" max="4610" width="9" style="116"/>
    <col min="4611" max="4611" width="34" style="116" customWidth="1"/>
    <col min="4612" max="4613" width="9" style="116"/>
    <col min="4614" max="4614" width="14.125" style="116" customWidth="1"/>
    <col min="4615" max="4615" width="25.125" style="116" customWidth="1"/>
    <col min="4616" max="4617" width="9" style="116"/>
    <col min="4618" max="4618" width="13.375" style="116" customWidth="1"/>
    <col min="4619" max="4619" width="25.875" style="116" customWidth="1"/>
    <col min="4620" max="4621" width="9" style="116"/>
    <col min="4622" max="4622" width="12.5" style="116" customWidth="1"/>
    <col min="4623" max="4623" width="25.125" style="116" customWidth="1"/>
    <col min="4624" max="4624" width="9" style="116"/>
    <col min="4625" max="4625" width="14.375" style="116" customWidth="1"/>
    <col min="4626" max="4626" width="13.875" style="116" customWidth="1"/>
    <col min="4627" max="4627" width="26.75" style="116" customWidth="1"/>
    <col min="4628" max="4628" width="9" style="116"/>
    <col min="4629" max="4629" width="10.75" style="116" customWidth="1"/>
    <col min="4630" max="4630" width="17.5" style="116" customWidth="1"/>
    <col min="4631" max="4631" width="20.25" style="116" customWidth="1"/>
    <col min="4632" max="4866" width="9" style="116"/>
    <col min="4867" max="4867" width="34" style="116" customWidth="1"/>
    <col min="4868" max="4869" width="9" style="116"/>
    <col min="4870" max="4870" width="14.125" style="116" customWidth="1"/>
    <col min="4871" max="4871" width="25.125" style="116" customWidth="1"/>
    <col min="4872" max="4873" width="9" style="116"/>
    <col min="4874" max="4874" width="13.375" style="116" customWidth="1"/>
    <col min="4875" max="4875" width="25.875" style="116" customWidth="1"/>
    <col min="4876" max="4877" width="9" style="116"/>
    <col min="4878" max="4878" width="12.5" style="116" customWidth="1"/>
    <col min="4879" max="4879" width="25.125" style="116" customWidth="1"/>
    <col min="4880" max="4880" width="9" style="116"/>
    <col min="4881" max="4881" width="14.375" style="116" customWidth="1"/>
    <col min="4882" max="4882" width="13.875" style="116" customWidth="1"/>
    <col min="4883" max="4883" width="26.75" style="116" customWidth="1"/>
    <col min="4884" max="4884" width="9" style="116"/>
    <col min="4885" max="4885" width="10.75" style="116" customWidth="1"/>
    <col min="4886" max="4886" width="17.5" style="116" customWidth="1"/>
    <col min="4887" max="4887" width="20.25" style="116" customWidth="1"/>
    <col min="4888" max="5122" width="9" style="116"/>
    <col min="5123" max="5123" width="34" style="116" customWidth="1"/>
    <col min="5124" max="5125" width="9" style="116"/>
    <col min="5126" max="5126" width="14.125" style="116" customWidth="1"/>
    <col min="5127" max="5127" width="25.125" style="116" customWidth="1"/>
    <col min="5128" max="5129" width="9" style="116"/>
    <col min="5130" max="5130" width="13.375" style="116" customWidth="1"/>
    <col min="5131" max="5131" width="25.875" style="116" customWidth="1"/>
    <col min="5132" max="5133" width="9" style="116"/>
    <col min="5134" max="5134" width="12.5" style="116" customWidth="1"/>
    <col min="5135" max="5135" width="25.125" style="116" customWidth="1"/>
    <col min="5136" max="5136" width="9" style="116"/>
    <col min="5137" max="5137" width="14.375" style="116" customWidth="1"/>
    <col min="5138" max="5138" width="13.875" style="116" customWidth="1"/>
    <col min="5139" max="5139" width="26.75" style="116" customWidth="1"/>
    <col min="5140" max="5140" width="9" style="116"/>
    <col min="5141" max="5141" width="10.75" style="116" customWidth="1"/>
    <col min="5142" max="5142" width="17.5" style="116" customWidth="1"/>
    <col min="5143" max="5143" width="20.25" style="116" customWidth="1"/>
    <col min="5144" max="5378" width="9" style="116"/>
    <col min="5379" max="5379" width="34" style="116" customWidth="1"/>
    <col min="5380" max="5381" width="9" style="116"/>
    <col min="5382" max="5382" width="14.125" style="116" customWidth="1"/>
    <col min="5383" max="5383" width="25.125" style="116" customWidth="1"/>
    <col min="5384" max="5385" width="9" style="116"/>
    <col min="5386" max="5386" width="13.375" style="116" customWidth="1"/>
    <col min="5387" max="5387" width="25.875" style="116" customWidth="1"/>
    <col min="5388" max="5389" width="9" style="116"/>
    <col min="5390" max="5390" width="12.5" style="116" customWidth="1"/>
    <col min="5391" max="5391" width="25.125" style="116" customWidth="1"/>
    <col min="5392" max="5392" width="9" style="116"/>
    <col min="5393" max="5393" width="14.375" style="116" customWidth="1"/>
    <col min="5394" max="5394" width="13.875" style="116" customWidth="1"/>
    <col min="5395" max="5395" width="26.75" style="116" customWidth="1"/>
    <col min="5396" max="5396" width="9" style="116"/>
    <col min="5397" max="5397" width="10.75" style="116" customWidth="1"/>
    <col min="5398" max="5398" width="17.5" style="116" customWidth="1"/>
    <col min="5399" max="5399" width="20.25" style="116" customWidth="1"/>
    <col min="5400" max="5634" width="9" style="116"/>
    <col min="5635" max="5635" width="34" style="116" customWidth="1"/>
    <col min="5636" max="5637" width="9" style="116"/>
    <col min="5638" max="5638" width="14.125" style="116" customWidth="1"/>
    <col min="5639" max="5639" width="25.125" style="116" customWidth="1"/>
    <col min="5640" max="5641" width="9" style="116"/>
    <col min="5642" max="5642" width="13.375" style="116" customWidth="1"/>
    <col min="5643" max="5643" width="25.875" style="116" customWidth="1"/>
    <col min="5644" max="5645" width="9" style="116"/>
    <col min="5646" max="5646" width="12.5" style="116" customWidth="1"/>
    <col min="5647" max="5647" width="25.125" style="116" customWidth="1"/>
    <col min="5648" max="5648" width="9" style="116"/>
    <col min="5649" max="5649" width="14.375" style="116" customWidth="1"/>
    <col min="5650" max="5650" width="13.875" style="116" customWidth="1"/>
    <col min="5651" max="5651" width="26.75" style="116" customWidth="1"/>
    <col min="5652" max="5652" width="9" style="116"/>
    <col min="5653" max="5653" width="10.75" style="116" customWidth="1"/>
    <col min="5654" max="5654" width="17.5" style="116" customWidth="1"/>
    <col min="5655" max="5655" width="20.25" style="116" customWidth="1"/>
    <col min="5656" max="5890" width="9" style="116"/>
    <col min="5891" max="5891" width="34" style="116" customWidth="1"/>
    <col min="5892" max="5893" width="9" style="116"/>
    <col min="5894" max="5894" width="14.125" style="116" customWidth="1"/>
    <col min="5895" max="5895" width="25.125" style="116" customWidth="1"/>
    <col min="5896" max="5897" width="9" style="116"/>
    <col min="5898" max="5898" width="13.375" style="116" customWidth="1"/>
    <col min="5899" max="5899" width="25.875" style="116" customWidth="1"/>
    <col min="5900" max="5901" width="9" style="116"/>
    <col min="5902" max="5902" width="12.5" style="116" customWidth="1"/>
    <col min="5903" max="5903" width="25.125" style="116" customWidth="1"/>
    <col min="5904" max="5904" width="9" style="116"/>
    <col min="5905" max="5905" width="14.375" style="116" customWidth="1"/>
    <col min="5906" max="5906" width="13.875" style="116" customWidth="1"/>
    <col min="5907" max="5907" width="26.75" style="116" customWidth="1"/>
    <col min="5908" max="5908" width="9" style="116"/>
    <col min="5909" max="5909" width="10.75" style="116" customWidth="1"/>
    <col min="5910" max="5910" width="17.5" style="116" customWidth="1"/>
    <col min="5911" max="5911" width="20.25" style="116" customWidth="1"/>
    <col min="5912" max="6146" width="9" style="116"/>
    <col min="6147" max="6147" width="34" style="116" customWidth="1"/>
    <col min="6148" max="6149" width="9" style="116"/>
    <col min="6150" max="6150" width="14.125" style="116" customWidth="1"/>
    <col min="6151" max="6151" width="25.125" style="116" customWidth="1"/>
    <col min="6152" max="6153" width="9" style="116"/>
    <col min="6154" max="6154" width="13.375" style="116" customWidth="1"/>
    <col min="6155" max="6155" width="25.875" style="116" customWidth="1"/>
    <col min="6156" max="6157" width="9" style="116"/>
    <col min="6158" max="6158" width="12.5" style="116" customWidth="1"/>
    <col min="6159" max="6159" width="25.125" style="116" customWidth="1"/>
    <col min="6160" max="6160" width="9" style="116"/>
    <col min="6161" max="6161" width="14.375" style="116" customWidth="1"/>
    <col min="6162" max="6162" width="13.875" style="116" customWidth="1"/>
    <col min="6163" max="6163" width="26.75" style="116" customWidth="1"/>
    <col min="6164" max="6164" width="9" style="116"/>
    <col min="6165" max="6165" width="10.75" style="116" customWidth="1"/>
    <col min="6166" max="6166" width="17.5" style="116" customWidth="1"/>
    <col min="6167" max="6167" width="20.25" style="116" customWidth="1"/>
    <col min="6168" max="6402" width="9" style="116"/>
    <col min="6403" max="6403" width="34" style="116" customWidth="1"/>
    <col min="6404" max="6405" width="9" style="116"/>
    <col min="6406" max="6406" width="14.125" style="116" customWidth="1"/>
    <col min="6407" max="6407" width="25.125" style="116" customWidth="1"/>
    <col min="6408" max="6409" width="9" style="116"/>
    <col min="6410" max="6410" width="13.375" style="116" customWidth="1"/>
    <col min="6411" max="6411" width="25.875" style="116" customWidth="1"/>
    <col min="6412" max="6413" width="9" style="116"/>
    <col min="6414" max="6414" width="12.5" style="116" customWidth="1"/>
    <col min="6415" max="6415" width="25.125" style="116" customWidth="1"/>
    <col min="6416" max="6416" width="9" style="116"/>
    <col min="6417" max="6417" width="14.375" style="116" customWidth="1"/>
    <col min="6418" max="6418" width="13.875" style="116" customWidth="1"/>
    <col min="6419" max="6419" width="26.75" style="116" customWidth="1"/>
    <col min="6420" max="6420" width="9" style="116"/>
    <col min="6421" max="6421" width="10.75" style="116" customWidth="1"/>
    <col min="6422" max="6422" width="17.5" style="116" customWidth="1"/>
    <col min="6423" max="6423" width="20.25" style="116" customWidth="1"/>
    <col min="6424" max="6658" width="9" style="116"/>
    <col min="6659" max="6659" width="34" style="116" customWidth="1"/>
    <col min="6660" max="6661" width="9" style="116"/>
    <col min="6662" max="6662" width="14.125" style="116" customWidth="1"/>
    <col min="6663" max="6663" width="25.125" style="116" customWidth="1"/>
    <col min="6664" max="6665" width="9" style="116"/>
    <col min="6666" max="6666" width="13.375" style="116" customWidth="1"/>
    <col min="6667" max="6667" width="25.875" style="116" customWidth="1"/>
    <col min="6668" max="6669" width="9" style="116"/>
    <col min="6670" max="6670" width="12.5" style="116" customWidth="1"/>
    <col min="6671" max="6671" width="25.125" style="116" customWidth="1"/>
    <col min="6672" max="6672" width="9" style="116"/>
    <col min="6673" max="6673" width="14.375" style="116" customWidth="1"/>
    <col min="6674" max="6674" width="13.875" style="116" customWidth="1"/>
    <col min="6675" max="6675" width="26.75" style="116" customWidth="1"/>
    <col min="6676" max="6676" width="9" style="116"/>
    <col min="6677" max="6677" width="10.75" style="116" customWidth="1"/>
    <col min="6678" max="6678" width="17.5" style="116" customWidth="1"/>
    <col min="6679" max="6679" width="20.25" style="116" customWidth="1"/>
    <col min="6680" max="6914" width="9" style="116"/>
    <col min="6915" max="6915" width="34" style="116" customWidth="1"/>
    <col min="6916" max="6917" width="9" style="116"/>
    <col min="6918" max="6918" width="14.125" style="116" customWidth="1"/>
    <col min="6919" max="6919" width="25.125" style="116" customWidth="1"/>
    <col min="6920" max="6921" width="9" style="116"/>
    <col min="6922" max="6922" width="13.375" style="116" customWidth="1"/>
    <col min="6923" max="6923" width="25.875" style="116" customWidth="1"/>
    <col min="6924" max="6925" width="9" style="116"/>
    <col min="6926" max="6926" width="12.5" style="116" customWidth="1"/>
    <col min="6927" max="6927" width="25.125" style="116" customWidth="1"/>
    <col min="6928" max="6928" width="9" style="116"/>
    <col min="6929" max="6929" width="14.375" style="116" customWidth="1"/>
    <col min="6930" max="6930" width="13.875" style="116" customWidth="1"/>
    <col min="6931" max="6931" width="26.75" style="116" customWidth="1"/>
    <col min="6932" max="6932" width="9" style="116"/>
    <col min="6933" max="6933" width="10.75" style="116" customWidth="1"/>
    <col min="6934" max="6934" width="17.5" style="116" customWidth="1"/>
    <col min="6935" max="6935" width="20.25" style="116" customWidth="1"/>
    <col min="6936" max="7170" width="9" style="116"/>
    <col min="7171" max="7171" width="34" style="116" customWidth="1"/>
    <col min="7172" max="7173" width="9" style="116"/>
    <col min="7174" max="7174" width="14.125" style="116" customWidth="1"/>
    <col min="7175" max="7175" width="25.125" style="116" customWidth="1"/>
    <col min="7176" max="7177" width="9" style="116"/>
    <col min="7178" max="7178" width="13.375" style="116" customWidth="1"/>
    <col min="7179" max="7179" width="25.875" style="116" customWidth="1"/>
    <col min="7180" max="7181" width="9" style="116"/>
    <col min="7182" max="7182" width="12.5" style="116" customWidth="1"/>
    <col min="7183" max="7183" width="25.125" style="116" customWidth="1"/>
    <col min="7184" max="7184" width="9" style="116"/>
    <col min="7185" max="7185" width="14.375" style="116" customWidth="1"/>
    <col min="7186" max="7186" width="13.875" style="116" customWidth="1"/>
    <col min="7187" max="7187" width="26.75" style="116" customWidth="1"/>
    <col min="7188" max="7188" width="9" style="116"/>
    <col min="7189" max="7189" width="10.75" style="116" customWidth="1"/>
    <col min="7190" max="7190" width="17.5" style="116" customWidth="1"/>
    <col min="7191" max="7191" width="20.25" style="116" customWidth="1"/>
    <col min="7192" max="7426" width="9" style="116"/>
    <col min="7427" max="7427" width="34" style="116" customWidth="1"/>
    <col min="7428" max="7429" width="9" style="116"/>
    <col min="7430" max="7430" width="14.125" style="116" customWidth="1"/>
    <col min="7431" max="7431" width="25.125" style="116" customWidth="1"/>
    <col min="7432" max="7433" width="9" style="116"/>
    <col min="7434" max="7434" width="13.375" style="116" customWidth="1"/>
    <col min="7435" max="7435" width="25.875" style="116" customWidth="1"/>
    <col min="7436" max="7437" width="9" style="116"/>
    <col min="7438" max="7438" width="12.5" style="116" customWidth="1"/>
    <col min="7439" max="7439" width="25.125" style="116" customWidth="1"/>
    <col min="7440" max="7440" width="9" style="116"/>
    <col min="7441" max="7441" width="14.375" style="116" customWidth="1"/>
    <col min="7442" max="7442" width="13.875" style="116" customWidth="1"/>
    <col min="7443" max="7443" width="26.75" style="116" customWidth="1"/>
    <col min="7444" max="7444" width="9" style="116"/>
    <col min="7445" max="7445" width="10.75" style="116" customWidth="1"/>
    <col min="7446" max="7446" width="17.5" style="116" customWidth="1"/>
    <col min="7447" max="7447" width="20.25" style="116" customWidth="1"/>
    <col min="7448" max="7682" width="9" style="116"/>
    <col min="7683" max="7683" width="34" style="116" customWidth="1"/>
    <col min="7684" max="7685" width="9" style="116"/>
    <col min="7686" max="7686" width="14.125" style="116" customWidth="1"/>
    <col min="7687" max="7687" width="25.125" style="116" customWidth="1"/>
    <col min="7688" max="7689" width="9" style="116"/>
    <col min="7690" max="7690" width="13.375" style="116" customWidth="1"/>
    <col min="7691" max="7691" width="25.875" style="116" customWidth="1"/>
    <col min="7692" max="7693" width="9" style="116"/>
    <col min="7694" max="7694" width="12.5" style="116" customWidth="1"/>
    <col min="7695" max="7695" width="25.125" style="116" customWidth="1"/>
    <col min="7696" max="7696" width="9" style="116"/>
    <col min="7697" max="7697" width="14.375" style="116" customWidth="1"/>
    <col min="7698" max="7698" width="13.875" style="116" customWidth="1"/>
    <col min="7699" max="7699" width="26.75" style="116" customWidth="1"/>
    <col min="7700" max="7700" width="9" style="116"/>
    <col min="7701" max="7701" width="10.75" style="116" customWidth="1"/>
    <col min="7702" max="7702" width="17.5" style="116" customWidth="1"/>
    <col min="7703" max="7703" width="20.25" style="116" customWidth="1"/>
    <col min="7704" max="7938" width="9" style="116"/>
    <col min="7939" max="7939" width="34" style="116" customWidth="1"/>
    <col min="7940" max="7941" width="9" style="116"/>
    <col min="7942" max="7942" width="14.125" style="116" customWidth="1"/>
    <col min="7943" max="7943" width="25.125" style="116" customWidth="1"/>
    <col min="7944" max="7945" width="9" style="116"/>
    <col min="7946" max="7946" width="13.375" style="116" customWidth="1"/>
    <col min="7947" max="7947" width="25.875" style="116" customWidth="1"/>
    <col min="7948" max="7949" width="9" style="116"/>
    <col min="7950" max="7950" width="12.5" style="116" customWidth="1"/>
    <col min="7951" max="7951" width="25.125" style="116" customWidth="1"/>
    <col min="7952" max="7952" width="9" style="116"/>
    <col min="7953" max="7953" width="14.375" style="116" customWidth="1"/>
    <col min="7954" max="7954" width="13.875" style="116" customWidth="1"/>
    <col min="7955" max="7955" width="26.75" style="116" customWidth="1"/>
    <col min="7956" max="7956" width="9" style="116"/>
    <col min="7957" max="7957" width="10.75" style="116" customWidth="1"/>
    <col min="7958" max="7958" width="17.5" style="116" customWidth="1"/>
    <col min="7959" max="7959" width="20.25" style="116" customWidth="1"/>
    <col min="7960" max="8194" width="9" style="116"/>
    <col min="8195" max="8195" width="34" style="116" customWidth="1"/>
    <col min="8196" max="8197" width="9" style="116"/>
    <col min="8198" max="8198" width="14.125" style="116" customWidth="1"/>
    <col min="8199" max="8199" width="25.125" style="116" customWidth="1"/>
    <col min="8200" max="8201" width="9" style="116"/>
    <col min="8202" max="8202" width="13.375" style="116" customWidth="1"/>
    <col min="8203" max="8203" width="25.875" style="116" customWidth="1"/>
    <col min="8204" max="8205" width="9" style="116"/>
    <col min="8206" max="8206" width="12.5" style="116" customWidth="1"/>
    <col min="8207" max="8207" width="25.125" style="116" customWidth="1"/>
    <col min="8208" max="8208" width="9" style="116"/>
    <col min="8209" max="8209" width="14.375" style="116" customWidth="1"/>
    <col min="8210" max="8210" width="13.875" style="116" customWidth="1"/>
    <col min="8211" max="8211" width="26.75" style="116" customWidth="1"/>
    <col min="8212" max="8212" width="9" style="116"/>
    <col min="8213" max="8213" width="10.75" style="116" customWidth="1"/>
    <col min="8214" max="8214" width="17.5" style="116" customWidth="1"/>
    <col min="8215" max="8215" width="20.25" style="116" customWidth="1"/>
    <col min="8216" max="8450" width="9" style="116"/>
    <col min="8451" max="8451" width="34" style="116" customWidth="1"/>
    <col min="8452" max="8453" width="9" style="116"/>
    <col min="8454" max="8454" width="14.125" style="116" customWidth="1"/>
    <col min="8455" max="8455" width="25.125" style="116" customWidth="1"/>
    <col min="8456" max="8457" width="9" style="116"/>
    <col min="8458" max="8458" width="13.375" style="116" customWidth="1"/>
    <col min="8459" max="8459" width="25.875" style="116" customWidth="1"/>
    <col min="8460" max="8461" width="9" style="116"/>
    <col min="8462" max="8462" width="12.5" style="116" customWidth="1"/>
    <col min="8463" max="8463" width="25.125" style="116" customWidth="1"/>
    <col min="8464" max="8464" width="9" style="116"/>
    <col min="8465" max="8465" width="14.375" style="116" customWidth="1"/>
    <col min="8466" max="8466" width="13.875" style="116" customWidth="1"/>
    <col min="8467" max="8467" width="26.75" style="116" customWidth="1"/>
    <col min="8468" max="8468" width="9" style="116"/>
    <col min="8469" max="8469" width="10.75" style="116" customWidth="1"/>
    <col min="8470" max="8470" width="17.5" style="116" customWidth="1"/>
    <col min="8471" max="8471" width="20.25" style="116" customWidth="1"/>
    <col min="8472" max="8706" width="9" style="116"/>
    <col min="8707" max="8707" width="34" style="116" customWidth="1"/>
    <col min="8708" max="8709" width="9" style="116"/>
    <col min="8710" max="8710" width="14.125" style="116" customWidth="1"/>
    <col min="8711" max="8711" width="25.125" style="116" customWidth="1"/>
    <col min="8712" max="8713" width="9" style="116"/>
    <col min="8714" max="8714" width="13.375" style="116" customWidth="1"/>
    <col min="8715" max="8715" width="25.875" style="116" customWidth="1"/>
    <col min="8716" max="8717" width="9" style="116"/>
    <col min="8718" max="8718" width="12.5" style="116" customWidth="1"/>
    <col min="8719" max="8719" width="25.125" style="116" customWidth="1"/>
    <col min="8720" max="8720" width="9" style="116"/>
    <col min="8721" max="8721" width="14.375" style="116" customWidth="1"/>
    <col min="8722" max="8722" width="13.875" style="116" customWidth="1"/>
    <col min="8723" max="8723" width="26.75" style="116" customWidth="1"/>
    <col min="8724" max="8724" width="9" style="116"/>
    <col min="8725" max="8725" width="10.75" style="116" customWidth="1"/>
    <col min="8726" max="8726" width="17.5" style="116" customWidth="1"/>
    <col min="8727" max="8727" width="20.25" style="116" customWidth="1"/>
    <col min="8728" max="8962" width="9" style="116"/>
    <col min="8963" max="8963" width="34" style="116" customWidth="1"/>
    <col min="8964" max="8965" width="9" style="116"/>
    <col min="8966" max="8966" width="14.125" style="116" customWidth="1"/>
    <col min="8967" max="8967" width="25.125" style="116" customWidth="1"/>
    <col min="8968" max="8969" width="9" style="116"/>
    <col min="8970" max="8970" width="13.375" style="116" customWidth="1"/>
    <col min="8971" max="8971" width="25.875" style="116" customWidth="1"/>
    <col min="8972" max="8973" width="9" style="116"/>
    <col min="8974" max="8974" width="12.5" style="116" customWidth="1"/>
    <col min="8975" max="8975" width="25.125" style="116" customWidth="1"/>
    <col min="8976" max="8976" width="9" style="116"/>
    <col min="8977" max="8977" width="14.375" style="116" customWidth="1"/>
    <col min="8978" max="8978" width="13.875" style="116" customWidth="1"/>
    <col min="8979" max="8979" width="26.75" style="116" customWidth="1"/>
    <col min="8980" max="8980" width="9" style="116"/>
    <col min="8981" max="8981" width="10.75" style="116" customWidth="1"/>
    <col min="8982" max="8982" width="17.5" style="116" customWidth="1"/>
    <col min="8983" max="8983" width="20.25" style="116" customWidth="1"/>
    <col min="8984" max="9218" width="9" style="116"/>
    <col min="9219" max="9219" width="34" style="116" customWidth="1"/>
    <col min="9220" max="9221" width="9" style="116"/>
    <col min="9222" max="9222" width="14.125" style="116" customWidth="1"/>
    <col min="9223" max="9223" width="25.125" style="116" customWidth="1"/>
    <col min="9224" max="9225" width="9" style="116"/>
    <col min="9226" max="9226" width="13.375" style="116" customWidth="1"/>
    <col min="9227" max="9227" width="25.875" style="116" customWidth="1"/>
    <col min="9228" max="9229" width="9" style="116"/>
    <col min="9230" max="9230" width="12.5" style="116" customWidth="1"/>
    <col min="9231" max="9231" width="25.125" style="116" customWidth="1"/>
    <col min="9232" max="9232" width="9" style="116"/>
    <col min="9233" max="9233" width="14.375" style="116" customWidth="1"/>
    <col min="9234" max="9234" width="13.875" style="116" customWidth="1"/>
    <col min="9235" max="9235" width="26.75" style="116" customWidth="1"/>
    <col min="9236" max="9236" width="9" style="116"/>
    <col min="9237" max="9237" width="10.75" style="116" customWidth="1"/>
    <col min="9238" max="9238" width="17.5" style="116" customWidth="1"/>
    <col min="9239" max="9239" width="20.25" style="116" customWidth="1"/>
    <col min="9240" max="9474" width="9" style="116"/>
    <col min="9475" max="9475" width="34" style="116" customWidth="1"/>
    <col min="9476" max="9477" width="9" style="116"/>
    <col min="9478" max="9478" width="14.125" style="116" customWidth="1"/>
    <col min="9479" max="9479" width="25.125" style="116" customWidth="1"/>
    <col min="9480" max="9481" width="9" style="116"/>
    <col min="9482" max="9482" width="13.375" style="116" customWidth="1"/>
    <col min="9483" max="9483" width="25.875" style="116" customWidth="1"/>
    <col min="9484" max="9485" width="9" style="116"/>
    <col min="9486" max="9486" width="12.5" style="116" customWidth="1"/>
    <col min="9487" max="9487" width="25.125" style="116" customWidth="1"/>
    <col min="9488" max="9488" width="9" style="116"/>
    <col min="9489" max="9489" width="14.375" style="116" customWidth="1"/>
    <col min="9490" max="9490" width="13.875" style="116" customWidth="1"/>
    <col min="9491" max="9491" width="26.75" style="116" customWidth="1"/>
    <col min="9492" max="9492" width="9" style="116"/>
    <col min="9493" max="9493" width="10.75" style="116" customWidth="1"/>
    <col min="9494" max="9494" width="17.5" style="116" customWidth="1"/>
    <col min="9495" max="9495" width="20.25" style="116" customWidth="1"/>
    <col min="9496" max="9730" width="9" style="116"/>
    <col min="9731" max="9731" width="34" style="116" customWidth="1"/>
    <col min="9732" max="9733" width="9" style="116"/>
    <col min="9734" max="9734" width="14.125" style="116" customWidth="1"/>
    <col min="9735" max="9735" width="25.125" style="116" customWidth="1"/>
    <col min="9736" max="9737" width="9" style="116"/>
    <col min="9738" max="9738" width="13.375" style="116" customWidth="1"/>
    <col min="9739" max="9739" width="25.875" style="116" customWidth="1"/>
    <col min="9740" max="9741" width="9" style="116"/>
    <col min="9742" max="9742" width="12.5" style="116" customWidth="1"/>
    <col min="9743" max="9743" width="25.125" style="116" customWidth="1"/>
    <col min="9744" max="9744" width="9" style="116"/>
    <col min="9745" max="9745" width="14.375" style="116" customWidth="1"/>
    <col min="9746" max="9746" width="13.875" style="116" customWidth="1"/>
    <col min="9747" max="9747" width="26.75" style="116" customWidth="1"/>
    <col min="9748" max="9748" width="9" style="116"/>
    <col min="9749" max="9749" width="10.75" style="116" customWidth="1"/>
    <col min="9750" max="9750" width="17.5" style="116" customWidth="1"/>
    <col min="9751" max="9751" width="20.25" style="116" customWidth="1"/>
    <col min="9752" max="9986" width="9" style="116"/>
    <col min="9987" max="9987" width="34" style="116" customWidth="1"/>
    <col min="9988" max="9989" width="9" style="116"/>
    <col min="9990" max="9990" width="14.125" style="116" customWidth="1"/>
    <col min="9991" max="9991" width="25.125" style="116" customWidth="1"/>
    <col min="9992" max="9993" width="9" style="116"/>
    <col min="9994" max="9994" width="13.375" style="116" customWidth="1"/>
    <col min="9995" max="9995" width="25.875" style="116" customWidth="1"/>
    <col min="9996" max="9997" width="9" style="116"/>
    <col min="9998" max="9998" width="12.5" style="116" customWidth="1"/>
    <col min="9999" max="9999" width="25.125" style="116" customWidth="1"/>
    <col min="10000" max="10000" width="9" style="116"/>
    <col min="10001" max="10001" width="14.375" style="116" customWidth="1"/>
    <col min="10002" max="10002" width="13.875" style="116" customWidth="1"/>
    <col min="10003" max="10003" width="26.75" style="116" customWidth="1"/>
    <col min="10004" max="10004" width="9" style="116"/>
    <col min="10005" max="10005" width="10.75" style="116" customWidth="1"/>
    <col min="10006" max="10006" width="17.5" style="116" customWidth="1"/>
    <col min="10007" max="10007" width="20.25" style="116" customWidth="1"/>
    <col min="10008" max="10242" width="9" style="116"/>
    <col min="10243" max="10243" width="34" style="116" customWidth="1"/>
    <col min="10244" max="10245" width="9" style="116"/>
    <col min="10246" max="10246" width="14.125" style="116" customWidth="1"/>
    <col min="10247" max="10247" width="25.125" style="116" customWidth="1"/>
    <col min="10248" max="10249" width="9" style="116"/>
    <col min="10250" max="10250" width="13.375" style="116" customWidth="1"/>
    <col min="10251" max="10251" width="25.875" style="116" customWidth="1"/>
    <col min="10252" max="10253" width="9" style="116"/>
    <col min="10254" max="10254" width="12.5" style="116" customWidth="1"/>
    <col min="10255" max="10255" width="25.125" style="116" customWidth="1"/>
    <col min="10256" max="10256" width="9" style="116"/>
    <col min="10257" max="10257" width="14.375" style="116" customWidth="1"/>
    <col min="10258" max="10258" width="13.875" style="116" customWidth="1"/>
    <col min="10259" max="10259" width="26.75" style="116" customWidth="1"/>
    <col min="10260" max="10260" width="9" style="116"/>
    <col min="10261" max="10261" width="10.75" style="116" customWidth="1"/>
    <col min="10262" max="10262" width="17.5" style="116" customWidth="1"/>
    <col min="10263" max="10263" width="20.25" style="116" customWidth="1"/>
    <col min="10264" max="10498" width="9" style="116"/>
    <col min="10499" max="10499" width="34" style="116" customWidth="1"/>
    <col min="10500" max="10501" width="9" style="116"/>
    <col min="10502" max="10502" width="14.125" style="116" customWidth="1"/>
    <col min="10503" max="10503" width="25.125" style="116" customWidth="1"/>
    <col min="10504" max="10505" width="9" style="116"/>
    <col min="10506" max="10506" width="13.375" style="116" customWidth="1"/>
    <col min="10507" max="10507" width="25.875" style="116" customWidth="1"/>
    <col min="10508" max="10509" width="9" style="116"/>
    <col min="10510" max="10510" width="12.5" style="116" customWidth="1"/>
    <col min="10511" max="10511" width="25.125" style="116" customWidth="1"/>
    <col min="10512" max="10512" width="9" style="116"/>
    <col min="10513" max="10513" width="14.375" style="116" customWidth="1"/>
    <col min="10514" max="10514" width="13.875" style="116" customWidth="1"/>
    <col min="10515" max="10515" width="26.75" style="116" customWidth="1"/>
    <col min="10516" max="10516" width="9" style="116"/>
    <col min="10517" max="10517" width="10.75" style="116" customWidth="1"/>
    <col min="10518" max="10518" width="17.5" style="116" customWidth="1"/>
    <col min="10519" max="10519" width="20.25" style="116" customWidth="1"/>
    <col min="10520" max="10754" width="9" style="116"/>
    <col min="10755" max="10755" width="34" style="116" customWidth="1"/>
    <col min="10756" max="10757" width="9" style="116"/>
    <col min="10758" max="10758" width="14.125" style="116" customWidth="1"/>
    <col min="10759" max="10759" width="25.125" style="116" customWidth="1"/>
    <col min="10760" max="10761" width="9" style="116"/>
    <col min="10762" max="10762" width="13.375" style="116" customWidth="1"/>
    <col min="10763" max="10763" width="25.875" style="116" customWidth="1"/>
    <col min="10764" max="10765" width="9" style="116"/>
    <col min="10766" max="10766" width="12.5" style="116" customWidth="1"/>
    <col min="10767" max="10767" width="25.125" style="116" customWidth="1"/>
    <col min="10768" max="10768" width="9" style="116"/>
    <col min="10769" max="10769" width="14.375" style="116" customWidth="1"/>
    <col min="10770" max="10770" width="13.875" style="116" customWidth="1"/>
    <col min="10771" max="10771" width="26.75" style="116" customWidth="1"/>
    <col min="10772" max="10772" width="9" style="116"/>
    <col min="10773" max="10773" width="10.75" style="116" customWidth="1"/>
    <col min="10774" max="10774" width="17.5" style="116" customWidth="1"/>
    <col min="10775" max="10775" width="20.25" style="116" customWidth="1"/>
    <col min="10776" max="11010" width="9" style="116"/>
    <col min="11011" max="11011" width="34" style="116" customWidth="1"/>
    <col min="11012" max="11013" width="9" style="116"/>
    <col min="11014" max="11014" width="14.125" style="116" customWidth="1"/>
    <col min="11015" max="11015" width="25.125" style="116" customWidth="1"/>
    <col min="11016" max="11017" width="9" style="116"/>
    <col min="11018" max="11018" width="13.375" style="116" customWidth="1"/>
    <col min="11019" max="11019" width="25.875" style="116" customWidth="1"/>
    <col min="11020" max="11021" width="9" style="116"/>
    <col min="11022" max="11022" width="12.5" style="116" customWidth="1"/>
    <col min="11023" max="11023" width="25.125" style="116" customWidth="1"/>
    <col min="11024" max="11024" width="9" style="116"/>
    <col min="11025" max="11025" width="14.375" style="116" customWidth="1"/>
    <col min="11026" max="11026" width="13.875" style="116" customWidth="1"/>
    <col min="11027" max="11027" width="26.75" style="116" customWidth="1"/>
    <col min="11028" max="11028" width="9" style="116"/>
    <col min="11029" max="11029" width="10.75" style="116" customWidth="1"/>
    <col min="11030" max="11030" width="17.5" style="116" customWidth="1"/>
    <col min="11031" max="11031" width="20.25" style="116" customWidth="1"/>
    <col min="11032" max="11266" width="9" style="116"/>
    <col min="11267" max="11267" width="34" style="116" customWidth="1"/>
    <col min="11268" max="11269" width="9" style="116"/>
    <col min="11270" max="11270" width="14.125" style="116" customWidth="1"/>
    <col min="11271" max="11271" width="25.125" style="116" customWidth="1"/>
    <col min="11272" max="11273" width="9" style="116"/>
    <col min="11274" max="11274" width="13.375" style="116" customWidth="1"/>
    <col min="11275" max="11275" width="25.875" style="116" customWidth="1"/>
    <col min="11276" max="11277" width="9" style="116"/>
    <col min="11278" max="11278" width="12.5" style="116" customWidth="1"/>
    <col min="11279" max="11279" width="25.125" style="116" customWidth="1"/>
    <col min="11280" max="11280" width="9" style="116"/>
    <col min="11281" max="11281" width="14.375" style="116" customWidth="1"/>
    <col min="11282" max="11282" width="13.875" style="116" customWidth="1"/>
    <col min="11283" max="11283" width="26.75" style="116" customWidth="1"/>
    <col min="11284" max="11284" width="9" style="116"/>
    <col min="11285" max="11285" width="10.75" style="116" customWidth="1"/>
    <col min="11286" max="11286" width="17.5" style="116" customWidth="1"/>
    <col min="11287" max="11287" width="20.25" style="116" customWidth="1"/>
    <col min="11288" max="11522" width="9" style="116"/>
    <col min="11523" max="11523" width="34" style="116" customWidth="1"/>
    <col min="11524" max="11525" width="9" style="116"/>
    <col min="11526" max="11526" width="14.125" style="116" customWidth="1"/>
    <col min="11527" max="11527" width="25.125" style="116" customWidth="1"/>
    <col min="11528" max="11529" width="9" style="116"/>
    <col min="11530" max="11530" width="13.375" style="116" customWidth="1"/>
    <col min="11531" max="11531" width="25.875" style="116" customWidth="1"/>
    <col min="11532" max="11533" width="9" style="116"/>
    <col min="11534" max="11534" width="12.5" style="116" customWidth="1"/>
    <col min="11535" max="11535" width="25.125" style="116" customWidth="1"/>
    <col min="11536" max="11536" width="9" style="116"/>
    <col min="11537" max="11537" width="14.375" style="116" customWidth="1"/>
    <col min="11538" max="11538" width="13.875" style="116" customWidth="1"/>
    <col min="11539" max="11539" width="26.75" style="116" customWidth="1"/>
    <col min="11540" max="11540" width="9" style="116"/>
    <col min="11541" max="11541" width="10.75" style="116" customWidth="1"/>
    <col min="11542" max="11542" width="17.5" style="116" customWidth="1"/>
    <col min="11543" max="11543" width="20.25" style="116" customWidth="1"/>
    <col min="11544" max="11778" width="9" style="116"/>
    <col min="11779" max="11779" width="34" style="116" customWidth="1"/>
    <col min="11780" max="11781" width="9" style="116"/>
    <col min="11782" max="11782" width="14.125" style="116" customWidth="1"/>
    <col min="11783" max="11783" width="25.125" style="116" customWidth="1"/>
    <col min="11784" max="11785" width="9" style="116"/>
    <col min="11786" max="11786" width="13.375" style="116" customWidth="1"/>
    <col min="11787" max="11787" width="25.875" style="116" customWidth="1"/>
    <col min="11788" max="11789" width="9" style="116"/>
    <col min="11790" max="11790" width="12.5" style="116" customWidth="1"/>
    <col min="11791" max="11791" width="25.125" style="116" customWidth="1"/>
    <col min="11792" max="11792" width="9" style="116"/>
    <col min="11793" max="11793" width="14.375" style="116" customWidth="1"/>
    <col min="11794" max="11794" width="13.875" style="116" customWidth="1"/>
    <col min="11795" max="11795" width="26.75" style="116" customWidth="1"/>
    <col min="11796" max="11796" width="9" style="116"/>
    <col min="11797" max="11797" width="10.75" style="116" customWidth="1"/>
    <col min="11798" max="11798" width="17.5" style="116" customWidth="1"/>
    <col min="11799" max="11799" width="20.25" style="116" customWidth="1"/>
    <col min="11800" max="12034" width="9" style="116"/>
    <col min="12035" max="12035" width="34" style="116" customWidth="1"/>
    <col min="12036" max="12037" width="9" style="116"/>
    <col min="12038" max="12038" width="14.125" style="116" customWidth="1"/>
    <col min="12039" max="12039" width="25.125" style="116" customWidth="1"/>
    <col min="12040" max="12041" width="9" style="116"/>
    <col min="12042" max="12042" width="13.375" style="116" customWidth="1"/>
    <col min="12043" max="12043" width="25.875" style="116" customWidth="1"/>
    <col min="12044" max="12045" width="9" style="116"/>
    <col min="12046" max="12046" width="12.5" style="116" customWidth="1"/>
    <col min="12047" max="12047" width="25.125" style="116" customWidth="1"/>
    <col min="12048" max="12048" width="9" style="116"/>
    <col min="12049" max="12049" width="14.375" style="116" customWidth="1"/>
    <col min="12050" max="12050" width="13.875" style="116" customWidth="1"/>
    <col min="12051" max="12051" width="26.75" style="116" customWidth="1"/>
    <col min="12052" max="12052" width="9" style="116"/>
    <col min="12053" max="12053" width="10.75" style="116" customWidth="1"/>
    <col min="12054" max="12054" width="17.5" style="116" customWidth="1"/>
    <col min="12055" max="12055" width="20.25" style="116" customWidth="1"/>
    <col min="12056" max="12290" width="9" style="116"/>
    <col min="12291" max="12291" width="34" style="116" customWidth="1"/>
    <col min="12292" max="12293" width="9" style="116"/>
    <col min="12294" max="12294" width="14.125" style="116" customWidth="1"/>
    <col min="12295" max="12295" width="25.125" style="116" customWidth="1"/>
    <col min="12296" max="12297" width="9" style="116"/>
    <col min="12298" max="12298" width="13.375" style="116" customWidth="1"/>
    <col min="12299" max="12299" width="25.875" style="116" customWidth="1"/>
    <col min="12300" max="12301" width="9" style="116"/>
    <col min="12302" max="12302" width="12.5" style="116" customWidth="1"/>
    <col min="12303" max="12303" width="25.125" style="116" customWidth="1"/>
    <col min="12304" max="12304" width="9" style="116"/>
    <col min="12305" max="12305" width="14.375" style="116" customWidth="1"/>
    <col min="12306" max="12306" width="13.875" style="116" customWidth="1"/>
    <col min="12307" max="12307" width="26.75" style="116" customWidth="1"/>
    <col min="12308" max="12308" width="9" style="116"/>
    <col min="12309" max="12309" width="10.75" style="116" customWidth="1"/>
    <col min="12310" max="12310" width="17.5" style="116" customWidth="1"/>
    <col min="12311" max="12311" width="20.25" style="116" customWidth="1"/>
    <col min="12312" max="12546" width="9" style="116"/>
    <col min="12547" max="12547" width="34" style="116" customWidth="1"/>
    <col min="12548" max="12549" width="9" style="116"/>
    <col min="12550" max="12550" width="14.125" style="116" customWidth="1"/>
    <col min="12551" max="12551" width="25.125" style="116" customWidth="1"/>
    <col min="12552" max="12553" width="9" style="116"/>
    <col min="12554" max="12554" width="13.375" style="116" customWidth="1"/>
    <col min="12555" max="12555" width="25.875" style="116" customWidth="1"/>
    <col min="12556" max="12557" width="9" style="116"/>
    <col min="12558" max="12558" width="12.5" style="116" customWidth="1"/>
    <col min="12559" max="12559" width="25.125" style="116" customWidth="1"/>
    <col min="12560" max="12560" width="9" style="116"/>
    <col min="12561" max="12561" width="14.375" style="116" customWidth="1"/>
    <col min="12562" max="12562" width="13.875" style="116" customWidth="1"/>
    <col min="12563" max="12563" width="26.75" style="116" customWidth="1"/>
    <col min="12564" max="12564" width="9" style="116"/>
    <col min="12565" max="12565" width="10.75" style="116" customWidth="1"/>
    <col min="12566" max="12566" width="17.5" style="116" customWidth="1"/>
    <col min="12567" max="12567" width="20.25" style="116" customWidth="1"/>
    <col min="12568" max="12802" width="9" style="116"/>
    <col min="12803" max="12803" width="34" style="116" customWidth="1"/>
    <col min="12804" max="12805" width="9" style="116"/>
    <col min="12806" max="12806" width="14.125" style="116" customWidth="1"/>
    <col min="12807" max="12807" width="25.125" style="116" customWidth="1"/>
    <col min="12808" max="12809" width="9" style="116"/>
    <col min="12810" max="12810" width="13.375" style="116" customWidth="1"/>
    <col min="12811" max="12811" width="25.875" style="116" customWidth="1"/>
    <col min="12812" max="12813" width="9" style="116"/>
    <col min="12814" max="12814" width="12.5" style="116" customWidth="1"/>
    <col min="12815" max="12815" width="25.125" style="116" customWidth="1"/>
    <col min="12816" max="12816" width="9" style="116"/>
    <col min="12817" max="12817" width="14.375" style="116" customWidth="1"/>
    <col min="12818" max="12818" width="13.875" style="116" customWidth="1"/>
    <col min="12819" max="12819" width="26.75" style="116" customWidth="1"/>
    <col min="12820" max="12820" width="9" style="116"/>
    <col min="12821" max="12821" width="10.75" style="116" customWidth="1"/>
    <col min="12822" max="12822" width="17.5" style="116" customWidth="1"/>
    <col min="12823" max="12823" width="20.25" style="116" customWidth="1"/>
    <col min="12824" max="13058" width="9" style="116"/>
    <col min="13059" max="13059" width="34" style="116" customWidth="1"/>
    <col min="13060" max="13061" width="9" style="116"/>
    <col min="13062" max="13062" width="14.125" style="116" customWidth="1"/>
    <col min="13063" max="13063" width="25.125" style="116" customWidth="1"/>
    <col min="13064" max="13065" width="9" style="116"/>
    <col min="13066" max="13066" width="13.375" style="116" customWidth="1"/>
    <col min="13067" max="13067" width="25.875" style="116" customWidth="1"/>
    <col min="13068" max="13069" width="9" style="116"/>
    <col min="13070" max="13070" width="12.5" style="116" customWidth="1"/>
    <col min="13071" max="13071" width="25.125" style="116" customWidth="1"/>
    <col min="13072" max="13072" width="9" style="116"/>
    <col min="13073" max="13073" width="14.375" style="116" customWidth="1"/>
    <col min="13074" max="13074" width="13.875" style="116" customWidth="1"/>
    <col min="13075" max="13075" width="26.75" style="116" customWidth="1"/>
    <col min="13076" max="13076" width="9" style="116"/>
    <col min="13077" max="13077" width="10.75" style="116" customWidth="1"/>
    <col min="13078" max="13078" width="17.5" style="116" customWidth="1"/>
    <col min="13079" max="13079" width="20.25" style="116" customWidth="1"/>
    <col min="13080" max="13314" width="9" style="116"/>
    <col min="13315" max="13315" width="34" style="116" customWidth="1"/>
    <col min="13316" max="13317" width="9" style="116"/>
    <col min="13318" max="13318" width="14.125" style="116" customWidth="1"/>
    <col min="13319" max="13319" width="25.125" style="116" customWidth="1"/>
    <col min="13320" max="13321" width="9" style="116"/>
    <col min="13322" max="13322" width="13.375" style="116" customWidth="1"/>
    <col min="13323" max="13323" width="25.875" style="116" customWidth="1"/>
    <col min="13324" max="13325" width="9" style="116"/>
    <col min="13326" max="13326" width="12.5" style="116" customWidth="1"/>
    <col min="13327" max="13327" width="25.125" style="116" customWidth="1"/>
    <col min="13328" max="13328" width="9" style="116"/>
    <col min="13329" max="13329" width="14.375" style="116" customWidth="1"/>
    <col min="13330" max="13330" width="13.875" style="116" customWidth="1"/>
    <col min="13331" max="13331" width="26.75" style="116" customWidth="1"/>
    <col min="13332" max="13332" width="9" style="116"/>
    <col min="13333" max="13333" width="10.75" style="116" customWidth="1"/>
    <col min="13334" max="13334" width="17.5" style="116" customWidth="1"/>
    <col min="13335" max="13335" width="20.25" style="116" customWidth="1"/>
    <col min="13336" max="13570" width="9" style="116"/>
    <col min="13571" max="13571" width="34" style="116" customWidth="1"/>
    <col min="13572" max="13573" width="9" style="116"/>
    <col min="13574" max="13574" width="14.125" style="116" customWidth="1"/>
    <col min="13575" max="13575" width="25.125" style="116" customWidth="1"/>
    <col min="13576" max="13577" width="9" style="116"/>
    <col min="13578" max="13578" width="13.375" style="116" customWidth="1"/>
    <col min="13579" max="13579" width="25.875" style="116" customWidth="1"/>
    <col min="13580" max="13581" width="9" style="116"/>
    <col min="13582" max="13582" width="12.5" style="116" customWidth="1"/>
    <col min="13583" max="13583" width="25.125" style="116" customWidth="1"/>
    <col min="13584" max="13584" width="9" style="116"/>
    <col min="13585" max="13585" width="14.375" style="116" customWidth="1"/>
    <col min="13586" max="13586" width="13.875" style="116" customWidth="1"/>
    <col min="13587" max="13587" width="26.75" style="116" customWidth="1"/>
    <col min="13588" max="13588" width="9" style="116"/>
    <col min="13589" max="13589" width="10.75" style="116" customWidth="1"/>
    <col min="13590" max="13590" width="17.5" style="116" customWidth="1"/>
    <col min="13591" max="13591" width="20.25" style="116" customWidth="1"/>
    <col min="13592" max="13826" width="9" style="116"/>
    <col min="13827" max="13827" width="34" style="116" customWidth="1"/>
    <col min="13828" max="13829" width="9" style="116"/>
    <col min="13830" max="13830" width="14.125" style="116" customWidth="1"/>
    <col min="13831" max="13831" width="25.125" style="116" customWidth="1"/>
    <col min="13832" max="13833" width="9" style="116"/>
    <col min="13834" max="13834" width="13.375" style="116" customWidth="1"/>
    <col min="13835" max="13835" width="25.875" style="116" customWidth="1"/>
    <col min="13836" max="13837" width="9" style="116"/>
    <col min="13838" max="13838" width="12.5" style="116" customWidth="1"/>
    <col min="13839" max="13839" width="25.125" style="116" customWidth="1"/>
    <col min="13840" max="13840" width="9" style="116"/>
    <col min="13841" max="13841" width="14.375" style="116" customWidth="1"/>
    <col min="13842" max="13842" width="13.875" style="116" customWidth="1"/>
    <col min="13843" max="13843" width="26.75" style="116" customWidth="1"/>
    <col min="13844" max="13844" width="9" style="116"/>
    <col min="13845" max="13845" width="10.75" style="116" customWidth="1"/>
    <col min="13846" max="13846" width="17.5" style="116" customWidth="1"/>
    <col min="13847" max="13847" width="20.25" style="116" customWidth="1"/>
    <col min="13848" max="14082" width="9" style="116"/>
    <col min="14083" max="14083" width="34" style="116" customWidth="1"/>
    <col min="14084" max="14085" width="9" style="116"/>
    <col min="14086" max="14086" width="14.125" style="116" customWidth="1"/>
    <col min="14087" max="14087" width="25.125" style="116" customWidth="1"/>
    <col min="14088" max="14089" width="9" style="116"/>
    <col min="14090" max="14090" width="13.375" style="116" customWidth="1"/>
    <col min="14091" max="14091" width="25.875" style="116" customWidth="1"/>
    <col min="14092" max="14093" width="9" style="116"/>
    <col min="14094" max="14094" width="12.5" style="116" customWidth="1"/>
    <col min="14095" max="14095" width="25.125" style="116" customWidth="1"/>
    <col min="14096" max="14096" width="9" style="116"/>
    <col min="14097" max="14097" width="14.375" style="116" customWidth="1"/>
    <col min="14098" max="14098" width="13.875" style="116" customWidth="1"/>
    <col min="14099" max="14099" width="26.75" style="116" customWidth="1"/>
    <col min="14100" max="14100" width="9" style="116"/>
    <col min="14101" max="14101" width="10.75" style="116" customWidth="1"/>
    <col min="14102" max="14102" width="17.5" style="116" customWidth="1"/>
    <col min="14103" max="14103" width="20.25" style="116" customWidth="1"/>
    <col min="14104" max="14338" width="9" style="116"/>
    <col min="14339" max="14339" width="34" style="116" customWidth="1"/>
    <col min="14340" max="14341" width="9" style="116"/>
    <col min="14342" max="14342" width="14.125" style="116" customWidth="1"/>
    <col min="14343" max="14343" width="25.125" style="116" customWidth="1"/>
    <col min="14344" max="14345" width="9" style="116"/>
    <col min="14346" max="14346" width="13.375" style="116" customWidth="1"/>
    <col min="14347" max="14347" width="25.875" style="116" customWidth="1"/>
    <col min="14348" max="14349" width="9" style="116"/>
    <col min="14350" max="14350" width="12.5" style="116" customWidth="1"/>
    <col min="14351" max="14351" width="25.125" style="116" customWidth="1"/>
    <col min="14352" max="14352" width="9" style="116"/>
    <col min="14353" max="14353" width="14.375" style="116" customWidth="1"/>
    <col min="14354" max="14354" width="13.875" style="116" customWidth="1"/>
    <col min="14355" max="14355" width="26.75" style="116" customWidth="1"/>
    <col min="14356" max="14356" width="9" style="116"/>
    <col min="14357" max="14357" width="10.75" style="116" customWidth="1"/>
    <col min="14358" max="14358" width="17.5" style="116" customWidth="1"/>
    <col min="14359" max="14359" width="20.25" style="116" customWidth="1"/>
    <col min="14360" max="14594" width="9" style="116"/>
    <col min="14595" max="14595" width="34" style="116" customWidth="1"/>
    <col min="14596" max="14597" width="9" style="116"/>
    <col min="14598" max="14598" width="14.125" style="116" customWidth="1"/>
    <col min="14599" max="14599" width="25.125" style="116" customWidth="1"/>
    <col min="14600" max="14601" width="9" style="116"/>
    <col min="14602" max="14602" width="13.375" style="116" customWidth="1"/>
    <col min="14603" max="14603" width="25.875" style="116" customWidth="1"/>
    <col min="14604" max="14605" width="9" style="116"/>
    <col min="14606" max="14606" width="12.5" style="116" customWidth="1"/>
    <col min="14607" max="14607" width="25.125" style="116" customWidth="1"/>
    <col min="14608" max="14608" width="9" style="116"/>
    <col min="14609" max="14609" width="14.375" style="116" customWidth="1"/>
    <col min="14610" max="14610" width="13.875" style="116" customWidth="1"/>
    <col min="14611" max="14611" width="26.75" style="116" customWidth="1"/>
    <col min="14612" max="14612" width="9" style="116"/>
    <col min="14613" max="14613" width="10.75" style="116" customWidth="1"/>
    <col min="14614" max="14614" width="17.5" style="116" customWidth="1"/>
    <col min="14615" max="14615" width="20.25" style="116" customWidth="1"/>
    <col min="14616" max="14850" width="9" style="116"/>
    <col min="14851" max="14851" width="34" style="116" customWidth="1"/>
    <col min="14852" max="14853" width="9" style="116"/>
    <col min="14854" max="14854" width="14.125" style="116" customWidth="1"/>
    <col min="14855" max="14855" width="25.125" style="116" customWidth="1"/>
    <col min="14856" max="14857" width="9" style="116"/>
    <col min="14858" max="14858" width="13.375" style="116" customWidth="1"/>
    <col min="14859" max="14859" width="25.875" style="116" customWidth="1"/>
    <col min="14860" max="14861" width="9" style="116"/>
    <col min="14862" max="14862" width="12.5" style="116" customWidth="1"/>
    <col min="14863" max="14863" width="25.125" style="116" customWidth="1"/>
    <col min="14864" max="14864" width="9" style="116"/>
    <col min="14865" max="14865" width="14.375" style="116" customWidth="1"/>
    <col min="14866" max="14866" width="13.875" style="116" customWidth="1"/>
    <col min="14867" max="14867" width="26.75" style="116" customWidth="1"/>
    <col min="14868" max="14868" width="9" style="116"/>
    <col min="14869" max="14869" width="10.75" style="116" customWidth="1"/>
    <col min="14870" max="14870" width="17.5" style="116" customWidth="1"/>
    <col min="14871" max="14871" width="20.25" style="116" customWidth="1"/>
    <col min="14872" max="15106" width="9" style="116"/>
    <col min="15107" max="15107" width="34" style="116" customWidth="1"/>
    <col min="15108" max="15109" width="9" style="116"/>
    <col min="15110" max="15110" width="14.125" style="116" customWidth="1"/>
    <col min="15111" max="15111" width="25.125" style="116" customWidth="1"/>
    <col min="15112" max="15113" width="9" style="116"/>
    <col min="15114" max="15114" width="13.375" style="116" customWidth="1"/>
    <col min="15115" max="15115" width="25.875" style="116" customWidth="1"/>
    <col min="15116" max="15117" width="9" style="116"/>
    <col min="15118" max="15118" width="12.5" style="116" customWidth="1"/>
    <col min="15119" max="15119" width="25.125" style="116" customWidth="1"/>
    <col min="15120" max="15120" width="9" style="116"/>
    <col min="15121" max="15121" width="14.375" style="116" customWidth="1"/>
    <col min="15122" max="15122" width="13.875" style="116" customWidth="1"/>
    <col min="15123" max="15123" width="26.75" style="116" customWidth="1"/>
    <col min="15124" max="15124" width="9" style="116"/>
    <col min="15125" max="15125" width="10.75" style="116" customWidth="1"/>
    <col min="15126" max="15126" width="17.5" style="116" customWidth="1"/>
    <col min="15127" max="15127" width="20.25" style="116" customWidth="1"/>
    <col min="15128" max="15362" width="9" style="116"/>
    <col min="15363" max="15363" width="34" style="116" customWidth="1"/>
    <col min="15364" max="15365" width="9" style="116"/>
    <col min="15366" max="15366" width="14.125" style="116" customWidth="1"/>
    <col min="15367" max="15367" width="25.125" style="116" customWidth="1"/>
    <col min="15368" max="15369" width="9" style="116"/>
    <col min="15370" max="15370" width="13.375" style="116" customWidth="1"/>
    <col min="15371" max="15371" width="25.875" style="116" customWidth="1"/>
    <col min="15372" max="15373" width="9" style="116"/>
    <col min="15374" max="15374" width="12.5" style="116" customWidth="1"/>
    <col min="15375" max="15375" width="25.125" style="116" customWidth="1"/>
    <col min="15376" max="15376" width="9" style="116"/>
    <col min="15377" max="15377" width="14.375" style="116" customWidth="1"/>
    <col min="15378" max="15378" width="13.875" style="116" customWidth="1"/>
    <col min="15379" max="15379" width="26.75" style="116" customWidth="1"/>
    <col min="15380" max="15380" width="9" style="116"/>
    <col min="15381" max="15381" width="10.75" style="116" customWidth="1"/>
    <col min="15382" max="15382" width="17.5" style="116" customWidth="1"/>
    <col min="15383" max="15383" width="20.25" style="116" customWidth="1"/>
    <col min="15384" max="15618" width="9" style="116"/>
    <col min="15619" max="15619" width="34" style="116" customWidth="1"/>
    <col min="15620" max="15621" width="9" style="116"/>
    <col min="15622" max="15622" width="14.125" style="116" customWidth="1"/>
    <col min="15623" max="15623" width="25.125" style="116" customWidth="1"/>
    <col min="15624" max="15625" width="9" style="116"/>
    <col min="15626" max="15626" width="13.375" style="116" customWidth="1"/>
    <col min="15627" max="15627" width="25.875" style="116" customWidth="1"/>
    <col min="15628" max="15629" width="9" style="116"/>
    <col min="15630" max="15630" width="12.5" style="116" customWidth="1"/>
    <col min="15631" max="15631" width="25.125" style="116" customWidth="1"/>
    <col min="15632" max="15632" width="9" style="116"/>
    <col min="15633" max="15633" width="14.375" style="116" customWidth="1"/>
    <col min="15634" max="15634" width="13.875" style="116" customWidth="1"/>
    <col min="15635" max="15635" width="26.75" style="116" customWidth="1"/>
    <col min="15636" max="15636" width="9" style="116"/>
    <col min="15637" max="15637" width="10.75" style="116" customWidth="1"/>
    <col min="15638" max="15638" width="17.5" style="116" customWidth="1"/>
    <col min="15639" max="15639" width="20.25" style="116" customWidth="1"/>
    <col min="15640" max="15874" width="9" style="116"/>
    <col min="15875" max="15875" width="34" style="116" customWidth="1"/>
    <col min="15876" max="15877" width="9" style="116"/>
    <col min="15878" max="15878" width="14.125" style="116" customWidth="1"/>
    <col min="15879" max="15879" width="25.125" style="116" customWidth="1"/>
    <col min="15880" max="15881" width="9" style="116"/>
    <col min="15882" max="15882" width="13.375" style="116" customWidth="1"/>
    <col min="15883" max="15883" width="25.875" style="116" customWidth="1"/>
    <col min="15884" max="15885" width="9" style="116"/>
    <col min="15886" max="15886" width="12.5" style="116" customWidth="1"/>
    <col min="15887" max="15887" width="25.125" style="116" customWidth="1"/>
    <col min="15888" max="15888" width="9" style="116"/>
    <col min="15889" max="15889" width="14.375" style="116" customWidth="1"/>
    <col min="15890" max="15890" width="13.875" style="116" customWidth="1"/>
    <col min="15891" max="15891" width="26.75" style="116" customWidth="1"/>
    <col min="15892" max="15892" width="9" style="116"/>
    <col min="15893" max="15893" width="10.75" style="116" customWidth="1"/>
    <col min="15894" max="15894" width="17.5" style="116" customWidth="1"/>
    <col min="15895" max="15895" width="20.25" style="116" customWidth="1"/>
    <col min="15896" max="16130" width="9" style="116"/>
    <col min="16131" max="16131" width="34" style="116" customWidth="1"/>
    <col min="16132" max="16133" width="9" style="116"/>
    <col min="16134" max="16134" width="14.125" style="116" customWidth="1"/>
    <col min="16135" max="16135" width="25.125" style="116" customWidth="1"/>
    <col min="16136" max="16137" width="9" style="116"/>
    <col min="16138" max="16138" width="13.375" style="116" customWidth="1"/>
    <col min="16139" max="16139" width="25.875" style="116" customWidth="1"/>
    <col min="16140" max="16141" width="9" style="116"/>
    <col min="16142" max="16142" width="12.5" style="116" customWidth="1"/>
    <col min="16143" max="16143" width="25.125" style="116" customWidth="1"/>
    <col min="16144" max="16144" width="9" style="116"/>
    <col min="16145" max="16145" width="14.375" style="116" customWidth="1"/>
    <col min="16146" max="16146" width="13.875" style="116" customWidth="1"/>
    <col min="16147" max="16147" width="26.75" style="116" customWidth="1"/>
    <col min="16148" max="16148" width="9" style="116"/>
    <col min="16149" max="16149" width="10.75" style="116" customWidth="1"/>
    <col min="16150" max="16150" width="17.5" style="116" customWidth="1"/>
    <col min="16151" max="16151" width="20.25" style="116" customWidth="1"/>
    <col min="16152" max="16384" width="9" style="116"/>
  </cols>
  <sheetData>
    <row r="1" spans="2:23" x14ac:dyDescent="0.15">
      <c r="E1" s="124">
        <v>2000</v>
      </c>
    </row>
    <row r="3" spans="2:23" x14ac:dyDescent="0.15">
      <c r="E3" s="166"/>
      <c r="F3" s="167"/>
      <c r="G3" s="168"/>
    </row>
    <row r="4" spans="2:23" x14ac:dyDescent="0.15">
      <c r="E4" s="124">
        <v>30000</v>
      </c>
      <c r="F4" s="124" t="s">
        <v>1575</v>
      </c>
      <c r="G4" s="124" t="s">
        <v>1576</v>
      </c>
      <c r="I4" s="125">
        <v>40000</v>
      </c>
      <c r="J4" s="125" t="s">
        <v>1575</v>
      </c>
      <c r="K4" s="125" t="s">
        <v>1577</v>
      </c>
      <c r="M4" s="126">
        <v>50000</v>
      </c>
      <c r="N4" s="126" t="s">
        <v>1575</v>
      </c>
      <c r="O4" s="126" t="s">
        <v>1578</v>
      </c>
      <c r="Q4" s="127">
        <v>60000</v>
      </c>
      <c r="R4" s="127" t="s">
        <v>1575</v>
      </c>
      <c r="S4" s="127" t="s">
        <v>1579</v>
      </c>
      <c r="U4" s="128">
        <v>70000</v>
      </c>
      <c r="V4" s="128" t="s">
        <v>1575</v>
      </c>
      <c r="W4" s="128" t="s">
        <v>1580</v>
      </c>
    </row>
    <row r="5" spans="2:23" x14ac:dyDescent="0.15">
      <c r="F5" s="129" t="s">
        <v>1581</v>
      </c>
      <c r="G5" s="129" t="s">
        <v>1582</v>
      </c>
      <c r="J5" s="130" t="s">
        <v>1581</v>
      </c>
      <c r="K5" s="130" t="s">
        <v>1582</v>
      </c>
      <c r="N5" s="6" t="s">
        <v>1581</v>
      </c>
      <c r="O5" s="6" t="s">
        <v>1582</v>
      </c>
      <c r="R5" s="131" t="s">
        <v>1581</v>
      </c>
      <c r="S5" s="131" t="s">
        <v>1582</v>
      </c>
      <c r="V5" s="132" t="s">
        <v>1581</v>
      </c>
      <c r="W5" s="132" t="s">
        <v>1582</v>
      </c>
    </row>
    <row r="6" spans="2:23" x14ac:dyDescent="0.15">
      <c r="B6" s="116" t="str">
        <f>[1]IO!I6</f>
        <v>R10000</v>
      </c>
      <c r="C6" s="116" t="str">
        <f>[1]IO!J6</f>
        <v>启动指示灯</v>
      </c>
      <c r="E6" s="124">
        <f>[1]IO!B6+E$4</f>
        <v>30000</v>
      </c>
      <c r="F6" s="124" t="str">
        <f>F$4&amp;E6</f>
        <v>MR30000</v>
      </c>
      <c r="G6" s="124" t="str">
        <f>C6&amp;G$4</f>
        <v>启动指示灯[Pls]</v>
      </c>
      <c r="I6" s="125">
        <f>[1]IO!B6+I$4</f>
        <v>40000</v>
      </c>
      <c r="J6" s="125" t="str">
        <f>J$4&amp;I6</f>
        <v>MR40000</v>
      </c>
      <c r="K6" s="125" t="str">
        <f>C6&amp;K$4</f>
        <v>启动指示灯[M]</v>
      </c>
      <c r="M6" s="126">
        <f>[1]IO!B6+M$4</f>
        <v>50000</v>
      </c>
      <c r="N6" s="126" t="str">
        <f>N$4&amp;M6</f>
        <v>MR50000</v>
      </c>
      <c r="O6" s="126" t="str">
        <f>C6&amp;O$4</f>
        <v>启动指示灯[条件]</v>
      </c>
      <c r="Q6" s="127">
        <f>[1]IO!B6+Q$4</f>
        <v>60000</v>
      </c>
      <c r="R6" s="127" t="str">
        <f>R$4&amp;Q6</f>
        <v>MR60000</v>
      </c>
      <c r="S6" s="127" t="str">
        <f>C6&amp;S$4</f>
        <v>启动指示灯[A]</v>
      </c>
      <c r="U6" s="128">
        <f>[1]IO!B6+U$4</f>
        <v>70000</v>
      </c>
      <c r="V6" s="128" t="str">
        <f>V$4&amp;U6</f>
        <v>MR70000</v>
      </c>
      <c r="W6" s="128" t="str">
        <f>C6&amp;W$4</f>
        <v>启动指示灯[SW]</v>
      </c>
    </row>
    <row r="7" spans="2:23" x14ac:dyDescent="0.15">
      <c r="B7" s="116" t="str">
        <f>[1]IO!I7</f>
        <v>R10001</v>
      </c>
      <c r="C7" s="116" t="str">
        <f>[1]IO!J7</f>
        <v>停止指示灯</v>
      </c>
      <c r="E7" s="124">
        <f>[1]IO!B7+E$4</f>
        <v>30001</v>
      </c>
      <c r="F7" s="124" t="str">
        <f t="shared" ref="F7:F70" si="0">F$4&amp;E7</f>
        <v>MR30001</v>
      </c>
      <c r="G7" s="124" t="str">
        <f t="shared" ref="G7:G70" si="1">C7&amp;G$4</f>
        <v>停止指示灯[Pls]</v>
      </c>
      <c r="I7" s="125">
        <f>[1]IO!B7+I$4</f>
        <v>40001</v>
      </c>
      <c r="J7" s="125" t="str">
        <f t="shared" ref="J7:J70" si="2">J$4&amp;I7</f>
        <v>MR40001</v>
      </c>
      <c r="K7" s="125" t="str">
        <f t="shared" ref="K7:K70" si="3">C7&amp;K$4</f>
        <v>停止指示灯[M]</v>
      </c>
      <c r="M7" s="126">
        <f>[1]IO!B7+M$4</f>
        <v>50001</v>
      </c>
      <c r="N7" s="126" t="str">
        <f t="shared" ref="N7:N70" si="4">N$4&amp;M7</f>
        <v>MR50001</v>
      </c>
      <c r="O7" s="126" t="str">
        <f t="shared" ref="O7:O70" si="5">C7&amp;O$4</f>
        <v>停止指示灯[条件]</v>
      </c>
      <c r="Q7" s="127">
        <f>[1]IO!B7+Q$4</f>
        <v>60001</v>
      </c>
      <c r="R7" s="127" t="str">
        <f t="shared" ref="R7:R70" si="6">R$4&amp;Q7</f>
        <v>MR60001</v>
      </c>
      <c r="S7" s="127" t="str">
        <f t="shared" ref="S7:S70" si="7">C7&amp;S$4</f>
        <v>停止指示灯[A]</v>
      </c>
      <c r="U7" s="128">
        <f>[1]IO!B7+U$4</f>
        <v>70001</v>
      </c>
      <c r="V7" s="128" t="str">
        <f t="shared" ref="V7:V70" si="8">V$4&amp;U7</f>
        <v>MR70001</v>
      </c>
      <c r="W7" s="128" t="str">
        <f t="shared" ref="W7:W70" si="9">C7&amp;W$4</f>
        <v>停止指示灯[SW]</v>
      </c>
    </row>
    <row r="8" spans="2:23" x14ac:dyDescent="0.15">
      <c r="B8" s="116" t="str">
        <f>[1]IO!I8</f>
        <v>R10002</v>
      </c>
      <c r="C8" s="116" t="str">
        <f>[1]IO!J8</f>
        <v>复位指示灯</v>
      </c>
      <c r="E8" s="124">
        <f>[1]IO!B8+E$4</f>
        <v>30002</v>
      </c>
      <c r="F8" s="124" t="str">
        <f t="shared" si="0"/>
        <v>MR30002</v>
      </c>
      <c r="G8" s="124" t="str">
        <f t="shared" si="1"/>
        <v>复位指示灯[Pls]</v>
      </c>
      <c r="I8" s="125">
        <f>[1]IO!B8+I$4</f>
        <v>40002</v>
      </c>
      <c r="J8" s="125" t="str">
        <f t="shared" si="2"/>
        <v>MR40002</v>
      </c>
      <c r="K8" s="125" t="str">
        <f t="shared" si="3"/>
        <v>复位指示灯[M]</v>
      </c>
      <c r="M8" s="126">
        <f>[1]IO!B8+M$4</f>
        <v>50002</v>
      </c>
      <c r="N8" s="126" t="str">
        <f t="shared" si="4"/>
        <v>MR50002</v>
      </c>
      <c r="O8" s="126" t="str">
        <f t="shared" si="5"/>
        <v>复位指示灯[条件]</v>
      </c>
      <c r="Q8" s="127">
        <f>[1]IO!B8+Q$4</f>
        <v>60002</v>
      </c>
      <c r="R8" s="127" t="str">
        <f t="shared" si="6"/>
        <v>MR60002</v>
      </c>
      <c r="S8" s="127" t="str">
        <f t="shared" si="7"/>
        <v>复位指示灯[A]</v>
      </c>
      <c r="U8" s="128">
        <f>[1]IO!B8+U$4</f>
        <v>70002</v>
      </c>
      <c r="V8" s="128" t="str">
        <f t="shared" si="8"/>
        <v>MR70002</v>
      </c>
      <c r="W8" s="128" t="str">
        <f t="shared" si="9"/>
        <v>复位指示灯[SW]</v>
      </c>
    </row>
    <row r="9" spans="2:23" x14ac:dyDescent="0.15">
      <c r="B9" s="116" t="str">
        <f>[1]IO!I9</f>
        <v>R10003</v>
      </c>
      <c r="C9" s="116" t="str">
        <f>[1]IO!J9</f>
        <v>三色红灯</v>
      </c>
      <c r="E9" s="124">
        <f>[1]IO!B9+E$4</f>
        <v>30003</v>
      </c>
      <c r="F9" s="124" t="str">
        <f t="shared" si="0"/>
        <v>MR30003</v>
      </c>
      <c r="G9" s="124" t="str">
        <f t="shared" si="1"/>
        <v>三色红灯[Pls]</v>
      </c>
      <c r="I9" s="125">
        <f>[1]IO!B9+I$4</f>
        <v>40003</v>
      </c>
      <c r="J9" s="125" t="str">
        <f t="shared" si="2"/>
        <v>MR40003</v>
      </c>
      <c r="K9" s="125" t="str">
        <f t="shared" si="3"/>
        <v>三色红灯[M]</v>
      </c>
      <c r="M9" s="126">
        <f>[1]IO!B9+M$4</f>
        <v>50003</v>
      </c>
      <c r="N9" s="126" t="str">
        <f t="shared" si="4"/>
        <v>MR50003</v>
      </c>
      <c r="O9" s="126" t="str">
        <f t="shared" si="5"/>
        <v>三色红灯[条件]</v>
      </c>
      <c r="Q9" s="127">
        <f>[1]IO!B9+Q$4</f>
        <v>60003</v>
      </c>
      <c r="R9" s="127" t="str">
        <f t="shared" si="6"/>
        <v>MR60003</v>
      </c>
      <c r="S9" s="127" t="str">
        <f t="shared" si="7"/>
        <v>三色红灯[A]</v>
      </c>
      <c r="U9" s="128">
        <f>[1]IO!B9+U$4</f>
        <v>70003</v>
      </c>
      <c r="V9" s="128" t="str">
        <f t="shared" si="8"/>
        <v>MR70003</v>
      </c>
      <c r="W9" s="128" t="str">
        <f t="shared" si="9"/>
        <v>三色红灯[SW]</v>
      </c>
    </row>
    <row r="10" spans="2:23" x14ac:dyDescent="0.15">
      <c r="B10" s="116" t="str">
        <f>[1]IO!I10</f>
        <v>R10004</v>
      </c>
      <c r="C10" s="116" t="str">
        <f>[1]IO!J10</f>
        <v>三色黄灯</v>
      </c>
      <c r="E10" s="124">
        <f>[1]IO!B10+E$4</f>
        <v>30004</v>
      </c>
      <c r="F10" s="124" t="str">
        <f t="shared" si="0"/>
        <v>MR30004</v>
      </c>
      <c r="G10" s="124" t="str">
        <f t="shared" si="1"/>
        <v>三色黄灯[Pls]</v>
      </c>
      <c r="I10" s="125">
        <f>[1]IO!B10+I$4</f>
        <v>40004</v>
      </c>
      <c r="J10" s="125" t="str">
        <f t="shared" si="2"/>
        <v>MR40004</v>
      </c>
      <c r="K10" s="125" t="str">
        <f t="shared" si="3"/>
        <v>三色黄灯[M]</v>
      </c>
      <c r="M10" s="126">
        <f>[1]IO!B10+M$4</f>
        <v>50004</v>
      </c>
      <c r="N10" s="126" t="str">
        <f t="shared" si="4"/>
        <v>MR50004</v>
      </c>
      <c r="O10" s="126" t="str">
        <f t="shared" si="5"/>
        <v>三色黄灯[条件]</v>
      </c>
      <c r="Q10" s="127">
        <f>[1]IO!B10+Q$4</f>
        <v>60004</v>
      </c>
      <c r="R10" s="127" t="str">
        <f t="shared" si="6"/>
        <v>MR60004</v>
      </c>
      <c r="S10" s="127" t="str">
        <f t="shared" si="7"/>
        <v>三色黄灯[A]</v>
      </c>
      <c r="U10" s="128">
        <f>[1]IO!B10+U$4</f>
        <v>70004</v>
      </c>
      <c r="V10" s="128" t="str">
        <f t="shared" si="8"/>
        <v>MR70004</v>
      </c>
      <c r="W10" s="128" t="str">
        <f t="shared" si="9"/>
        <v>三色黄灯[SW]</v>
      </c>
    </row>
    <row r="11" spans="2:23" x14ac:dyDescent="0.15">
      <c r="B11" s="116" t="str">
        <f>[1]IO!I11</f>
        <v>R10005</v>
      </c>
      <c r="C11" s="116" t="str">
        <f>[1]IO!J11</f>
        <v>三色绿灯</v>
      </c>
      <c r="E11" s="124">
        <f>[1]IO!B11+E$4</f>
        <v>30005</v>
      </c>
      <c r="F11" s="124" t="str">
        <f t="shared" si="0"/>
        <v>MR30005</v>
      </c>
      <c r="G11" s="124" t="str">
        <f t="shared" si="1"/>
        <v>三色绿灯[Pls]</v>
      </c>
      <c r="I11" s="125">
        <f>[1]IO!B11+I$4</f>
        <v>40005</v>
      </c>
      <c r="J11" s="125" t="str">
        <f t="shared" si="2"/>
        <v>MR40005</v>
      </c>
      <c r="K11" s="125" t="str">
        <f t="shared" si="3"/>
        <v>三色绿灯[M]</v>
      </c>
      <c r="M11" s="126">
        <f>[1]IO!B11+M$4</f>
        <v>50005</v>
      </c>
      <c r="N11" s="126" t="str">
        <f t="shared" si="4"/>
        <v>MR50005</v>
      </c>
      <c r="O11" s="126" t="str">
        <f t="shared" si="5"/>
        <v>三色绿灯[条件]</v>
      </c>
      <c r="Q11" s="127">
        <f>[1]IO!B11+Q$4</f>
        <v>60005</v>
      </c>
      <c r="R11" s="127" t="str">
        <f t="shared" si="6"/>
        <v>MR60005</v>
      </c>
      <c r="S11" s="127" t="str">
        <f t="shared" si="7"/>
        <v>三色绿灯[A]</v>
      </c>
      <c r="U11" s="128">
        <f>[1]IO!B11+U$4</f>
        <v>70005</v>
      </c>
      <c r="V11" s="128" t="str">
        <f t="shared" si="8"/>
        <v>MR70005</v>
      </c>
      <c r="W11" s="128" t="str">
        <f t="shared" si="9"/>
        <v>三色绿灯[SW]</v>
      </c>
    </row>
    <row r="12" spans="2:23" x14ac:dyDescent="0.15">
      <c r="B12" s="116" t="str">
        <f>[1]IO!I12</f>
        <v>R10006</v>
      </c>
      <c r="C12" s="116" t="str">
        <f>[1]IO!J12</f>
        <v>蜂鸣器</v>
      </c>
      <c r="E12" s="124">
        <f>[1]IO!B12+E$4</f>
        <v>30006</v>
      </c>
      <c r="F12" s="124" t="str">
        <f t="shared" si="0"/>
        <v>MR30006</v>
      </c>
      <c r="G12" s="124" t="str">
        <f t="shared" si="1"/>
        <v>蜂鸣器[Pls]</v>
      </c>
      <c r="I12" s="125">
        <f>[1]IO!B12+I$4</f>
        <v>40006</v>
      </c>
      <c r="J12" s="125" t="str">
        <f t="shared" si="2"/>
        <v>MR40006</v>
      </c>
      <c r="K12" s="125" t="str">
        <f t="shared" si="3"/>
        <v>蜂鸣器[M]</v>
      </c>
      <c r="M12" s="126">
        <f>[1]IO!B12+M$4</f>
        <v>50006</v>
      </c>
      <c r="N12" s="126" t="str">
        <f t="shared" si="4"/>
        <v>MR50006</v>
      </c>
      <c r="O12" s="126" t="str">
        <f t="shared" si="5"/>
        <v>蜂鸣器[条件]</v>
      </c>
      <c r="Q12" s="127">
        <f>[1]IO!B12+Q$4</f>
        <v>60006</v>
      </c>
      <c r="R12" s="127" t="str">
        <f t="shared" si="6"/>
        <v>MR60006</v>
      </c>
      <c r="S12" s="127" t="str">
        <f t="shared" si="7"/>
        <v>蜂鸣器[A]</v>
      </c>
      <c r="U12" s="128">
        <f>[1]IO!B12+U$4</f>
        <v>70006</v>
      </c>
      <c r="V12" s="128" t="str">
        <f t="shared" si="8"/>
        <v>MR70006</v>
      </c>
      <c r="W12" s="128" t="str">
        <f t="shared" si="9"/>
        <v>蜂鸣器[SW]</v>
      </c>
    </row>
    <row r="13" spans="2:23" x14ac:dyDescent="0.15">
      <c r="B13" s="116" t="str">
        <f>[1]IO!I13</f>
        <v>R10007</v>
      </c>
      <c r="C13" s="116" t="str">
        <f>[1]IO!J13</f>
        <v>#1真空泵电源</v>
      </c>
      <c r="E13" s="124">
        <f>[1]IO!B13+E$4</f>
        <v>30007</v>
      </c>
      <c r="F13" s="124" t="str">
        <f t="shared" si="0"/>
        <v>MR30007</v>
      </c>
      <c r="G13" s="124" t="str">
        <f t="shared" si="1"/>
        <v>#1真空泵电源[Pls]</v>
      </c>
      <c r="I13" s="125">
        <f>[1]IO!B13+I$4</f>
        <v>40007</v>
      </c>
      <c r="J13" s="125" t="str">
        <f t="shared" si="2"/>
        <v>MR40007</v>
      </c>
      <c r="K13" s="125" t="str">
        <f t="shared" si="3"/>
        <v>#1真空泵电源[M]</v>
      </c>
      <c r="M13" s="126">
        <f>[1]IO!B13+M$4</f>
        <v>50007</v>
      </c>
      <c r="N13" s="126" t="str">
        <f t="shared" si="4"/>
        <v>MR50007</v>
      </c>
      <c r="O13" s="126" t="str">
        <f t="shared" si="5"/>
        <v>#1真空泵电源[条件]</v>
      </c>
      <c r="Q13" s="127">
        <f>[1]IO!B13+Q$4</f>
        <v>60007</v>
      </c>
      <c r="R13" s="127" t="str">
        <f t="shared" si="6"/>
        <v>MR60007</v>
      </c>
      <c r="S13" s="127" t="str">
        <f t="shared" si="7"/>
        <v>#1真空泵电源[A]</v>
      </c>
      <c r="U13" s="128">
        <f>[1]IO!B13+U$4</f>
        <v>70007</v>
      </c>
      <c r="V13" s="128" t="str">
        <f t="shared" si="8"/>
        <v>MR70007</v>
      </c>
      <c r="W13" s="128" t="str">
        <f t="shared" si="9"/>
        <v>#1真空泵电源[SW]</v>
      </c>
    </row>
    <row r="14" spans="2:23" x14ac:dyDescent="0.15">
      <c r="B14" s="116" t="str">
        <f>[1]IO!I14</f>
        <v>R10008</v>
      </c>
      <c r="C14" s="116" t="str">
        <f>[1]IO!J14</f>
        <v>#2真空泵电源</v>
      </c>
      <c r="E14" s="124">
        <f>[1]IO!B14+E$4</f>
        <v>30008</v>
      </c>
      <c r="F14" s="124" t="str">
        <f t="shared" si="0"/>
        <v>MR30008</v>
      </c>
      <c r="G14" s="124" t="str">
        <f t="shared" si="1"/>
        <v>#2真空泵电源[Pls]</v>
      </c>
      <c r="I14" s="125">
        <f>[1]IO!B14+I$4</f>
        <v>40008</v>
      </c>
      <c r="J14" s="125" t="str">
        <f t="shared" si="2"/>
        <v>MR40008</v>
      </c>
      <c r="K14" s="125" t="str">
        <f t="shared" si="3"/>
        <v>#2真空泵电源[M]</v>
      </c>
      <c r="M14" s="126">
        <f>[1]IO!B14+M$4</f>
        <v>50008</v>
      </c>
      <c r="N14" s="126" t="str">
        <f t="shared" si="4"/>
        <v>MR50008</v>
      </c>
      <c r="O14" s="126" t="str">
        <f t="shared" si="5"/>
        <v>#2真空泵电源[条件]</v>
      </c>
      <c r="Q14" s="127">
        <f>[1]IO!B14+Q$4</f>
        <v>60008</v>
      </c>
      <c r="R14" s="127" t="str">
        <f t="shared" si="6"/>
        <v>MR60008</v>
      </c>
      <c r="S14" s="127" t="str">
        <f t="shared" si="7"/>
        <v>#2真空泵电源[A]</v>
      </c>
      <c r="U14" s="128">
        <f>[1]IO!B14+U$4</f>
        <v>70008</v>
      </c>
      <c r="V14" s="128" t="str">
        <f t="shared" si="8"/>
        <v>MR70008</v>
      </c>
      <c r="W14" s="128" t="str">
        <f t="shared" si="9"/>
        <v>#2真空泵电源[SW]</v>
      </c>
    </row>
    <row r="15" spans="2:23" x14ac:dyDescent="0.15">
      <c r="B15" s="116" t="str">
        <f>[1]IO!I15</f>
        <v>R10009</v>
      </c>
      <c r="C15" s="116" t="str">
        <f>[1]IO!J19</f>
        <v>氦检仪电源</v>
      </c>
      <c r="E15" s="124">
        <f>[1]IO!B15+E$4</f>
        <v>30009</v>
      </c>
      <c r="F15" s="124" t="str">
        <f t="shared" si="0"/>
        <v>MR30009</v>
      </c>
      <c r="G15" s="124" t="str">
        <f t="shared" si="1"/>
        <v>氦检仪电源[Pls]</v>
      </c>
      <c r="I15" s="125">
        <f>[1]IO!B15+I$4</f>
        <v>40009</v>
      </c>
      <c r="J15" s="125" t="str">
        <f t="shared" si="2"/>
        <v>MR40009</v>
      </c>
      <c r="K15" s="125" t="str">
        <f t="shared" si="3"/>
        <v>氦检仪电源[M]</v>
      </c>
      <c r="M15" s="126">
        <f>[1]IO!B15+M$4</f>
        <v>50009</v>
      </c>
      <c r="N15" s="126" t="str">
        <f t="shared" si="4"/>
        <v>MR50009</v>
      </c>
      <c r="O15" s="126" t="str">
        <f t="shared" si="5"/>
        <v>氦检仪电源[条件]</v>
      </c>
      <c r="Q15" s="127">
        <f>[1]IO!B15+Q$4</f>
        <v>60009</v>
      </c>
      <c r="R15" s="127" t="str">
        <f t="shared" si="6"/>
        <v>MR60009</v>
      </c>
      <c r="S15" s="127" t="str">
        <f t="shared" si="7"/>
        <v>氦检仪电源[A]</v>
      </c>
      <c r="U15" s="128">
        <f>[1]IO!B15+U$4</f>
        <v>70009</v>
      </c>
      <c r="V15" s="128" t="str">
        <f t="shared" si="8"/>
        <v>MR70009</v>
      </c>
      <c r="W15" s="128" t="str">
        <f t="shared" si="9"/>
        <v>氦检仪电源[SW]</v>
      </c>
    </row>
    <row r="16" spans="2:23" x14ac:dyDescent="0.15">
      <c r="B16" s="116" t="str">
        <f>[1]IO!I16</f>
        <v>R10010</v>
      </c>
      <c r="C16" s="116" t="str">
        <f>[1]IO!J20</f>
        <v>氦检仪启动/停止</v>
      </c>
      <c r="E16" s="124">
        <f>[1]IO!B16+E$4</f>
        <v>30010</v>
      </c>
      <c r="F16" s="124" t="str">
        <f t="shared" si="0"/>
        <v>MR30010</v>
      </c>
      <c r="G16" s="124" t="str">
        <f t="shared" si="1"/>
        <v>氦检仪启动/停止[Pls]</v>
      </c>
      <c r="I16" s="125">
        <f>[1]IO!B16+I$4</f>
        <v>40010</v>
      </c>
      <c r="J16" s="125" t="str">
        <f t="shared" si="2"/>
        <v>MR40010</v>
      </c>
      <c r="K16" s="125" t="str">
        <f t="shared" si="3"/>
        <v>氦检仪启动/停止[M]</v>
      </c>
      <c r="M16" s="126">
        <f>[1]IO!B16+M$4</f>
        <v>50010</v>
      </c>
      <c r="N16" s="126" t="str">
        <f t="shared" si="4"/>
        <v>MR50010</v>
      </c>
      <c r="O16" s="126" t="str">
        <f t="shared" si="5"/>
        <v>氦检仪启动/停止[条件]</v>
      </c>
      <c r="Q16" s="127">
        <f>[1]IO!B16+Q$4</f>
        <v>60010</v>
      </c>
      <c r="R16" s="127" t="str">
        <f t="shared" si="6"/>
        <v>MR60010</v>
      </c>
      <c r="S16" s="127" t="str">
        <f t="shared" si="7"/>
        <v>氦检仪启动/停止[A]</v>
      </c>
      <c r="U16" s="128">
        <f>[1]IO!B16+U$4</f>
        <v>70010</v>
      </c>
      <c r="V16" s="128" t="str">
        <f t="shared" si="8"/>
        <v>MR70010</v>
      </c>
      <c r="W16" s="128" t="str">
        <f t="shared" si="9"/>
        <v>氦检仪启动/停止[SW]</v>
      </c>
    </row>
    <row r="17" spans="2:23" x14ac:dyDescent="0.15">
      <c r="B17" s="116" t="str">
        <f>[1]IO!I17</f>
        <v>R10011</v>
      </c>
      <c r="C17" s="116" t="str">
        <f>[1]IO!J21</f>
        <v>轴控模块强制停止</v>
      </c>
      <c r="E17" s="124">
        <f>[1]IO!B17+E$4</f>
        <v>30011</v>
      </c>
      <c r="F17" s="124" t="str">
        <f t="shared" si="0"/>
        <v>MR30011</v>
      </c>
      <c r="G17" s="124" t="str">
        <f t="shared" si="1"/>
        <v>轴控模块强制停止[Pls]</v>
      </c>
      <c r="I17" s="125">
        <f>[1]IO!B17+I$4</f>
        <v>40011</v>
      </c>
      <c r="J17" s="125" t="str">
        <f t="shared" si="2"/>
        <v>MR40011</v>
      </c>
      <c r="K17" s="125" t="str">
        <f t="shared" si="3"/>
        <v>轴控模块强制停止[M]</v>
      </c>
      <c r="M17" s="126">
        <f>[1]IO!B17+M$4</f>
        <v>50011</v>
      </c>
      <c r="N17" s="126" t="str">
        <f t="shared" si="4"/>
        <v>MR50011</v>
      </c>
      <c r="O17" s="126" t="str">
        <f t="shared" si="5"/>
        <v>轴控模块强制停止[条件]</v>
      </c>
      <c r="Q17" s="127">
        <f>[1]IO!B17+Q$4</f>
        <v>60011</v>
      </c>
      <c r="R17" s="127" t="str">
        <f t="shared" si="6"/>
        <v>MR60011</v>
      </c>
      <c r="S17" s="127" t="str">
        <f t="shared" si="7"/>
        <v>轴控模块强制停止[A]</v>
      </c>
      <c r="U17" s="128">
        <f>[1]IO!B17+U$4</f>
        <v>70011</v>
      </c>
      <c r="V17" s="128" t="str">
        <f t="shared" si="8"/>
        <v>MR70011</v>
      </c>
      <c r="W17" s="128" t="str">
        <f t="shared" si="9"/>
        <v>轴控模块强制停止[SW]</v>
      </c>
    </row>
    <row r="18" spans="2:23" x14ac:dyDescent="0.15">
      <c r="B18" s="116" t="str">
        <f>[1]IO!I18</f>
        <v>R10012</v>
      </c>
      <c r="C18" s="116" t="str">
        <f>[1]IO!J22</f>
        <v>进料升降伺服刹车</v>
      </c>
      <c r="E18" s="124">
        <f>[1]IO!B18+E$4</f>
        <v>30012</v>
      </c>
      <c r="F18" s="124" t="str">
        <f t="shared" si="0"/>
        <v>MR30012</v>
      </c>
      <c r="G18" s="124" t="str">
        <f t="shared" si="1"/>
        <v>进料升降伺服刹车[Pls]</v>
      </c>
      <c r="I18" s="125">
        <f>[1]IO!B18+I$4</f>
        <v>40012</v>
      </c>
      <c r="J18" s="125" t="str">
        <f t="shared" si="2"/>
        <v>MR40012</v>
      </c>
      <c r="K18" s="125" t="str">
        <f t="shared" si="3"/>
        <v>进料升降伺服刹车[M]</v>
      </c>
      <c r="M18" s="126">
        <f>[1]IO!B18+M$4</f>
        <v>50012</v>
      </c>
      <c r="N18" s="126" t="str">
        <f t="shared" si="4"/>
        <v>MR50012</v>
      </c>
      <c r="O18" s="126" t="str">
        <f t="shared" si="5"/>
        <v>进料升降伺服刹车[条件]</v>
      </c>
      <c r="Q18" s="127">
        <f>[1]IO!B18+Q$4</f>
        <v>60012</v>
      </c>
      <c r="R18" s="127" t="str">
        <f t="shared" si="6"/>
        <v>MR60012</v>
      </c>
      <c r="S18" s="127" t="str">
        <f t="shared" si="7"/>
        <v>进料升降伺服刹车[A]</v>
      </c>
      <c r="U18" s="128">
        <f>[1]IO!B18+U$4</f>
        <v>70012</v>
      </c>
      <c r="V18" s="128" t="str">
        <f t="shared" si="8"/>
        <v>MR70012</v>
      </c>
      <c r="W18" s="128" t="str">
        <f t="shared" si="9"/>
        <v>进料升降伺服刹车[SW]</v>
      </c>
    </row>
    <row r="19" spans="2:23" x14ac:dyDescent="0.15">
      <c r="B19" s="116" t="str">
        <f>[1]IO!I19</f>
        <v>R10013</v>
      </c>
      <c r="C19" s="116" t="str">
        <f>[1]IO!J23</f>
        <v>出料升降伺服刹车</v>
      </c>
      <c r="E19" s="124">
        <f>[1]IO!B19+E$4</f>
        <v>30013</v>
      </c>
      <c r="F19" s="124" t="str">
        <f t="shared" si="0"/>
        <v>MR30013</v>
      </c>
      <c r="G19" s="124" t="str">
        <f t="shared" si="1"/>
        <v>出料升降伺服刹车[Pls]</v>
      </c>
      <c r="I19" s="125">
        <f>[1]IO!B19+I$4</f>
        <v>40013</v>
      </c>
      <c r="J19" s="125" t="str">
        <f t="shared" si="2"/>
        <v>MR40013</v>
      </c>
      <c r="K19" s="125" t="str">
        <f t="shared" si="3"/>
        <v>出料升降伺服刹车[M]</v>
      </c>
      <c r="M19" s="126">
        <f>[1]IO!B19+M$4</f>
        <v>50013</v>
      </c>
      <c r="N19" s="126" t="str">
        <f t="shared" si="4"/>
        <v>MR50013</v>
      </c>
      <c r="O19" s="126" t="str">
        <f t="shared" si="5"/>
        <v>出料升降伺服刹车[条件]</v>
      </c>
      <c r="Q19" s="127">
        <f>[1]IO!B19+Q$4</f>
        <v>60013</v>
      </c>
      <c r="R19" s="127" t="str">
        <f t="shared" si="6"/>
        <v>MR60013</v>
      </c>
      <c r="S19" s="127" t="str">
        <f t="shared" si="7"/>
        <v>出料升降伺服刹车[A]</v>
      </c>
      <c r="U19" s="128">
        <f>[1]IO!B19+U$4</f>
        <v>70013</v>
      </c>
      <c r="V19" s="128" t="str">
        <f t="shared" si="8"/>
        <v>MR70013</v>
      </c>
      <c r="W19" s="128" t="str">
        <f t="shared" si="9"/>
        <v>出料升降伺服刹车[SW]</v>
      </c>
    </row>
    <row r="20" spans="2:23" x14ac:dyDescent="0.15">
      <c r="B20" s="116" t="str">
        <f>[1]IO!I20</f>
        <v>R10014</v>
      </c>
      <c r="C20" s="116" t="str">
        <f>[1]IO!J24</f>
        <v>备用</v>
      </c>
      <c r="E20" s="124">
        <f>[1]IO!B20+E$4</f>
        <v>30014</v>
      </c>
      <c r="F20" s="124" t="str">
        <f t="shared" si="0"/>
        <v>MR30014</v>
      </c>
      <c r="G20" s="124" t="str">
        <f t="shared" si="1"/>
        <v>备用[Pls]</v>
      </c>
      <c r="I20" s="125">
        <f>[1]IO!B20+I$4</f>
        <v>40014</v>
      </c>
      <c r="J20" s="125" t="str">
        <f t="shared" si="2"/>
        <v>MR40014</v>
      </c>
      <c r="K20" s="125" t="str">
        <f t="shared" si="3"/>
        <v>备用[M]</v>
      </c>
      <c r="M20" s="126">
        <f>[1]IO!B20+M$4</f>
        <v>50014</v>
      </c>
      <c r="N20" s="126" t="str">
        <f t="shared" si="4"/>
        <v>MR50014</v>
      </c>
      <c r="O20" s="126" t="str">
        <f t="shared" si="5"/>
        <v>备用[条件]</v>
      </c>
      <c r="Q20" s="127">
        <f>[1]IO!B20+Q$4</f>
        <v>60014</v>
      </c>
      <c r="R20" s="127" t="str">
        <f t="shared" si="6"/>
        <v>MR60014</v>
      </c>
      <c r="S20" s="127" t="str">
        <f t="shared" si="7"/>
        <v>备用[A]</v>
      </c>
      <c r="U20" s="128">
        <f>[1]IO!B20+U$4</f>
        <v>70014</v>
      </c>
      <c r="V20" s="128" t="str">
        <f t="shared" si="8"/>
        <v>MR70014</v>
      </c>
      <c r="W20" s="128" t="str">
        <f t="shared" si="9"/>
        <v>备用[SW]</v>
      </c>
    </row>
    <row r="21" spans="2:23" x14ac:dyDescent="0.15">
      <c r="B21" s="116" t="str">
        <f>[1]IO!I21</f>
        <v>R10015</v>
      </c>
      <c r="C21" s="116" t="str">
        <f>[1]IO!J25</f>
        <v>备用</v>
      </c>
      <c r="E21" s="124">
        <f>[1]IO!B21+E$4</f>
        <v>30015</v>
      </c>
      <c r="F21" s="124" t="str">
        <f t="shared" si="0"/>
        <v>MR30015</v>
      </c>
      <c r="G21" s="124" t="str">
        <f t="shared" si="1"/>
        <v>备用[Pls]</v>
      </c>
      <c r="I21" s="125">
        <f>[1]IO!B21+I$4</f>
        <v>40015</v>
      </c>
      <c r="J21" s="125" t="str">
        <f t="shared" si="2"/>
        <v>MR40015</v>
      </c>
      <c r="K21" s="125" t="str">
        <f t="shared" si="3"/>
        <v>备用[M]</v>
      </c>
      <c r="M21" s="126">
        <f>[1]IO!B21+M$4</f>
        <v>50015</v>
      </c>
      <c r="N21" s="126" t="str">
        <f t="shared" si="4"/>
        <v>MR50015</v>
      </c>
      <c r="O21" s="126" t="str">
        <f t="shared" si="5"/>
        <v>备用[条件]</v>
      </c>
      <c r="Q21" s="127">
        <f>[1]IO!B21+Q$4</f>
        <v>60015</v>
      </c>
      <c r="R21" s="127" t="str">
        <f t="shared" si="6"/>
        <v>MR60015</v>
      </c>
      <c r="S21" s="127" t="str">
        <f t="shared" si="7"/>
        <v>备用[A]</v>
      </c>
      <c r="U21" s="128">
        <f>[1]IO!B21+U$4</f>
        <v>70015</v>
      </c>
      <c r="V21" s="128" t="str">
        <f t="shared" si="8"/>
        <v>MR70015</v>
      </c>
      <c r="W21" s="128" t="str">
        <f t="shared" si="9"/>
        <v>备用[SW]</v>
      </c>
    </row>
    <row r="22" spans="2:23" x14ac:dyDescent="0.15">
      <c r="B22" s="116" t="str">
        <f>[1]IO!I22</f>
        <v>R10100</v>
      </c>
      <c r="C22" s="116" t="str">
        <f>[1]IO!J26</f>
        <v>下工站放料请求</v>
      </c>
      <c r="E22" s="124">
        <f>[1]IO!B22+E$4</f>
        <v>30100</v>
      </c>
      <c r="F22" s="124" t="str">
        <f t="shared" si="0"/>
        <v>MR30100</v>
      </c>
      <c r="G22" s="124" t="str">
        <f t="shared" si="1"/>
        <v>下工站放料请求[Pls]</v>
      </c>
      <c r="I22" s="125">
        <f>[1]IO!B22+I$4</f>
        <v>40100</v>
      </c>
      <c r="J22" s="125" t="str">
        <f t="shared" si="2"/>
        <v>MR40100</v>
      </c>
      <c r="K22" s="125" t="str">
        <f t="shared" si="3"/>
        <v>下工站放料请求[M]</v>
      </c>
      <c r="M22" s="126">
        <f>[1]IO!B22+M$4</f>
        <v>50100</v>
      </c>
      <c r="N22" s="126" t="str">
        <f t="shared" si="4"/>
        <v>MR50100</v>
      </c>
      <c r="O22" s="126" t="str">
        <f t="shared" si="5"/>
        <v>下工站放料请求[条件]</v>
      </c>
      <c r="Q22" s="127">
        <f>[1]IO!B22+Q$4</f>
        <v>60100</v>
      </c>
      <c r="R22" s="127" t="str">
        <f t="shared" si="6"/>
        <v>MR60100</v>
      </c>
      <c r="S22" s="127" t="str">
        <f t="shared" si="7"/>
        <v>下工站放料请求[A]</v>
      </c>
      <c r="U22" s="128">
        <f>[1]IO!B22+U$4</f>
        <v>70100</v>
      </c>
      <c r="V22" s="128" t="str">
        <f t="shared" si="8"/>
        <v>MR70100</v>
      </c>
      <c r="W22" s="128" t="str">
        <f t="shared" si="9"/>
        <v>下工站放料请求[SW]</v>
      </c>
    </row>
    <row r="23" spans="2:23" x14ac:dyDescent="0.15">
      <c r="B23" s="116" t="str">
        <f>[1]IO!I23</f>
        <v>R10101</v>
      </c>
      <c r="C23" s="116" t="str">
        <f>[1]IO!J27</f>
        <v>检测NG拉带#1电机</v>
      </c>
      <c r="E23" s="124">
        <f>[1]IO!B23+E$4</f>
        <v>30101</v>
      </c>
      <c r="F23" s="124" t="str">
        <f t="shared" si="0"/>
        <v>MR30101</v>
      </c>
      <c r="G23" s="124" t="str">
        <f t="shared" si="1"/>
        <v>检测NG拉带#1电机[Pls]</v>
      </c>
      <c r="I23" s="125">
        <f>[1]IO!B23+I$4</f>
        <v>40101</v>
      </c>
      <c r="J23" s="125" t="str">
        <f t="shared" si="2"/>
        <v>MR40101</v>
      </c>
      <c r="K23" s="125" t="str">
        <f t="shared" si="3"/>
        <v>检测NG拉带#1电机[M]</v>
      </c>
      <c r="M23" s="126">
        <f>[1]IO!B23+M$4</f>
        <v>50101</v>
      </c>
      <c r="N23" s="126" t="str">
        <f t="shared" si="4"/>
        <v>MR50101</v>
      </c>
      <c r="O23" s="126" t="str">
        <f t="shared" si="5"/>
        <v>检测NG拉带#1电机[条件]</v>
      </c>
      <c r="Q23" s="127">
        <f>[1]IO!B23+Q$4</f>
        <v>60101</v>
      </c>
      <c r="R23" s="127" t="str">
        <f t="shared" si="6"/>
        <v>MR60101</v>
      </c>
      <c r="S23" s="127" t="str">
        <f t="shared" si="7"/>
        <v>检测NG拉带#1电机[A]</v>
      </c>
      <c r="U23" s="128">
        <f>[1]IO!B23+U$4</f>
        <v>70101</v>
      </c>
      <c r="V23" s="128" t="str">
        <f t="shared" si="8"/>
        <v>MR70101</v>
      </c>
      <c r="W23" s="128" t="str">
        <f t="shared" si="9"/>
        <v>检测NG拉带#1电机[SW]</v>
      </c>
    </row>
    <row r="24" spans="2:23" x14ac:dyDescent="0.15">
      <c r="B24" s="116" t="str">
        <f>[1]IO!I24</f>
        <v>R10102</v>
      </c>
      <c r="C24" s="116" t="str">
        <f>[1]IO!J28</f>
        <v>检测NG拉带#2电机</v>
      </c>
      <c r="E24" s="124">
        <f>[1]IO!B24+E$4</f>
        <v>30102</v>
      </c>
      <c r="F24" s="124" t="str">
        <f t="shared" si="0"/>
        <v>MR30102</v>
      </c>
      <c r="G24" s="124" t="str">
        <f t="shared" si="1"/>
        <v>检测NG拉带#2电机[Pls]</v>
      </c>
      <c r="I24" s="125">
        <f>[1]IO!B24+I$4</f>
        <v>40102</v>
      </c>
      <c r="J24" s="125" t="str">
        <f t="shared" si="2"/>
        <v>MR40102</v>
      </c>
      <c r="K24" s="125" t="str">
        <f t="shared" si="3"/>
        <v>检测NG拉带#2电机[M]</v>
      </c>
      <c r="M24" s="126">
        <f>[1]IO!B24+M$4</f>
        <v>50102</v>
      </c>
      <c r="N24" s="126" t="str">
        <f t="shared" si="4"/>
        <v>MR50102</v>
      </c>
      <c r="O24" s="126" t="str">
        <f t="shared" si="5"/>
        <v>检测NG拉带#2电机[条件]</v>
      </c>
      <c r="Q24" s="127">
        <f>[1]IO!B24+Q$4</f>
        <v>60102</v>
      </c>
      <c r="R24" s="127" t="str">
        <f t="shared" si="6"/>
        <v>MR60102</v>
      </c>
      <c r="S24" s="127" t="str">
        <f t="shared" si="7"/>
        <v>检测NG拉带#2电机[A]</v>
      </c>
      <c r="U24" s="128">
        <f>[1]IO!B24+U$4</f>
        <v>70102</v>
      </c>
      <c r="V24" s="128" t="str">
        <f t="shared" si="8"/>
        <v>MR70102</v>
      </c>
      <c r="W24" s="128" t="str">
        <f t="shared" si="9"/>
        <v>检测NG拉带#2电机[SW]</v>
      </c>
    </row>
    <row r="25" spans="2:23" x14ac:dyDescent="0.15">
      <c r="B25" s="116" t="str">
        <f>[1]IO!I25</f>
        <v>R10103</v>
      </c>
      <c r="C25" s="116" t="str">
        <f>[1]IO!J29</f>
        <v>出料拉带电机</v>
      </c>
      <c r="E25" s="124">
        <f>[1]IO!B25+E$4</f>
        <v>30103</v>
      </c>
      <c r="F25" s="124" t="str">
        <f t="shared" si="0"/>
        <v>MR30103</v>
      </c>
      <c r="G25" s="124" t="str">
        <f t="shared" si="1"/>
        <v>出料拉带电机[Pls]</v>
      </c>
      <c r="I25" s="125">
        <f>[1]IO!B25+I$4</f>
        <v>40103</v>
      </c>
      <c r="J25" s="125" t="str">
        <f t="shared" si="2"/>
        <v>MR40103</v>
      </c>
      <c r="K25" s="125" t="str">
        <f t="shared" si="3"/>
        <v>出料拉带电机[M]</v>
      </c>
      <c r="M25" s="126">
        <f>[1]IO!B25+M$4</f>
        <v>50103</v>
      </c>
      <c r="N25" s="126" t="str">
        <f t="shared" si="4"/>
        <v>MR50103</v>
      </c>
      <c r="O25" s="126" t="str">
        <f t="shared" si="5"/>
        <v>出料拉带电机[条件]</v>
      </c>
      <c r="Q25" s="127">
        <f>[1]IO!B25+Q$4</f>
        <v>60103</v>
      </c>
      <c r="R25" s="127" t="str">
        <f t="shared" si="6"/>
        <v>MR60103</v>
      </c>
      <c r="S25" s="127" t="str">
        <f t="shared" si="7"/>
        <v>出料拉带电机[A]</v>
      </c>
      <c r="U25" s="128">
        <f>[1]IO!B25+U$4</f>
        <v>70103</v>
      </c>
      <c r="V25" s="128" t="str">
        <f t="shared" si="8"/>
        <v>MR70103</v>
      </c>
      <c r="W25" s="128" t="str">
        <f t="shared" si="9"/>
        <v>出料拉带电机[SW]</v>
      </c>
    </row>
    <row r="26" spans="2:23" x14ac:dyDescent="0.15">
      <c r="B26" s="116" t="str">
        <f>[1]IO!I26</f>
        <v>R10104</v>
      </c>
      <c r="C26" s="116" t="str">
        <f>[1]IO!J30</f>
        <v>扫码NG拨料气缸缩回</v>
      </c>
      <c r="E26" s="124">
        <f>[1]IO!B26+E$4</f>
        <v>30104</v>
      </c>
      <c r="F26" s="124" t="str">
        <f t="shared" si="0"/>
        <v>MR30104</v>
      </c>
      <c r="G26" s="124" t="str">
        <f t="shared" si="1"/>
        <v>扫码NG拨料气缸缩回[Pls]</v>
      </c>
      <c r="I26" s="125">
        <f>[1]IO!B26+I$4</f>
        <v>40104</v>
      </c>
      <c r="J26" s="125" t="str">
        <f t="shared" si="2"/>
        <v>MR40104</v>
      </c>
      <c r="K26" s="125" t="str">
        <f t="shared" si="3"/>
        <v>扫码NG拨料气缸缩回[M]</v>
      </c>
      <c r="M26" s="126">
        <f>[1]IO!B26+M$4</f>
        <v>50104</v>
      </c>
      <c r="N26" s="126" t="str">
        <f t="shared" si="4"/>
        <v>MR50104</v>
      </c>
      <c r="O26" s="126" t="str">
        <f t="shared" si="5"/>
        <v>扫码NG拨料气缸缩回[条件]</v>
      </c>
      <c r="Q26" s="127">
        <f>[1]IO!B26+Q$4</f>
        <v>60104</v>
      </c>
      <c r="R26" s="127" t="str">
        <f t="shared" si="6"/>
        <v>MR60104</v>
      </c>
      <c r="S26" s="127" t="str">
        <f t="shared" si="7"/>
        <v>扫码NG拨料气缸缩回[A]</v>
      </c>
      <c r="U26" s="128">
        <f>[1]IO!B26+U$4</f>
        <v>70104</v>
      </c>
      <c r="V26" s="128" t="str">
        <f t="shared" si="8"/>
        <v>MR70104</v>
      </c>
      <c r="W26" s="128" t="str">
        <f t="shared" si="9"/>
        <v>扫码NG拨料气缸缩回[SW]</v>
      </c>
    </row>
    <row r="27" spans="2:23" x14ac:dyDescent="0.15">
      <c r="B27" s="116" t="str">
        <f>[1]IO!I27</f>
        <v>R10105</v>
      </c>
      <c r="C27" s="116" t="str">
        <f>[1]IO!J31</f>
        <v>扫码NG拨料气缸伸出</v>
      </c>
      <c r="E27" s="124">
        <f>[1]IO!B27+E$4</f>
        <v>30105</v>
      </c>
      <c r="F27" s="124" t="str">
        <f t="shared" si="0"/>
        <v>MR30105</v>
      </c>
      <c r="G27" s="124" t="str">
        <f t="shared" si="1"/>
        <v>扫码NG拨料气缸伸出[Pls]</v>
      </c>
      <c r="I27" s="125">
        <f>[1]IO!B27+I$4</f>
        <v>40105</v>
      </c>
      <c r="J27" s="125" t="str">
        <f t="shared" si="2"/>
        <v>MR40105</v>
      </c>
      <c r="K27" s="125" t="str">
        <f t="shared" si="3"/>
        <v>扫码NG拨料气缸伸出[M]</v>
      </c>
      <c r="M27" s="126">
        <f>[1]IO!B27+M$4</f>
        <v>50105</v>
      </c>
      <c r="N27" s="126" t="str">
        <f t="shared" si="4"/>
        <v>MR50105</v>
      </c>
      <c r="O27" s="126" t="str">
        <f t="shared" si="5"/>
        <v>扫码NG拨料气缸伸出[条件]</v>
      </c>
      <c r="Q27" s="127">
        <f>[1]IO!B27+Q$4</f>
        <v>60105</v>
      </c>
      <c r="R27" s="127" t="str">
        <f t="shared" si="6"/>
        <v>MR60105</v>
      </c>
      <c r="S27" s="127" t="str">
        <f t="shared" si="7"/>
        <v>扫码NG拨料气缸伸出[A]</v>
      </c>
      <c r="U27" s="128">
        <f>[1]IO!B27+U$4</f>
        <v>70105</v>
      </c>
      <c r="V27" s="128" t="str">
        <f t="shared" si="8"/>
        <v>MR70105</v>
      </c>
      <c r="W27" s="128" t="str">
        <f t="shared" si="9"/>
        <v>扫码NG拨料气缸伸出[SW]</v>
      </c>
    </row>
    <row r="28" spans="2:23" x14ac:dyDescent="0.15">
      <c r="B28" s="116" t="str">
        <f>[1]IO!I28</f>
        <v>R10106</v>
      </c>
      <c r="C28" s="116" t="e">
        <f>[1]IO!#REF!</f>
        <v>#REF!</v>
      </c>
      <c r="E28" s="124">
        <f>[1]IO!B28+E$4</f>
        <v>30106</v>
      </c>
      <c r="F28" s="124" t="str">
        <f t="shared" si="0"/>
        <v>MR30106</v>
      </c>
      <c r="G28" s="124" t="e">
        <f t="shared" si="1"/>
        <v>#REF!</v>
      </c>
      <c r="I28" s="125">
        <f>[1]IO!B28+I$4</f>
        <v>40106</v>
      </c>
      <c r="J28" s="125" t="str">
        <f t="shared" si="2"/>
        <v>MR40106</v>
      </c>
      <c r="K28" s="125" t="e">
        <f t="shared" si="3"/>
        <v>#REF!</v>
      </c>
      <c r="M28" s="126">
        <f>[1]IO!B28+M$4</f>
        <v>50106</v>
      </c>
      <c r="N28" s="126" t="str">
        <f t="shared" si="4"/>
        <v>MR50106</v>
      </c>
      <c r="O28" s="126" t="e">
        <f t="shared" si="5"/>
        <v>#REF!</v>
      </c>
      <c r="Q28" s="127">
        <f>[1]IO!B28+Q$4</f>
        <v>60106</v>
      </c>
      <c r="R28" s="127" t="str">
        <f t="shared" si="6"/>
        <v>MR60106</v>
      </c>
      <c r="S28" s="127" t="e">
        <f t="shared" si="7"/>
        <v>#REF!</v>
      </c>
      <c r="U28" s="128">
        <f>[1]IO!B28+U$4</f>
        <v>70106</v>
      </c>
      <c r="V28" s="128" t="str">
        <f t="shared" si="8"/>
        <v>MR70106</v>
      </c>
      <c r="W28" s="128" t="e">
        <f t="shared" si="9"/>
        <v>#REF!</v>
      </c>
    </row>
    <row r="29" spans="2:23" x14ac:dyDescent="0.15">
      <c r="B29" s="116" t="str">
        <f>[1]IO!I29</f>
        <v>R10107</v>
      </c>
      <c r="C29" s="116" t="e">
        <f>[1]IO!#REF!</f>
        <v>#REF!</v>
      </c>
      <c r="E29" s="124">
        <f>[1]IO!B29+E$4</f>
        <v>30107</v>
      </c>
      <c r="F29" s="124" t="str">
        <f t="shared" si="0"/>
        <v>MR30107</v>
      </c>
      <c r="G29" s="124" t="e">
        <f t="shared" si="1"/>
        <v>#REF!</v>
      </c>
      <c r="I29" s="125">
        <f>[1]IO!B29+I$4</f>
        <v>40107</v>
      </c>
      <c r="J29" s="125" t="str">
        <f t="shared" si="2"/>
        <v>MR40107</v>
      </c>
      <c r="K29" s="125" t="e">
        <f t="shared" si="3"/>
        <v>#REF!</v>
      </c>
      <c r="M29" s="126">
        <f>[1]IO!B29+M$4</f>
        <v>50107</v>
      </c>
      <c r="N29" s="126" t="str">
        <f t="shared" si="4"/>
        <v>MR50107</v>
      </c>
      <c r="O29" s="126" t="e">
        <f t="shared" si="5"/>
        <v>#REF!</v>
      </c>
      <c r="Q29" s="127">
        <f>[1]IO!B29+Q$4</f>
        <v>60107</v>
      </c>
      <c r="R29" s="127" t="str">
        <f t="shared" si="6"/>
        <v>MR60107</v>
      </c>
      <c r="S29" s="127" t="e">
        <f t="shared" si="7"/>
        <v>#REF!</v>
      </c>
      <c r="U29" s="128">
        <f>[1]IO!B29+U$4</f>
        <v>70107</v>
      </c>
      <c r="V29" s="128" t="str">
        <f t="shared" si="8"/>
        <v>MR70107</v>
      </c>
      <c r="W29" s="128" t="e">
        <f t="shared" si="9"/>
        <v>#REF!</v>
      </c>
    </row>
    <row r="30" spans="2:23" x14ac:dyDescent="0.15">
      <c r="B30" s="116" t="str">
        <f>[1]IO!I30</f>
        <v>R10108</v>
      </c>
      <c r="C30" s="116" t="e">
        <f>[1]IO!#REF!</f>
        <v>#REF!</v>
      </c>
      <c r="E30" s="124">
        <f>[1]IO!B30+E$4</f>
        <v>30108</v>
      </c>
      <c r="F30" s="124" t="str">
        <f t="shared" si="0"/>
        <v>MR30108</v>
      </c>
      <c r="G30" s="124" t="e">
        <f t="shared" si="1"/>
        <v>#REF!</v>
      </c>
      <c r="I30" s="125">
        <f>[1]IO!B30+I$4</f>
        <v>40108</v>
      </c>
      <c r="J30" s="125" t="str">
        <f t="shared" si="2"/>
        <v>MR40108</v>
      </c>
      <c r="K30" s="125" t="e">
        <f t="shared" si="3"/>
        <v>#REF!</v>
      </c>
      <c r="M30" s="126">
        <f>[1]IO!B30+M$4</f>
        <v>50108</v>
      </c>
      <c r="N30" s="126" t="str">
        <f t="shared" si="4"/>
        <v>MR50108</v>
      </c>
      <c r="O30" s="126" t="e">
        <f t="shared" si="5"/>
        <v>#REF!</v>
      </c>
      <c r="Q30" s="127">
        <f>[1]IO!B30+Q$4</f>
        <v>60108</v>
      </c>
      <c r="R30" s="127" t="str">
        <f t="shared" si="6"/>
        <v>MR60108</v>
      </c>
      <c r="S30" s="127" t="e">
        <f t="shared" si="7"/>
        <v>#REF!</v>
      </c>
      <c r="U30" s="128">
        <f>[1]IO!B30+U$4</f>
        <v>70108</v>
      </c>
      <c r="V30" s="128" t="str">
        <f t="shared" si="8"/>
        <v>MR70108</v>
      </c>
      <c r="W30" s="128" t="e">
        <f t="shared" si="9"/>
        <v>#REF!</v>
      </c>
    </row>
    <row r="31" spans="2:23" x14ac:dyDescent="0.15">
      <c r="B31" s="116" t="str">
        <f>[1]IO!I31</f>
        <v>R10109</v>
      </c>
      <c r="C31" s="116" t="e">
        <f>[1]IO!#REF!</f>
        <v>#REF!</v>
      </c>
      <c r="E31" s="124">
        <f>[1]IO!B31+E$4</f>
        <v>30109</v>
      </c>
      <c r="F31" s="124" t="str">
        <f t="shared" si="0"/>
        <v>MR30109</v>
      </c>
      <c r="G31" s="124" t="e">
        <f t="shared" si="1"/>
        <v>#REF!</v>
      </c>
      <c r="I31" s="125">
        <f>[1]IO!B31+I$4</f>
        <v>40109</v>
      </c>
      <c r="J31" s="125" t="str">
        <f t="shared" si="2"/>
        <v>MR40109</v>
      </c>
      <c r="K31" s="125" t="e">
        <f t="shared" si="3"/>
        <v>#REF!</v>
      </c>
      <c r="M31" s="126">
        <f>[1]IO!B31+M$4</f>
        <v>50109</v>
      </c>
      <c r="N31" s="126" t="str">
        <f t="shared" si="4"/>
        <v>MR50109</v>
      </c>
      <c r="O31" s="126" t="e">
        <f t="shared" si="5"/>
        <v>#REF!</v>
      </c>
      <c r="Q31" s="127">
        <f>[1]IO!B31+Q$4</f>
        <v>60109</v>
      </c>
      <c r="R31" s="127" t="str">
        <f t="shared" si="6"/>
        <v>MR60109</v>
      </c>
      <c r="S31" s="127" t="e">
        <f t="shared" si="7"/>
        <v>#REF!</v>
      </c>
      <c r="U31" s="128">
        <f>[1]IO!B31+U$4</f>
        <v>70109</v>
      </c>
      <c r="V31" s="128" t="str">
        <f t="shared" si="8"/>
        <v>MR70109</v>
      </c>
      <c r="W31" s="128" t="e">
        <f t="shared" si="9"/>
        <v>#REF!</v>
      </c>
    </row>
    <row r="32" spans="2:23" x14ac:dyDescent="0.15">
      <c r="B32" s="116" t="str">
        <f>[1]IO!I32</f>
        <v>R10110</v>
      </c>
      <c r="C32" s="116" t="str">
        <f>[1]IO!J32</f>
        <v>备用</v>
      </c>
      <c r="E32" s="124">
        <f>[1]IO!B32+E$4</f>
        <v>30110</v>
      </c>
      <c r="F32" s="124" t="str">
        <f t="shared" si="0"/>
        <v>MR30110</v>
      </c>
      <c r="G32" s="124" t="str">
        <f t="shared" si="1"/>
        <v>备用[Pls]</v>
      </c>
      <c r="I32" s="125">
        <f>[1]IO!B32+I$4</f>
        <v>40110</v>
      </c>
      <c r="J32" s="125" t="str">
        <f t="shared" si="2"/>
        <v>MR40110</v>
      </c>
      <c r="K32" s="125" t="str">
        <f t="shared" si="3"/>
        <v>备用[M]</v>
      </c>
      <c r="M32" s="126">
        <f>[1]IO!B32+M$4</f>
        <v>50110</v>
      </c>
      <c r="N32" s="126" t="str">
        <f t="shared" si="4"/>
        <v>MR50110</v>
      </c>
      <c r="O32" s="126" t="str">
        <f t="shared" si="5"/>
        <v>备用[条件]</v>
      </c>
      <c r="Q32" s="127">
        <f>[1]IO!B32+Q$4</f>
        <v>60110</v>
      </c>
      <c r="R32" s="127" t="str">
        <f t="shared" si="6"/>
        <v>MR60110</v>
      </c>
      <c r="S32" s="127" t="str">
        <f t="shared" si="7"/>
        <v>备用[A]</v>
      </c>
      <c r="U32" s="128">
        <f>[1]IO!B32+U$4</f>
        <v>70110</v>
      </c>
      <c r="V32" s="128" t="str">
        <f t="shared" si="8"/>
        <v>MR70110</v>
      </c>
      <c r="W32" s="128" t="str">
        <f t="shared" si="9"/>
        <v>备用[SW]</v>
      </c>
    </row>
    <row r="33" spans="2:23" x14ac:dyDescent="0.15">
      <c r="B33" s="116" t="str">
        <f>[1]IO!I33</f>
        <v>R10111</v>
      </c>
      <c r="C33" s="116" t="str">
        <f>[1]IO!J33</f>
        <v>备用</v>
      </c>
      <c r="E33" s="124">
        <f>[1]IO!B33+E$4</f>
        <v>30111</v>
      </c>
      <c r="F33" s="124" t="str">
        <f t="shared" si="0"/>
        <v>MR30111</v>
      </c>
      <c r="G33" s="124" t="str">
        <f t="shared" si="1"/>
        <v>备用[Pls]</v>
      </c>
      <c r="I33" s="125">
        <f>[1]IO!B33+I$4</f>
        <v>40111</v>
      </c>
      <c r="J33" s="125" t="str">
        <f t="shared" si="2"/>
        <v>MR40111</v>
      </c>
      <c r="K33" s="125" t="str">
        <f t="shared" si="3"/>
        <v>备用[M]</v>
      </c>
      <c r="M33" s="126">
        <f>[1]IO!B33+M$4</f>
        <v>50111</v>
      </c>
      <c r="N33" s="126" t="str">
        <f t="shared" si="4"/>
        <v>MR50111</v>
      </c>
      <c r="O33" s="126" t="str">
        <f t="shared" si="5"/>
        <v>备用[条件]</v>
      </c>
      <c r="Q33" s="127">
        <f>[1]IO!B33+Q$4</f>
        <v>60111</v>
      </c>
      <c r="R33" s="127" t="str">
        <f t="shared" si="6"/>
        <v>MR60111</v>
      </c>
      <c r="S33" s="127" t="str">
        <f t="shared" si="7"/>
        <v>备用[A]</v>
      </c>
      <c r="U33" s="128">
        <f>[1]IO!B33+U$4</f>
        <v>70111</v>
      </c>
      <c r="V33" s="128" t="str">
        <f t="shared" si="8"/>
        <v>MR70111</v>
      </c>
      <c r="W33" s="128" t="str">
        <f t="shared" si="9"/>
        <v>备用[SW]</v>
      </c>
    </row>
    <row r="34" spans="2:23" x14ac:dyDescent="0.15">
      <c r="B34" s="116" t="str">
        <f>[1]IO!I34</f>
        <v>R10112</v>
      </c>
      <c r="C34" s="116" t="str">
        <f>[1]IO!J34</f>
        <v>备用</v>
      </c>
      <c r="E34" s="124">
        <f>[1]IO!B34+E$4</f>
        <v>30112</v>
      </c>
      <c r="F34" s="124" t="str">
        <f t="shared" si="0"/>
        <v>MR30112</v>
      </c>
      <c r="G34" s="124" t="str">
        <f t="shared" si="1"/>
        <v>备用[Pls]</v>
      </c>
      <c r="I34" s="125">
        <f>[1]IO!B34+I$4</f>
        <v>40112</v>
      </c>
      <c r="J34" s="125" t="str">
        <f t="shared" si="2"/>
        <v>MR40112</v>
      </c>
      <c r="K34" s="125" t="str">
        <f t="shared" si="3"/>
        <v>备用[M]</v>
      </c>
      <c r="M34" s="126">
        <f>[1]IO!B34+M$4</f>
        <v>50112</v>
      </c>
      <c r="N34" s="126" t="str">
        <f t="shared" si="4"/>
        <v>MR50112</v>
      </c>
      <c r="O34" s="126" t="str">
        <f t="shared" si="5"/>
        <v>备用[条件]</v>
      </c>
      <c r="Q34" s="127">
        <f>[1]IO!B34+Q$4</f>
        <v>60112</v>
      </c>
      <c r="R34" s="127" t="str">
        <f t="shared" si="6"/>
        <v>MR60112</v>
      </c>
      <c r="S34" s="127" t="str">
        <f t="shared" si="7"/>
        <v>备用[A]</v>
      </c>
      <c r="U34" s="128">
        <f>[1]IO!B34+U$4</f>
        <v>70112</v>
      </c>
      <c r="V34" s="128" t="str">
        <f t="shared" si="8"/>
        <v>MR70112</v>
      </c>
      <c r="W34" s="128" t="str">
        <f t="shared" si="9"/>
        <v>备用[SW]</v>
      </c>
    </row>
    <row r="35" spans="2:23" x14ac:dyDescent="0.15">
      <c r="B35" s="116" t="str">
        <f>[1]IO!I35</f>
        <v>R10113</v>
      </c>
      <c r="C35" s="116" t="str">
        <f>[1]IO!J35</f>
        <v>备用</v>
      </c>
      <c r="E35" s="124">
        <f>[1]IO!B35+E$4</f>
        <v>30113</v>
      </c>
      <c r="F35" s="124" t="str">
        <f t="shared" si="0"/>
        <v>MR30113</v>
      </c>
      <c r="G35" s="124" t="str">
        <f t="shared" si="1"/>
        <v>备用[Pls]</v>
      </c>
      <c r="I35" s="125">
        <f>[1]IO!B35+I$4</f>
        <v>40113</v>
      </c>
      <c r="J35" s="125" t="str">
        <f t="shared" si="2"/>
        <v>MR40113</v>
      </c>
      <c r="K35" s="125" t="str">
        <f t="shared" si="3"/>
        <v>备用[M]</v>
      </c>
      <c r="M35" s="126">
        <f>[1]IO!B35+M$4</f>
        <v>50113</v>
      </c>
      <c r="N35" s="126" t="str">
        <f t="shared" si="4"/>
        <v>MR50113</v>
      </c>
      <c r="O35" s="126" t="str">
        <f t="shared" si="5"/>
        <v>备用[条件]</v>
      </c>
      <c r="Q35" s="127">
        <f>[1]IO!B35+Q$4</f>
        <v>60113</v>
      </c>
      <c r="R35" s="127" t="str">
        <f t="shared" si="6"/>
        <v>MR60113</v>
      </c>
      <c r="S35" s="127" t="str">
        <f t="shared" si="7"/>
        <v>备用[A]</v>
      </c>
      <c r="U35" s="128">
        <f>[1]IO!B35+U$4</f>
        <v>70113</v>
      </c>
      <c r="V35" s="128" t="str">
        <f t="shared" si="8"/>
        <v>MR70113</v>
      </c>
      <c r="W35" s="128" t="str">
        <f t="shared" si="9"/>
        <v>备用[SW]</v>
      </c>
    </row>
    <row r="36" spans="2:23" x14ac:dyDescent="0.15">
      <c r="B36" s="116" t="str">
        <f>[1]IO!I36</f>
        <v>R10114</v>
      </c>
      <c r="C36" s="116" t="str">
        <f>[1]IO!J36</f>
        <v>备用</v>
      </c>
      <c r="E36" s="124">
        <f>[1]IO!B36+E$4</f>
        <v>30114</v>
      </c>
      <c r="F36" s="124" t="str">
        <f t="shared" si="0"/>
        <v>MR30114</v>
      </c>
      <c r="G36" s="124" t="str">
        <f t="shared" si="1"/>
        <v>备用[Pls]</v>
      </c>
      <c r="I36" s="125">
        <f>[1]IO!B36+I$4</f>
        <v>40114</v>
      </c>
      <c r="J36" s="125" t="str">
        <f t="shared" si="2"/>
        <v>MR40114</v>
      </c>
      <c r="K36" s="125" t="str">
        <f t="shared" si="3"/>
        <v>备用[M]</v>
      </c>
      <c r="M36" s="126">
        <f>[1]IO!B36+M$4</f>
        <v>50114</v>
      </c>
      <c r="N36" s="126" t="str">
        <f t="shared" si="4"/>
        <v>MR50114</v>
      </c>
      <c r="O36" s="126" t="str">
        <f t="shared" si="5"/>
        <v>备用[条件]</v>
      </c>
      <c r="Q36" s="127">
        <f>[1]IO!B36+Q$4</f>
        <v>60114</v>
      </c>
      <c r="R36" s="127" t="str">
        <f t="shared" si="6"/>
        <v>MR60114</v>
      </c>
      <c r="S36" s="127" t="str">
        <f t="shared" si="7"/>
        <v>备用[A]</v>
      </c>
      <c r="U36" s="128">
        <f>[1]IO!B36+U$4</f>
        <v>70114</v>
      </c>
      <c r="V36" s="128" t="str">
        <f t="shared" si="8"/>
        <v>MR70114</v>
      </c>
      <c r="W36" s="128" t="str">
        <f t="shared" si="9"/>
        <v>备用[SW]</v>
      </c>
    </row>
    <row r="37" spans="2:23" x14ac:dyDescent="0.15">
      <c r="B37" s="116" t="str">
        <f>[1]IO!I37</f>
        <v>R10115</v>
      </c>
      <c r="C37" s="116" t="str">
        <f>[1]IO!J37</f>
        <v>备用</v>
      </c>
      <c r="E37" s="124">
        <f>[1]IO!B37+E$4</f>
        <v>30115</v>
      </c>
      <c r="F37" s="124" t="str">
        <f t="shared" si="0"/>
        <v>MR30115</v>
      </c>
      <c r="G37" s="124" t="str">
        <f t="shared" si="1"/>
        <v>备用[Pls]</v>
      </c>
      <c r="I37" s="125">
        <f>[1]IO!B37+I$4</f>
        <v>40115</v>
      </c>
      <c r="J37" s="125" t="str">
        <f t="shared" si="2"/>
        <v>MR40115</v>
      </c>
      <c r="K37" s="125" t="str">
        <f t="shared" si="3"/>
        <v>备用[M]</v>
      </c>
      <c r="M37" s="126">
        <f>[1]IO!B37+M$4</f>
        <v>50115</v>
      </c>
      <c r="N37" s="126" t="str">
        <f t="shared" si="4"/>
        <v>MR50115</v>
      </c>
      <c r="O37" s="126" t="str">
        <f t="shared" si="5"/>
        <v>备用[条件]</v>
      </c>
      <c r="Q37" s="127">
        <f>[1]IO!B37+Q$4</f>
        <v>60115</v>
      </c>
      <c r="R37" s="127" t="str">
        <f t="shared" si="6"/>
        <v>MR60115</v>
      </c>
      <c r="S37" s="127" t="str">
        <f t="shared" si="7"/>
        <v>备用[A]</v>
      </c>
      <c r="U37" s="128">
        <f>[1]IO!B37+U$4</f>
        <v>70115</v>
      </c>
      <c r="V37" s="128" t="str">
        <f t="shared" si="8"/>
        <v>MR70115</v>
      </c>
      <c r="W37" s="128" t="str">
        <f t="shared" si="9"/>
        <v>备用[SW]</v>
      </c>
    </row>
    <row r="38" spans="2:23" x14ac:dyDescent="0.15">
      <c r="B38" s="116" t="str">
        <f>[1]IO!I38</f>
        <v>R10200</v>
      </c>
      <c r="C38" s="116" t="str">
        <f>[1]IO!J38</f>
        <v>备用</v>
      </c>
      <c r="E38" s="124">
        <f>[1]IO!B38+E$4</f>
        <v>30200</v>
      </c>
      <c r="F38" s="124" t="str">
        <f t="shared" si="0"/>
        <v>MR30200</v>
      </c>
      <c r="G38" s="124" t="str">
        <f t="shared" si="1"/>
        <v>备用[Pls]</v>
      </c>
      <c r="I38" s="125">
        <f>[1]IO!B38+I$4</f>
        <v>40200</v>
      </c>
      <c r="J38" s="125" t="str">
        <f t="shared" si="2"/>
        <v>MR40200</v>
      </c>
      <c r="K38" s="125" t="str">
        <f t="shared" si="3"/>
        <v>备用[M]</v>
      </c>
      <c r="M38" s="126">
        <f>[1]IO!B38+M$4</f>
        <v>50200</v>
      </c>
      <c r="N38" s="126" t="str">
        <f t="shared" si="4"/>
        <v>MR50200</v>
      </c>
      <c r="O38" s="126" t="str">
        <f t="shared" si="5"/>
        <v>备用[条件]</v>
      </c>
      <c r="Q38" s="127">
        <f>[1]IO!B38+Q$4</f>
        <v>60200</v>
      </c>
      <c r="R38" s="127" t="str">
        <f t="shared" si="6"/>
        <v>MR60200</v>
      </c>
      <c r="S38" s="127" t="str">
        <f t="shared" si="7"/>
        <v>备用[A]</v>
      </c>
      <c r="U38" s="128">
        <f>[1]IO!B38+U$4</f>
        <v>70200</v>
      </c>
      <c r="V38" s="128" t="str">
        <f t="shared" si="8"/>
        <v>MR70200</v>
      </c>
      <c r="W38" s="128" t="str">
        <f t="shared" si="9"/>
        <v>备用[SW]</v>
      </c>
    </row>
    <row r="39" spans="2:23" x14ac:dyDescent="0.15">
      <c r="B39" s="116" t="str">
        <f>[1]IO!I39</f>
        <v>R10201</v>
      </c>
      <c r="C39" s="116" t="str">
        <f>[1]IO!J39</f>
        <v>备用</v>
      </c>
      <c r="E39" s="124">
        <f>[1]IO!B39+E$4</f>
        <v>30201</v>
      </c>
      <c r="F39" s="124" t="str">
        <f t="shared" si="0"/>
        <v>MR30201</v>
      </c>
      <c r="G39" s="124" t="str">
        <f t="shared" si="1"/>
        <v>备用[Pls]</v>
      </c>
      <c r="I39" s="125">
        <f>[1]IO!B39+I$4</f>
        <v>40201</v>
      </c>
      <c r="J39" s="125" t="str">
        <f t="shared" si="2"/>
        <v>MR40201</v>
      </c>
      <c r="K39" s="125" t="str">
        <f t="shared" si="3"/>
        <v>备用[M]</v>
      </c>
      <c r="M39" s="126">
        <f>[1]IO!B39+M$4</f>
        <v>50201</v>
      </c>
      <c r="N39" s="126" t="str">
        <f t="shared" si="4"/>
        <v>MR50201</v>
      </c>
      <c r="O39" s="126" t="str">
        <f t="shared" si="5"/>
        <v>备用[条件]</v>
      </c>
      <c r="Q39" s="127">
        <f>[1]IO!B39+Q$4</f>
        <v>60201</v>
      </c>
      <c r="R39" s="127" t="str">
        <f t="shared" si="6"/>
        <v>MR60201</v>
      </c>
      <c r="S39" s="127" t="str">
        <f t="shared" si="7"/>
        <v>备用[A]</v>
      </c>
      <c r="U39" s="128">
        <f>[1]IO!B39+U$4</f>
        <v>70201</v>
      </c>
      <c r="V39" s="128" t="str">
        <f t="shared" si="8"/>
        <v>MR70201</v>
      </c>
      <c r="W39" s="128" t="str">
        <f t="shared" si="9"/>
        <v>备用[SW]</v>
      </c>
    </row>
    <row r="40" spans="2:23" x14ac:dyDescent="0.15">
      <c r="B40" s="116" t="str">
        <f>[1]IO!I40</f>
        <v>R10202</v>
      </c>
      <c r="C40" s="116" t="str">
        <f>[1]IO!J40</f>
        <v>进料#1夹爪气缸张开</v>
      </c>
      <c r="E40" s="124">
        <f>[1]IO!B40+E$4</f>
        <v>30202</v>
      </c>
      <c r="F40" s="124" t="str">
        <f t="shared" si="0"/>
        <v>MR30202</v>
      </c>
      <c r="G40" s="124" t="str">
        <f t="shared" si="1"/>
        <v>进料#1夹爪气缸张开[Pls]</v>
      </c>
      <c r="I40" s="125">
        <f>[1]IO!B40+I$4</f>
        <v>40202</v>
      </c>
      <c r="J40" s="125" t="str">
        <f t="shared" si="2"/>
        <v>MR40202</v>
      </c>
      <c r="K40" s="125" t="str">
        <f t="shared" si="3"/>
        <v>进料#1夹爪气缸张开[M]</v>
      </c>
      <c r="M40" s="126">
        <f>[1]IO!B40+M$4</f>
        <v>50202</v>
      </c>
      <c r="N40" s="126" t="str">
        <f t="shared" si="4"/>
        <v>MR50202</v>
      </c>
      <c r="O40" s="126" t="str">
        <f t="shared" si="5"/>
        <v>进料#1夹爪气缸张开[条件]</v>
      </c>
      <c r="Q40" s="127">
        <f>[1]IO!B40+Q$4</f>
        <v>60202</v>
      </c>
      <c r="R40" s="127" t="str">
        <f t="shared" si="6"/>
        <v>MR60202</v>
      </c>
      <c r="S40" s="127" t="str">
        <f t="shared" si="7"/>
        <v>进料#1夹爪气缸张开[A]</v>
      </c>
      <c r="U40" s="128">
        <f>[1]IO!B40+U$4</f>
        <v>70202</v>
      </c>
      <c r="V40" s="128" t="str">
        <f t="shared" si="8"/>
        <v>MR70202</v>
      </c>
      <c r="W40" s="128" t="str">
        <f t="shared" si="9"/>
        <v>进料#1夹爪气缸张开[SW]</v>
      </c>
    </row>
    <row r="41" spans="2:23" x14ac:dyDescent="0.15">
      <c r="B41" s="116" t="str">
        <f>[1]IO!I41</f>
        <v>R10203</v>
      </c>
      <c r="C41" s="116" t="str">
        <f>[1]IO!J41</f>
        <v>进料#1夹爪气缸夹紧</v>
      </c>
      <c r="E41" s="124">
        <f>[1]IO!B41+E$4</f>
        <v>30203</v>
      </c>
      <c r="F41" s="124" t="str">
        <f t="shared" si="0"/>
        <v>MR30203</v>
      </c>
      <c r="G41" s="124" t="str">
        <f t="shared" si="1"/>
        <v>进料#1夹爪气缸夹紧[Pls]</v>
      </c>
      <c r="I41" s="125">
        <f>[1]IO!B41+I$4</f>
        <v>40203</v>
      </c>
      <c r="J41" s="125" t="str">
        <f t="shared" si="2"/>
        <v>MR40203</v>
      </c>
      <c r="K41" s="125" t="str">
        <f t="shared" si="3"/>
        <v>进料#1夹爪气缸夹紧[M]</v>
      </c>
      <c r="M41" s="126">
        <f>[1]IO!B41+M$4</f>
        <v>50203</v>
      </c>
      <c r="N41" s="126" t="str">
        <f t="shared" si="4"/>
        <v>MR50203</v>
      </c>
      <c r="O41" s="126" t="str">
        <f t="shared" si="5"/>
        <v>进料#1夹爪气缸夹紧[条件]</v>
      </c>
      <c r="Q41" s="127">
        <f>[1]IO!B41+Q$4</f>
        <v>60203</v>
      </c>
      <c r="R41" s="127" t="str">
        <f t="shared" si="6"/>
        <v>MR60203</v>
      </c>
      <c r="S41" s="127" t="str">
        <f t="shared" si="7"/>
        <v>进料#1夹爪气缸夹紧[A]</v>
      </c>
      <c r="U41" s="128">
        <f>[1]IO!B41+U$4</f>
        <v>70203</v>
      </c>
      <c r="V41" s="128" t="str">
        <f t="shared" si="8"/>
        <v>MR70203</v>
      </c>
      <c r="W41" s="128" t="str">
        <f t="shared" si="9"/>
        <v>进料#1夹爪气缸夹紧[SW]</v>
      </c>
    </row>
    <row r="42" spans="2:23" x14ac:dyDescent="0.15">
      <c r="B42" s="116" t="str">
        <f>[1]IO!I42</f>
        <v>R10204</v>
      </c>
      <c r="C42" s="116" t="str">
        <f>[1]IO!J42</f>
        <v>进料#2夹爪气缸张开</v>
      </c>
      <c r="E42" s="124">
        <f>[1]IO!B42+E$4</f>
        <v>30204</v>
      </c>
      <c r="F42" s="124" t="str">
        <f t="shared" si="0"/>
        <v>MR30204</v>
      </c>
      <c r="G42" s="124" t="str">
        <f t="shared" si="1"/>
        <v>进料#2夹爪气缸张开[Pls]</v>
      </c>
      <c r="I42" s="125">
        <f>[1]IO!B42+I$4</f>
        <v>40204</v>
      </c>
      <c r="J42" s="125" t="str">
        <f t="shared" si="2"/>
        <v>MR40204</v>
      </c>
      <c r="K42" s="125" t="str">
        <f t="shared" si="3"/>
        <v>进料#2夹爪气缸张开[M]</v>
      </c>
      <c r="M42" s="126">
        <f>[1]IO!B42+M$4</f>
        <v>50204</v>
      </c>
      <c r="N42" s="126" t="str">
        <f t="shared" si="4"/>
        <v>MR50204</v>
      </c>
      <c r="O42" s="126" t="str">
        <f t="shared" si="5"/>
        <v>进料#2夹爪气缸张开[条件]</v>
      </c>
      <c r="Q42" s="127">
        <f>[1]IO!B42+Q$4</f>
        <v>60204</v>
      </c>
      <c r="R42" s="127" t="str">
        <f t="shared" si="6"/>
        <v>MR60204</v>
      </c>
      <c r="S42" s="127" t="str">
        <f t="shared" si="7"/>
        <v>进料#2夹爪气缸张开[A]</v>
      </c>
      <c r="U42" s="128">
        <f>[1]IO!B42+U$4</f>
        <v>70204</v>
      </c>
      <c r="V42" s="128" t="str">
        <f t="shared" si="8"/>
        <v>MR70204</v>
      </c>
      <c r="W42" s="128" t="str">
        <f t="shared" si="9"/>
        <v>进料#2夹爪气缸张开[SW]</v>
      </c>
    </row>
    <row r="43" spans="2:23" x14ac:dyDescent="0.15">
      <c r="B43" s="116" t="str">
        <f>[1]IO!I43</f>
        <v>R10205</v>
      </c>
      <c r="C43" s="116" t="str">
        <f>[1]IO!J43</f>
        <v>进料#2夹爪气缸夹紧</v>
      </c>
      <c r="E43" s="124">
        <f>[1]IO!B43+E$4</f>
        <v>30205</v>
      </c>
      <c r="F43" s="124" t="str">
        <f t="shared" si="0"/>
        <v>MR30205</v>
      </c>
      <c r="G43" s="124" t="str">
        <f t="shared" si="1"/>
        <v>进料#2夹爪气缸夹紧[Pls]</v>
      </c>
      <c r="I43" s="125">
        <f>[1]IO!B43+I$4</f>
        <v>40205</v>
      </c>
      <c r="J43" s="125" t="str">
        <f t="shared" si="2"/>
        <v>MR40205</v>
      </c>
      <c r="K43" s="125" t="str">
        <f t="shared" si="3"/>
        <v>进料#2夹爪气缸夹紧[M]</v>
      </c>
      <c r="M43" s="126">
        <f>[1]IO!B43+M$4</f>
        <v>50205</v>
      </c>
      <c r="N43" s="126" t="str">
        <f t="shared" si="4"/>
        <v>MR50205</v>
      </c>
      <c r="O43" s="126" t="str">
        <f t="shared" si="5"/>
        <v>进料#2夹爪气缸夹紧[条件]</v>
      </c>
      <c r="Q43" s="127">
        <f>[1]IO!B43+Q$4</f>
        <v>60205</v>
      </c>
      <c r="R43" s="127" t="str">
        <f t="shared" si="6"/>
        <v>MR60205</v>
      </c>
      <c r="S43" s="127" t="str">
        <f t="shared" si="7"/>
        <v>进料#2夹爪气缸夹紧[A]</v>
      </c>
      <c r="U43" s="128">
        <f>[1]IO!B43+U$4</f>
        <v>70205</v>
      </c>
      <c r="V43" s="128" t="str">
        <f t="shared" si="8"/>
        <v>MR70205</v>
      </c>
      <c r="W43" s="128" t="str">
        <f t="shared" si="9"/>
        <v>进料#2夹爪气缸夹紧[SW]</v>
      </c>
    </row>
    <row r="44" spans="2:23" x14ac:dyDescent="0.15">
      <c r="B44" s="116" t="str">
        <f>[1]IO!I44</f>
        <v>R10206</v>
      </c>
      <c r="C44" s="116" t="str">
        <f>[1]IO!J44</f>
        <v>进料变距气缸张开</v>
      </c>
      <c r="E44" s="124">
        <f>[1]IO!B44+E$4</f>
        <v>30206</v>
      </c>
      <c r="F44" s="124" t="str">
        <f t="shared" si="0"/>
        <v>MR30206</v>
      </c>
      <c r="G44" s="124" t="str">
        <f t="shared" si="1"/>
        <v>进料变距气缸张开[Pls]</v>
      </c>
      <c r="I44" s="125">
        <f>[1]IO!B44+I$4</f>
        <v>40206</v>
      </c>
      <c r="J44" s="125" t="str">
        <f t="shared" si="2"/>
        <v>MR40206</v>
      </c>
      <c r="K44" s="125" t="str">
        <f t="shared" si="3"/>
        <v>进料变距气缸张开[M]</v>
      </c>
      <c r="M44" s="126">
        <f>[1]IO!B44+M$4</f>
        <v>50206</v>
      </c>
      <c r="N44" s="126" t="str">
        <f t="shared" si="4"/>
        <v>MR50206</v>
      </c>
      <c r="O44" s="126" t="str">
        <f t="shared" si="5"/>
        <v>进料变距气缸张开[条件]</v>
      </c>
      <c r="Q44" s="127">
        <f>[1]IO!B44+Q$4</f>
        <v>60206</v>
      </c>
      <c r="R44" s="127" t="str">
        <f t="shared" si="6"/>
        <v>MR60206</v>
      </c>
      <c r="S44" s="127" t="str">
        <f t="shared" si="7"/>
        <v>进料变距气缸张开[A]</v>
      </c>
      <c r="U44" s="128">
        <f>[1]IO!B44+U$4</f>
        <v>70206</v>
      </c>
      <c r="V44" s="128" t="str">
        <f t="shared" si="8"/>
        <v>MR70206</v>
      </c>
      <c r="W44" s="128" t="str">
        <f t="shared" si="9"/>
        <v>进料变距气缸张开[SW]</v>
      </c>
    </row>
    <row r="45" spans="2:23" x14ac:dyDescent="0.15">
      <c r="B45" s="116" t="str">
        <f>[1]IO!I45</f>
        <v>R10207</v>
      </c>
      <c r="C45" s="116" t="str">
        <f>[1]IO!J45</f>
        <v>进料变距气缸闭合</v>
      </c>
      <c r="E45" s="124">
        <f>[1]IO!B45+E$4</f>
        <v>30207</v>
      </c>
      <c r="F45" s="124" t="str">
        <f t="shared" si="0"/>
        <v>MR30207</v>
      </c>
      <c r="G45" s="124" t="str">
        <f t="shared" si="1"/>
        <v>进料变距气缸闭合[Pls]</v>
      </c>
      <c r="I45" s="125">
        <f>[1]IO!B45+I$4</f>
        <v>40207</v>
      </c>
      <c r="J45" s="125" t="str">
        <f t="shared" si="2"/>
        <v>MR40207</v>
      </c>
      <c r="K45" s="125" t="str">
        <f t="shared" si="3"/>
        <v>进料变距气缸闭合[M]</v>
      </c>
      <c r="M45" s="126">
        <f>[1]IO!B45+M$4</f>
        <v>50207</v>
      </c>
      <c r="N45" s="126" t="str">
        <f t="shared" si="4"/>
        <v>MR50207</v>
      </c>
      <c r="O45" s="126" t="str">
        <f t="shared" si="5"/>
        <v>进料变距气缸闭合[条件]</v>
      </c>
      <c r="Q45" s="127">
        <f>[1]IO!B45+Q$4</f>
        <v>60207</v>
      </c>
      <c r="R45" s="127" t="str">
        <f t="shared" si="6"/>
        <v>MR60207</v>
      </c>
      <c r="S45" s="127" t="str">
        <f t="shared" si="7"/>
        <v>进料变距气缸闭合[A]</v>
      </c>
      <c r="U45" s="128">
        <f>[1]IO!B45+U$4</f>
        <v>70207</v>
      </c>
      <c r="V45" s="128" t="str">
        <f t="shared" si="8"/>
        <v>MR70207</v>
      </c>
      <c r="W45" s="128" t="str">
        <f t="shared" si="9"/>
        <v>进料变距气缸闭合[SW]</v>
      </c>
    </row>
    <row r="46" spans="2:23" x14ac:dyDescent="0.15">
      <c r="B46" s="116" t="str">
        <f>[1]IO!I46</f>
        <v>R10208</v>
      </c>
      <c r="C46" s="116" t="str">
        <f>[1]IO!J46</f>
        <v>出料#1夹爪气缸张开</v>
      </c>
      <c r="E46" s="124">
        <f>[1]IO!B46+E$4</f>
        <v>30208</v>
      </c>
      <c r="F46" s="124" t="str">
        <f t="shared" si="0"/>
        <v>MR30208</v>
      </c>
      <c r="G46" s="124" t="str">
        <f t="shared" si="1"/>
        <v>出料#1夹爪气缸张开[Pls]</v>
      </c>
      <c r="I46" s="125">
        <f>[1]IO!B46+I$4</f>
        <v>40208</v>
      </c>
      <c r="J46" s="125" t="str">
        <f t="shared" si="2"/>
        <v>MR40208</v>
      </c>
      <c r="K46" s="125" t="str">
        <f t="shared" si="3"/>
        <v>出料#1夹爪气缸张开[M]</v>
      </c>
      <c r="M46" s="126">
        <f>[1]IO!B46+M$4</f>
        <v>50208</v>
      </c>
      <c r="N46" s="126" t="str">
        <f t="shared" si="4"/>
        <v>MR50208</v>
      </c>
      <c r="O46" s="126" t="str">
        <f t="shared" si="5"/>
        <v>出料#1夹爪气缸张开[条件]</v>
      </c>
      <c r="Q46" s="127">
        <f>[1]IO!B46+Q$4</f>
        <v>60208</v>
      </c>
      <c r="R46" s="127" t="str">
        <f t="shared" si="6"/>
        <v>MR60208</v>
      </c>
      <c r="S46" s="127" t="str">
        <f t="shared" si="7"/>
        <v>出料#1夹爪气缸张开[A]</v>
      </c>
      <c r="U46" s="128">
        <f>[1]IO!B46+U$4</f>
        <v>70208</v>
      </c>
      <c r="V46" s="128" t="str">
        <f t="shared" si="8"/>
        <v>MR70208</v>
      </c>
      <c r="W46" s="128" t="str">
        <f t="shared" si="9"/>
        <v>出料#1夹爪气缸张开[SW]</v>
      </c>
    </row>
    <row r="47" spans="2:23" x14ac:dyDescent="0.15">
      <c r="B47" s="116" t="str">
        <f>[1]IO!I47</f>
        <v>R10209</v>
      </c>
      <c r="C47" s="116" t="str">
        <f>[1]IO!J47</f>
        <v>出料#1夹爪气缸夹紧</v>
      </c>
      <c r="E47" s="124">
        <f>[1]IO!B47+E$4</f>
        <v>30209</v>
      </c>
      <c r="F47" s="124" t="str">
        <f t="shared" si="0"/>
        <v>MR30209</v>
      </c>
      <c r="G47" s="124" t="str">
        <f t="shared" si="1"/>
        <v>出料#1夹爪气缸夹紧[Pls]</v>
      </c>
      <c r="I47" s="125">
        <f>[1]IO!B47+I$4</f>
        <v>40209</v>
      </c>
      <c r="J47" s="125" t="str">
        <f t="shared" si="2"/>
        <v>MR40209</v>
      </c>
      <c r="K47" s="125" t="str">
        <f t="shared" si="3"/>
        <v>出料#1夹爪气缸夹紧[M]</v>
      </c>
      <c r="M47" s="126">
        <f>[1]IO!B47+M$4</f>
        <v>50209</v>
      </c>
      <c r="N47" s="126" t="str">
        <f t="shared" si="4"/>
        <v>MR50209</v>
      </c>
      <c r="O47" s="126" t="str">
        <f t="shared" si="5"/>
        <v>出料#1夹爪气缸夹紧[条件]</v>
      </c>
      <c r="Q47" s="127">
        <f>[1]IO!B47+Q$4</f>
        <v>60209</v>
      </c>
      <c r="R47" s="127" t="str">
        <f t="shared" si="6"/>
        <v>MR60209</v>
      </c>
      <c r="S47" s="127" t="str">
        <f t="shared" si="7"/>
        <v>出料#1夹爪气缸夹紧[A]</v>
      </c>
      <c r="U47" s="128">
        <f>[1]IO!B47+U$4</f>
        <v>70209</v>
      </c>
      <c r="V47" s="128" t="str">
        <f t="shared" si="8"/>
        <v>MR70209</v>
      </c>
      <c r="W47" s="128" t="str">
        <f t="shared" si="9"/>
        <v>出料#1夹爪气缸夹紧[SW]</v>
      </c>
    </row>
    <row r="48" spans="2:23" x14ac:dyDescent="0.15">
      <c r="B48" s="116" t="str">
        <f>[1]IO!I48</f>
        <v>R10210</v>
      </c>
      <c r="C48" s="116" t="str">
        <f>[1]IO!J48</f>
        <v>出料#2夹爪气缸张开</v>
      </c>
      <c r="E48" s="124">
        <f>[1]IO!B48+E$4</f>
        <v>30210</v>
      </c>
      <c r="F48" s="124" t="str">
        <f t="shared" si="0"/>
        <v>MR30210</v>
      </c>
      <c r="G48" s="124" t="str">
        <f t="shared" si="1"/>
        <v>出料#2夹爪气缸张开[Pls]</v>
      </c>
      <c r="I48" s="125">
        <f>[1]IO!B48+I$4</f>
        <v>40210</v>
      </c>
      <c r="J48" s="125" t="str">
        <f t="shared" si="2"/>
        <v>MR40210</v>
      </c>
      <c r="K48" s="125" t="str">
        <f t="shared" si="3"/>
        <v>出料#2夹爪气缸张开[M]</v>
      </c>
      <c r="M48" s="126">
        <f>[1]IO!B48+M$4</f>
        <v>50210</v>
      </c>
      <c r="N48" s="126" t="str">
        <f t="shared" si="4"/>
        <v>MR50210</v>
      </c>
      <c r="O48" s="126" t="str">
        <f t="shared" si="5"/>
        <v>出料#2夹爪气缸张开[条件]</v>
      </c>
      <c r="Q48" s="127">
        <f>[1]IO!B48+Q$4</f>
        <v>60210</v>
      </c>
      <c r="R48" s="127" t="str">
        <f t="shared" si="6"/>
        <v>MR60210</v>
      </c>
      <c r="S48" s="127" t="str">
        <f t="shared" si="7"/>
        <v>出料#2夹爪气缸张开[A]</v>
      </c>
      <c r="U48" s="128">
        <f>[1]IO!B48+U$4</f>
        <v>70210</v>
      </c>
      <c r="V48" s="128" t="str">
        <f t="shared" si="8"/>
        <v>MR70210</v>
      </c>
      <c r="W48" s="128" t="str">
        <f t="shared" si="9"/>
        <v>出料#2夹爪气缸张开[SW]</v>
      </c>
    </row>
    <row r="49" spans="2:23" x14ac:dyDescent="0.15">
      <c r="B49" s="116" t="str">
        <f>[1]IO!I49</f>
        <v>R10211</v>
      </c>
      <c r="C49" s="116" t="str">
        <f>[1]IO!J49</f>
        <v>出料#2夹爪气缸夹紧</v>
      </c>
      <c r="E49" s="124">
        <f>[1]IO!B49+E$4</f>
        <v>30211</v>
      </c>
      <c r="F49" s="124" t="str">
        <f t="shared" si="0"/>
        <v>MR30211</v>
      </c>
      <c r="G49" s="124" t="str">
        <f t="shared" si="1"/>
        <v>出料#2夹爪气缸夹紧[Pls]</v>
      </c>
      <c r="I49" s="125">
        <f>[1]IO!B49+I$4</f>
        <v>40211</v>
      </c>
      <c r="J49" s="125" t="str">
        <f t="shared" si="2"/>
        <v>MR40211</v>
      </c>
      <c r="K49" s="125" t="str">
        <f t="shared" si="3"/>
        <v>出料#2夹爪气缸夹紧[M]</v>
      </c>
      <c r="M49" s="126">
        <f>[1]IO!B49+M$4</f>
        <v>50211</v>
      </c>
      <c r="N49" s="126" t="str">
        <f t="shared" si="4"/>
        <v>MR50211</v>
      </c>
      <c r="O49" s="126" t="str">
        <f t="shared" si="5"/>
        <v>出料#2夹爪气缸夹紧[条件]</v>
      </c>
      <c r="Q49" s="127">
        <f>[1]IO!B49+Q$4</f>
        <v>60211</v>
      </c>
      <c r="R49" s="127" t="str">
        <f t="shared" si="6"/>
        <v>MR60211</v>
      </c>
      <c r="S49" s="127" t="str">
        <f t="shared" si="7"/>
        <v>出料#2夹爪气缸夹紧[A]</v>
      </c>
      <c r="U49" s="128">
        <f>[1]IO!B49+U$4</f>
        <v>70211</v>
      </c>
      <c r="V49" s="128" t="str">
        <f t="shared" si="8"/>
        <v>MR70211</v>
      </c>
      <c r="W49" s="128" t="str">
        <f t="shared" si="9"/>
        <v>出料#2夹爪气缸夹紧[SW]</v>
      </c>
    </row>
    <row r="50" spans="2:23" x14ac:dyDescent="0.15">
      <c r="B50" s="116" t="str">
        <f>[1]IO!I50</f>
        <v>R10212</v>
      </c>
      <c r="C50" s="116" t="str">
        <f>[1]IO!J50</f>
        <v>出料变距气缸张开</v>
      </c>
      <c r="E50" s="124">
        <f>[1]IO!B50+E$4</f>
        <v>30212</v>
      </c>
      <c r="F50" s="124" t="str">
        <f t="shared" si="0"/>
        <v>MR30212</v>
      </c>
      <c r="G50" s="124" t="str">
        <f t="shared" si="1"/>
        <v>出料变距气缸张开[Pls]</v>
      </c>
      <c r="I50" s="125">
        <f>[1]IO!B50+I$4</f>
        <v>40212</v>
      </c>
      <c r="J50" s="125" t="str">
        <f t="shared" si="2"/>
        <v>MR40212</v>
      </c>
      <c r="K50" s="125" t="str">
        <f t="shared" si="3"/>
        <v>出料变距气缸张开[M]</v>
      </c>
      <c r="M50" s="126">
        <f>[1]IO!B50+M$4</f>
        <v>50212</v>
      </c>
      <c r="N50" s="126" t="str">
        <f t="shared" si="4"/>
        <v>MR50212</v>
      </c>
      <c r="O50" s="126" t="str">
        <f t="shared" si="5"/>
        <v>出料变距气缸张开[条件]</v>
      </c>
      <c r="Q50" s="127">
        <f>[1]IO!B50+Q$4</f>
        <v>60212</v>
      </c>
      <c r="R50" s="127" t="str">
        <f t="shared" si="6"/>
        <v>MR60212</v>
      </c>
      <c r="S50" s="127" t="str">
        <f t="shared" si="7"/>
        <v>出料变距气缸张开[A]</v>
      </c>
      <c r="U50" s="128">
        <f>[1]IO!B50+U$4</f>
        <v>70212</v>
      </c>
      <c r="V50" s="128" t="str">
        <f t="shared" si="8"/>
        <v>MR70212</v>
      </c>
      <c r="W50" s="128" t="str">
        <f t="shared" si="9"/>
        <v>出料变距气缸张开[SW]</v>
      </c>
    </row>
    <row r="51" spans="2:23" x14ac:dyDescent="0.15">
      <c r="B51" s="116" t="str">
        <f>[1]IO!I51</f>
        <v>R10213</v>
      </c>
      <c r="C51" s="116" t="str">
        <f>[1]IO!J51</f>
        <v>出料变距气缸闭合</v>
      </c>
      <c r="E51" s="124">
        <f>[1]IO!B51+E$4</f>
        <v>30213</v>
      </c>
      <c r="F51" s="124" t="str">
        <f t="shared" si="0"/>
        <v>MR30213</v>
      </c>
      <c r="G51" s="124" t="str">
        <f t="shared" si="1"/>
        <v>出料变距气缸闭合[Pls]</v>
      </c>
      <c r="I51" s="125">
        <f>[1]IO!B51+I$4</f>
        <v>40213</v>
      </c>
      <c r="J51" s="125" t="str">
        <f t="shared" si="2"/>
        <v>MR40213</v>
      </c>
      <c r="K51" s="125" t="str">
        <f t="shared" si="3"/>
        <v>出料变距气缸闭合[M]</v>
      </c>
      <c r="M51" s="126">
        <f>[1]IO!B51+M$4</f>
        <v>50213</v>
      </c>
      <c r="N51" s="126" t="str">
        <f t="shared" si="4"/>
        <v>MR50213</v>
      </c>
      <c r="O51" s="126" t="str">
        <f t="shared" si="5"/>
        <v>出料变距气缸闭合[条件]</v>
      </c>
      <c r="Q51" s="127">
        <f>[1]IO!B51+Q$4</f>
        <v>60213</v>
      </c>
      <c r="R51" s="127" t="str">
        <f t="shared" si="6"/>
        <v>MR60213</v>
      </c>
      <c r="S51" s="127" t="str">
        <f t="shared" si="7"/>
        <v>出料变距气缸闭合[A]</v>
      </c>
      <c r="U51" s="128">
        <f>[1]IO!B51+U$4</f>
        <v>70213</v>
      </c>
      <c r="V51" s="128" t="str">
        <f t="shared" si="8"/>
        <v>MR70213</v>
      </c>
      <c r="W51" s="128" t="str">
        <f t="shared" si="9"/>
        <v>出料变距气缸闭合[SW]</v>
      </c>
    </row>
    <row r="52" spans="2:23" x14ac:dyDescent="0.15">
      <c r="B52" s="116" t="str">
        <f>[1]IO!I52</f>
        <v>R10214</v>
      </c>
      <c r="C52" s="116" t="str">
        <f>[1]IO!J52</f>
        <v>#1腔体一级气缸缩回</v>
      </c>
      <c r="E52" s="124">
        <f>[1]IO!B52+E$4</f>
        <v>30214</v>
      </c>
      <c r="F52" s="124" t="str">
        <f t="shared" si="0"/>
        <v>MR30214</v>
      </c>
      <c r="G52" s="124" t="str">
        <f t="shared" si="1"/>
        <v>#1腔体一级气缸缩回[Pls]</v>
      </c>
      <c r="I52" s="125">
        <f>[1]IO!B52+I$4</f>
        <v>40214</v>
      </c>
      <c r="J52" s="125" t="str">
        <f t="shared" si="2"/>
        <v>MR40214</v>
      </c>
      <c r="K52" s="125" t="str">
        <f t="shared" si="3"/>
        <v>#1腔体一级气缸缩回[M]</v>
      </c>
      <c r="M52" s="126">
        <f>[1]IO!B52+M$4</f>
        <v>50214</v>
      </c>
      <c r="N52" s="126" t="str">
        <f t="shared" si="4"/>
        <v>MR50214</v>
      </c>
      <c r="O52" s="126" t="str">
        <f t="shared" si="5"/>
        <v>#1腔体一级气缸缩回[条件]</v>
      </c>
      <c r="Q52" s="127">
        <f>[1]IO!B52+Q$4</f>
        <v>60214</v>
      </c>
      <c r="R52" s="127" t="str">
        <f t="shared" si="6"/>
        <v>MR60214</v>
      </c>
      <c r="S52" s="127" t="str">
        <f t="shared" si="7"/>
        <v>#1腔体一级气缸缩回[A]</v>
      </c>
      <c r="U52" s="128">
        <f>[1]IO!B52+U$4</f>
        <v>70214</v>
      </c>
      <c r="V52" s="128" t="str">
        <f t="shared" si="8"/>
        <v>MR70214</v>
      </c>
      <c r="W52" s="128" t="str">
        <f t="shared" si="9"/>
        <v>#1腔体一级气缸缩回[SW]</v>
      </c>
    </row>
    <row r="53" spans="2:23" x14ac:dyDescent="0.15">
      <c r="B53" s="116" t="str">
        <f>[1]IO!I53</f>
        <v>R10215</v>
      </c>
      <c r="C53" s="116" t="str">
        <f>[1]IO!J53</f>
        <v>#1腔体一级气缸伸出</v>
      </c>
      <c r="E53" s="124">
        <f>[1]IO!B53+E$4</f>
        <v>30215</v>
      </c>
      <c r="F53" s="124" t="str">
        <f t="shared" si="0"/>
        <v>MR30215</v>
      </c>
      <c r="G53" s="124" t="str">
        <f t="shared" si="1"/>
        <v>#1腔体一级气缸伸出[Pls]</v>
      </c>
      <c r="I53" s="125">
        <f>[1]IO!B53+I$4</f>
        <v>40215</v>
      </c>
      <c r="J53" s="125" t="str">
        <f t="shared" si="2"/>
        <v>MR40215</v>
      </c>
      <c r="K53" s="125" t="str">
        <f t="shared" si="3"/>
        <v>#1腔体一级气缸伸出[M]</v>
      </c>
      <c r="M53" s="126">
        <f>[1]IO!B53+M$4</f>
        <v>50215</v>
      </c>
      <c r="N53" s="126" t="str">
        <f t="shared" si="4"/>
        <v>MR50215</v>
      </c>
      <c r="O53" s="126" t="str">
        <f t="shared" si="5"/>
        <v>#1腔体一级气缸伸出[条件]</v>
      </c>
      <c r="Q53" s="127">
        <f>[1]IO!B53+Q$4</f>
        <v>60215</v>
      </c>
      <c r="R53" s="127" t="str">
        <f t="shared" si="6"/>
        <v>MR60215</v>
      </c>
      <c r="S53" s="127" t="str">
        <f t="shared" si="7"/>
        <v>#1腔体一级气缸伸出[A]</v>
      </c>
      <c r="U53" s="128">
        <f>[1]IO!B53+U$4</f>
        <v>70215</v>
      </c>
      <c r="V53" s="128" t="str">
        <f t="shared" si="8"/>
        <v>MR70215</v>
      </c>
      <c r="W53" s="128" t="str">
        <f t="shared" si="9"/>
        <v>#1腔体一级气缸伸出[SW]</v>
      </c>
    </row>
    <row r="54" spans="2:23" x14ac:dyDescent="0.15">
      <c r="B54" s="116" t="str">
        <f>[1]IO!I54</f>
        <v>R10300</v>
      </c>
      <c r="C54" s="116" t="str">
        <f>[1]IO!J54</f>
        <v>#2腔体一级气缸缩回</v>
      </c>
      <c r="E54" s="124">
        <f>[1]IO!B54+E$4</f>
        <v>30300</v>
      </c>
      <c r="F54" s="124" t="str">
        <f t="shared" si="0"/>
        <v>MR30300</v>
      </c>
      <c r="G54" s="124" t="str">
        <f t="shared" si="1"/>
        <v>#2腔体一级气缸缩回[Pls]</v>
      </c>
      <c r="I54" s="125">
        <f>[1]IO!B54+I$4</f>
        <v>40300</v>
      </c>
      <c r="J54" s="125" t="str">
        <f t="shared" si="2"/>
        <v>MR40300</v>
      </c>
      <c r="K54" s="125" t="str">
        <f t="shared" si="3"/>
        <v>#2腔体一级气缸缩回[M]</v>
      </c>
      <c r="M54" s="126">
        <f>[1]IO!B54+M$4</f>
        <v>50300</v>
      </c>
      <c r="N54" s="126" t="str">
        <f t="shared" si="4"/>
        <v>MR50300</v>
      </c>
      <c r="O54" s="126" t="str">
        <f t="shared" si="5"/>
        <v>#2腔体一级气缸缩回[条件]</v>
      </c>
      <c r="Q54" s="127">
        <f>[1]IO!B54+Q$4</f>
        <v>60300</v>
      </c>
      <c r="R54" s="127" t="str">
        <f t="shared" si="6"/>
        <v>MR60300</v>
      </c>
      <c r="S54" s="127" t="str">
        <f t="shared" si="7"/>
        <v>#2腔体一级气缸缩回[A]</v>
      </c>
      <c r="U54" s="128">
        <f>[1]IO!B54+U$4</f>
        <v>70300</v>
      </c>
      <c r="V54" s="128" t="str">
        <f t="shared" si="8"/>
        <v>MR70300</v>
      </c>
      <c r="W54" s="128" t="str">
        <f t="shared" si="9"/>
        <v>#2腔体一级气缸缩回[SW]</v>
      </c>
    </row>
    <row r="55" spans="2:23" x14ac:dyDescent="0.15">
      <c r="B55" s="116" t="str">
        <f>[1]IO!I55</f>
        <v>R10301</v>
      </c>
      <c r="C55" s="116" t="str">
        <f>[1]IO!J55</f>
        <v>#2腔体一级气缸伸出</v>
      </c>
      <c r="E55" s="124">
        <f>[1]IO!B55+E$4</f>
        <v>30301</v>
      </c>
      <c r="F55" s="124" t="str">
        <f t="shared" si="0"/>
        <v>MR30301</v>
      </c>
      <c r="G55" s="124" t="str">
        <f t="shared" si="1"/>
        <v>#2腔体一级气缸伸出[Pls]</v>
      </c>
      <c r="I55" s="125">
        <f>[1]IO!B55+I$4</f>
        <v>40301</v>
      </c>
      <c r="J55" s="125" t="str">
        <f t="shared" si="2"/>
        <v>MR40301</v>
      </c>
      <c r="K55" s="125" t="str">
        <f t="shared" si="3"/>
        <v>#2腔体一级气缸伸出[M]</v>
      </c>
      <c r="M55" s="126">
        <f>[1]IO!B55+M$4</f>
        <v>50301</v>
      </c>
      <c r="N55" s="126" t="str">
        <f t="shared" si="4"/>
        <v>MR50301</v>
      </c>
      <c r="O55" s="126" t="str">
        <f t="shared" si="5"/>
        <v>#2腔体一级气缸伸出[条件]</v>
      </c>
      <c r="Q55" s="127">
        <f>[1]IO!B55+Q$4</f>
        <v>60301</v>
      </c>
      <c r="R55" s="127" t="str">
        <f t="shared" si="6"/>
        <v>MR60301</v>
      </c>
      <c r="S55" s="127" t="str">
        <f t="shared" si="7"/>
        <v>#2腔体一级气缸伸出[A]</v>
      </c>
      <c r="U55" s="128">
        <f>[1]IO!B55+U$4</f>
        <v>70301</v>
      </c>
      <c r="V55" s="128" t="str">
        <f t="shared" si="8"/>
        <v>MR70301</v>
      </c>
      <c r="W55" s="128" t="str">
        <f t="shared" si="9"/>
        <v>#2腔体一级气缸伸出[SW]</v>
      </c>
    </row>
    <row r="56" spans="2:23" x14ac:dyDescent="0.15">
      <c r="B56" s="116" t="str">
        <f>[1]IO!I56</f>
        <v>R10302</v>
      </c>
      <c r="C56" s="116" t="str">
        <f>[1]IO!J56</f>
        <v>#3腔体一级气缸缩回</v>
      </c>
      <c r="E56" s="124">
        <f>[1]IO!B56+E$4</f>
        <v>30302</v>
      </c>
      <c r="F56" s="124" t="str">
        <f t="shared" si="0"/>
        <v>MR30302</v>
      </c>
      <c r="G56" s="124" t="str">
        <f t="shared" si="1"/>
        <v>#3腔体一级气缸缩回[Pls]</v>
      </c>
      <c r="I56" s="125">
        <f>[1]IO!B56+I$4</f>
        <v>40302</v>
      </c>
      <c r="J56" s="125" t="str">
        <f t="shared" si="2"/>
        <v>MR40302</v>
      </c>
      <c r="K56" s="125" t="str">
        <f t="shared" si="3"/>
        <v>#3腔体一级气缸缩回[M]</v>
      </c>
      <c r="M56" s="126">
        <f>[1]IO!B56+M$4</f>
        <v>50302</v>
      </c>
      <c r="N56" s="126" t="str">
        <f t="shared" si="4"/>
        <v>MR50302</v>
      </c>
      <c r="O56" s="126" t="str">
        <f t="shared" si="5"/>
        <v>#3腔体一级气缸缩回[条件]</v>
      </c>
      <c r="Q56" s="127">
        <f>[1]IO!B56+Q$4</f>
        <v>60302</v>
      </c>
      <c r="R56" s="127" t="str">
        <f t="shared" si="6"/>
        <v>MR60302</v>
      </c>
      <c r="S56" s="127" t="str">
        <f t="shared" si="7"/>
        <v>#3腔体一级气缸缩回[A]</v>
      </c>
      <c r="U56" s="128">
        <f>[1]IO!B56+U$4</f>
        <v>70302</v>
      </c>
      <c r="V56" s="128" t="str">
        <f t="shared" si="8"/>
        <v>MR70302</v>
      </c>
      <c r="W56" s="128" t="str">
        <f t="shared" si="9"/>
        <v>#3腔体一级气缸缩回[SW]</v>
      </c>
    </row>
    <row r="57" spans="2:23" x14ac:dyDescent="0.15">
      <c r="B57" s="116" t="str">
        <f>[1]IO!I57</f>
        <v>R10303</v>
      </c>
      <c r="C57" s="116" t="str">
        <f>[1]IO!J57</f>
        <v>#3腔体一级气缸伸出</v>
      </c>
      <c r="E57" s="124">
        <f>[1]IO!B57+E$4</f>
        <v>30303</v>
      </c>
      <c r="F57" s="124" t="str">
        <f t="shared" si="0"/>
        <v>MR30303</v>
      </c>
      <c r="G57" s="124" t="str">
        <f t="shared" si="1"/>
        <v>#3腔体一级气缸伸出[Pls]</v>
      </c>
      <c r="I57" s="125">
        <f>[1]IO!B57+I$4</f>
        <v>40303</v>
      </c>
      <c r="J57" s="125" t="str">
        <f t="shared" si="2"/>
        <v>MR40303</v>
      </c>
      <c r="K57" s="125" t="str">
        <f t="shared" si="3"/>
        <v>#3腔体一级气缸伸出[M]</v>
      </c>
      <c r="M57" s="126">
        <f>[1]IO!B57+M$4</f>
        <v>50303</v>
      </c>
      <c r="N57" s="126" t="str">
        <f t="shared" si="4"/>
        <v>MR50303</v>
      </c>
      <c r="O57" s="126" t="str">
        <f t="shared" si="5"/>
        <v>#3腔体一级气缸伸出[条件]</v>
      </c>
      <c r="Q57" s="127">
        <f>[1]IO!B57+Q$4</f>
        <v>60303</v>
      </c>
      <c r="R57" s="127" t="str">
        <f t="shared" si="6"/>
        <v>MR60303</v>
      </c>
      <c r="S57" s="127" t="str">
        <f t="shared" si="7"/>
        <v>#3腔体一级气缸伸出[A]</v>
      </c>
      <c r="U57" s="128">
        <f>[1]IO!B57+U$4</f>
        <v>70303</v>
      </c>
      <c r="V57" s="128" t="str">
        <f t="shared" si="8"/>
        <v>MR70303</v>
      </c>
      <c r="W57" s="128" t="str">
        <f t="shared" si="9"/>
        <v>#3腔体一级气缸伸出[SW]</v>
      </c>
    </row>
    <row r="58" spans="2:23" x14ac:dyDescent="0.15">
      <c r="B58" s="116" t="str">
        <f>[1]IO!I58</f>
        <v>R10304</v>
      </c>
      <c r="C58" s="116" t="str">
        <f>[1]IO!J58</f>
        <v>#1腔体二级气缸缩回</v>
      </c>
      <c r="E58" s="124">
        <f>[1]IO!B58+E$4</f>
        <v>30304</v>
      </c>
      <c r="F58" s="124" t="str">
        <f t="shared" si="0"/>
        <v>MR30304</v>
      </c>
      <c r="G58" s="124" t="str">
        <f t="shared" si="1"/>
        <v>#1腔体二级气缸缩回[Pls]</v>
      </c>
      <c r="I58" s="125">
        <f>[1]IO!B58+I$4</f>
        <v>40304</v>
      </c>
      <c r="J58" s="125" t="str">
        <f t="shared" si="2"/>
        <v>MR40304</v>
      </c>
      <c r="K58" s="125" t="str">
        <f t="shared" si="3"/>
        <v>#1腔体二级气缸缩回[M]</v>
      </c>
      <c r="M58" s="126">
        <f>[1]IO!B58+M$4</f>
        <v>50304</v>
      </c>
      <c r="N58" s="126" t="str">
        <f t="shared" si="4"/>
        <v>MR50304</v>
      </c>
      <c r="O58" s="126" t="str">
        <f t="shared" si="5"/>
        <v>#1腔体二级气缸缩回[条件]</v>
      </c>
      <c r="Q58" s="127">
        <f>[1]IO!B58+Q$4</f>
        <v>60304</v>
      </c>
      <c r="R58" s="127" t="str">
        <f t="shared" si="6"/>
        <v>MR60304</v>
      </c>
      <c r="S58" s="127" t="str">
        <f t="shared" si="7"/>
        <v>#1腔体二级气缸缩回[A]</v>
      </c>
      <c r="U58" s="128">
        <f>[1]IO!B58+U$4</f>
        <v>70304</v>
      </c>
      <c r="V58" s="128" t="str">
        <f t="shared" si="8"/>
        <v>MR70304</v>
      </c>
      <c r="W58" s="128" t="str">
        <f t="shared" si="9"/>
        <v>#1腔体二级气缸缩回[SW]</v>
      </c>
    </row>
    <row r="59" spans="2:23" x14ac:dyDescent="0.15">
      <c r="B59" s="116" t="str">
        <f>[1]IO!I59</f>
        <v>R10305</v>
      </c>
      <c r="C59" s="116" t="str">
        <f>[1]IO!J59</f>
        <v>#1腔体二级气缸伸出</v>
      </c>
      <c r="E59" s="124">
        <f>[1]IO!B59+E$4</f>
        <v>30305</v>
      </c>
      <c r="F59" s="124" t="str">
        <f t="shared" si="0"/>
        <v>MR30305</v>
      </c>
      <c r="G59" s="124" t="str">
        <f t="shared" si="1"/>
        <v>#1腔体二级气缸伸出[Pls]</v>
      </c>
      <c r="I59" s="125">
        <f>[1]IO!B59+I$4</f>
        <v>40305</v>
      </c>
      <c r="J59" s="125" t="str">
        <f t="shared" si="2"/>
        <v>MR40305</v>
      </c>
      <c r="K59" s="125" t="str">
        <f t="shared" si="3"/>
        <v>#1腔体二级气缸伸出[M]</v>
      </c>
      <c r="M59" s="126">
        <f>[1]IO!B59+M$4</f>
        <v>50305</v>
      </c>
      <c r="N59" s="126" t="str">
        <f t="shared" si="4"/>
        <v>MR50305</v>
      </c>
      <c r="O59" s="126" t="str">
        <f t="shared" si="5"/>
        <v>#1腔体二级气缸伸出[条件]</v>
      </c>
      <c r="Q59" s="127">
        <f>[1]IO!B59+Q$4</f>
        <v>60305</v>
      </c>
      <c r="R59" s="127" t="str">
        <f t="shared" si="6"/>
        <v>MR60305</v>
      </c>
      <c r="S59" s="127" t="str">
        <f t="shared" si="7"/>
        <v>#1腔体二级气缸伸出[A]</v>
      </c>
      <c r="U59" s="128">
        <f>[1]IO!B59+U$4</f>
        <v>70305</v>
      </c>
      <c r="V59" s="128" t="str">
        <f t="shared" si="8"/>
        <v>MR70305</v>
      </c>
      <c r="W59" s="128" t="str">
        <f t="shared" si="9"/>
        <v>#1腔体二级气缸伸出[SW]</v>
      </c>
    </row>
    <row r="60" spans="2:23" x14ac:dyDescent="0.15">
      <c r="B60" s="116" t="str">
        <f>[1]IO!I60</f>
        <v>R10306</v>
      </c>
      <c r="C60" s="116" t="str">
        <f>[1]IO!J60</f>
        <v>#2腔体二级气缸缩回</v>
      </c>
      <c r="E60" s="124">
        <f>[1]IO!B60+E$4</f>
        <v>30306</v>
      </c>
      <c r="F60" s="124" t="str">
        <f t="shared" si="0"/>
        <v>MR30306</v>
      </c>
      <c r="G60" s="124" t="str">
        <f t="shared" si="1"/>
        <v>#2腔体二级气缸缩回[Pls]</v>
      </c>
      <c r="I60" s="125">
        <f>[1]IO!B60+I$4</f>
        <v>40306</v>
      </c>
      <c r="J60" s="125" t="str">
        <f t="shared" si="2"/>
        <v>MR40306</v>
      </c>
      <c r="K60" s="125" t="str">
        <f t="shared" si="3"/>
        <v>#2腔体二级气缸缩回[M]</v>
      </c>
      <c r="M60" s="126">
        <f>[1]IO!B60+M$4</f>
        <v>50306</v>
      </c>
      <c r="N60" s="126" t="str">
        <f t="shared" si="4"/>
        <v>MR50306</v>
      </c>
      <c r="O60" s="126" t="str">
        <f t="shared" si="5"/>
        <v>#2腔体二级气缸缩回[条件]</v>
      </c>
      <c r="Q60" s="127">
        <f>[1]IO!B60+Q$4</f>
        <v>60306</v>
      </c>
      <c r="R60" s="127" t="str">
        <f t="shared" si="6"/>
        <v>MR60306</v>
      </c>
      <c r="S60" s="127" t="str">
        <f t="shared" si="7"/>
        <v>#2腔体二级气缸缩回[A]</v>
      </c>
      <c r="U60" s="128">
        <f>[1]IO!B60+U$4</f>
        <v>70306</v>
      </c>
      <c r="V60" s="128" t="str">
        <f t="shared" si="8"/>
        <v>MR70306</v>
      </c>
      <c r="W60" s="128" t="str">
        <f t="shared" si="9"/>
        <v>#2腔体二级气缸缩回[SW]</v>
      </c>
    </row>
    <row r="61" spans="2:23" x14ac:dyDescent="0.15">
      <c r="B61" s="116" t="str">
        <f>[1]IO!I61</f>
        <v>R10307</v>
      </c>
      <c r="C61" s="116" t="str">
        <f>[1]IO!J61</f>
        <v>#2腔体二级气缸伸出</v>
      </c>
      <c r="E61" s="124">
        <f>[1]IO!B61+E$4</f>
        <v>30307</v>
      </c>
      <c r="F61" s="124" t="str">
        <f t="shared" si="0"/>
        <v>MR30307</v>
      </c>
      <c r="G61" s="124" t="str">
        <f t="shared" si="1"/>
        <v>#2腔体二级气缸伸出[Pls]</v>
      </c>
      <c r="I61" s="125">
        <f>[1]IO!B61+I$4</f>
        <v>40307</v>
      </c>
      <c r="J61" s="125" t="str">
        <f t="shared" si="2"/>
        <v>MR40307</v>
      </c>
      <c r="K61" s="125" t="str">
        <f t="shared" si="3"/>
        <v>#2腔体二级气缸伸出[M]</v>
      </c>
      <c r="M61" s="126">
        <f>[1]IO!B61+M$4</f>
        <v>50307</v>
      </c>
      <c r="N61" s="126" t="str">
        <f t="shared" si="4"/>
        <v>MR50307</v>
      </c>
      <c r="O61" s="126" t="str">
        <f t="shared" si="5"/>
        <v>#2腔体二级气缸伸出[条件]</v>
      </c>
      <c r="Q61" s="127">
        <f>[1]IO!B61+Q$4</f>
        <v>60307</v>
      </c>
      <c r="R61" s="127" t="str">
        <f t="shared" si="6"/>
        <v>MR60307</v>
      </c>
      <c r="S61" s="127" t="str">
        <f t="shared" si="7"/>
        <v>#2腔体二级气缸伸出[A]</v>
      </c>
      <c r="U61" s="128">
        <f>[1]IO!B61+U$4</f>
        <v>70307</v>
      </c>
      <c r="V61" s="128" t="str">
        <f t="shared" si="8"/>
        <v>MR70307</v>
      </c>
      <c r="W61" s="128" t="str">
        <f t="shared" si="9"/>
        <v>#2腔体二级气缸伸出[SW]</v>
      </c>
    </row>
    <row r="62" spans="2:23" x14ac:dyDescent="0.15">
      <c r="B62" s="116" t="str">
        <f>[1]IO!I62</f>
        <v>R10308</v>
      </c>
      <c r="C62" s="116" t="str">
        <f>[1]IO!J62</f>
        <v>#3腔体二级气缸缩回</v>
      </c>
      <c r="E62" s="124">
        <f>[1]IO!B62+E$4</f>
        <v>30308</v>
      </c>
      <c r="F62" s="124" t="str">
        <f t="shared" si="0"/>
        <v>MR30308</v>
      </c>
      <c r="G62" s="124" t="str">
        <f t="shared" si="1"/>
        <v>#3腔体二级气缸缩回[Pls]</v>
      </c>
      <c r="I62" s="125">
        <f>[1]IO!B62+I$4</f>
        <v>40308</v>
      </c>
      <c r="J62" s="125" t="str">
        <f t="shared" si="2"/>
        <v>MR40308</v>
      </c>
      <c r="K62" s="125" t="str">
        <f t="shared" si="3"/>
        <v>#3腔体二级气缸缩回[M]</v>
      </c>
      <c r="M62" s="126">
        <f>[1]IO!B62+M$4</f>
        <v>50308</v>
      </c>
      <c r="N62" s="126" t="str">
        <f t="shared" si="4"/>
        <v>MR50308</v>
      </c>
      <c r="O62" s="126" t="str">
        <f t="shared" si="5"/>
        <v>#3腔体二级气缸缩回[条件]</v>
      </c>
      <c r="Q62" s="127">
        <f>[1]IO!B62+Q$4</f>
        <v>60308</v>
      </c>
      <c r="R62" s="127" t="str">
        <f t="shared" si="6"/>
        <v>MR60308</v>
      </c>
      <c r="S62" s="127" t="str">
        <f t="shared" si="7"/>
        <v>#3腔体二级气缸缩回[A]</v>
      </c>
      <c r="U62" s="128">
        <f>[1]IO!B62+U$4</f>
        <v>70308</v>
      </c>
      <c r="V62" s="128" t="str">
        <f t="shared" si="8"/>
        <v>MR70308</v>
      </c>
      <c r="W62" s="128" t="str">
        <f t="shared" si="9"/>
        <v>#3腔体二级气缸缩回[SW]</v>
      </c>
    </row>
    <row r="63" spans="2:23" x14ac:dyDescent="0.15">
      <c r="B63" s="116" t="str">
        <f>[1]IO!I63</f>
        <v>R10309</v>
      </c>
      <c r="C63" s="116" t="str">
        <f>[1]IO!J63</f>
        <v>#3腔体二级气缸伸出</v>
      </c>
      <c r="E63" s="124">
        <f>[1]IO!B63+E$4</f>
        <v>30309</v>
      </c>
      <c r="F63" s="124" t="str">
        <f t="shared" si="0"/>
        <v>MR30309</v>
      </c>
      <c r="G63" s="124" t="str">
        <f t="shared" si="1"/>
        <v>#3腔体二级气缸伸出[Pls]</v>
      </c>
      <c r="I63" s="125">
        <f>[1]IO!B63+I$4</f>
        <v>40309</v>
      </c>
      <c r="J63" s="125" t="str">
        <f t="shared" si="2"/>
        <v>MR40309</v>
      </c>
      <c r="K63" s="125" t="str">
        <f t="shared" si="3"/>
        <v>#3腔体二级气缸伸出[M]</v>
      </c>
      <c r="M63" s="126">
        <f>[1]IO!B63+M$4</f>
        <v>50309</v>
      </c>
      <c r="N63" s="126" t="str">
        <f t="shared" si="4"/>
        <v>MR50309</v>
      </c>
      <c r="O63" s="126" t="str">
        <f t="shared" si="5"/>
        <v>#3腔体二级气缸伸出[条件]</v>
      </c>
      <c r="Q63" s="127">
        <f>[1]IO!B63+Q$4</f>
        <v>60309</v>
      </c>
      <c r="R63" s="127" t="str">
        <f t="shared" si="6"/>
        <v>MR60309</v>
      </c>
      <c r="S63" s="127" t="str">
        <f t="shared" si="7"/>
        <v>#3腔体二级气缸伸出[A]</v>
      </c>
      <c r="U63" s="128">
        <f>[1]IO!B63+U$4</f>
        <v>70309</v>
      </c>
      <c r="V63" s="128" t="str">
        <f t="shared" si="8"/>
        <v>MR70309</v>
      </c>
      <c r="W63" s="128" t="str">
        <f t="shared" si="9"/>
        <v>#3腔体二级气缸伸出[SW]</v>
      </c>
    </row>
    <row r="64" spans="2:23" x14ac:dyDescent="0.15">
      <c r="B64" s="116" t="str">
        <f>[1]IO!I64</f>
        <v>R10310</v>
      </c>
      <c r="C64" s="116" t="str">
        <f>[1]IO!J64</f>
        <v>#1腔体顶升气缸下降</v>
      </c>
      <c r="E64" s="124">
        <f>[1]IO!B64+E$4</f>
        <v>30310</v>
      </c>
      <c r="F64" s="124" t="str">
        <f t="shared" si="0"/>
        <v>MR30310</v>
      </c>
      <c r="G64" s="124" t="str">
        <f t="shared" si="1"/>
        <v>#1腔体顶升气缸下降[Pls]</v>
      </c>
      <c r="I64" s="125">
        <f>[1]IO!B64+I$4</f>
        <v>40310</v>
      </c>
      <c r="J64" s="125" t="str">
        <f t="shared" si="2"/>
        <v>MR40310</v>
      </c>
      <c r="K64" s="125" t="str">
        <f t="shared" si="3"/>
        <v>#1腔体顶升气缸下降[M]</v>
      </c>
      <c r="M64" s="126">
        <f>[1]IO!B64+M$4</f>
        <v>50310</v>
      </c>
      <c r="N64" s="126" t="str">
        <f t="shared" si="4"/>
        <v>MR50310</v>
      </c>
      <c r="O64" s="126" t="str">
        <f t="shared" si="5"/>
        <v>#1腔体顶升气缸下降[条件]</v>
      </c>
      <c r="Q64" s="127">
        <f>[1]IO!B64+Q$4</f>
        <v>60310</v>
      </c>
      <c r="R64" s="127" t="str">
        <f t="shared" si="6"/>
        <v>MR60310</v>
      </c>
      <c r="S64" s="127" t="str">
        <f t="shared" si="7"/>
        <v>#1腔体顶升气缸下降[A]</v>
      </c>
      <c r="U64" s="128">
        <f>[1]IO!B64+U$4</f>
        <v>70310</v>
      </c>
      <c r="V64" s="128" t="str">
        <f t="shared" si="8"/>
        <v>MR70310</v>
      </c>
      <c r="W64" s="128" t="str">
        <f t="shared" si="9"/>
        <v>#1腔体顶升气缸下降[SW]</v>
      </c>
    </row>
    <row r="65" spans="2:23" x14ac:dyDescent="0.15">
      <c r="B65" s="116" t="str">
        <f>[1]IO!I65</f>
        <v>R10311</v>
      </c>
      <c r="C65" s="116" t="str">
        <f>[1]IO!J65</f>
        <v>#1腔体顶升气缸上升</v>
      </c>
      <c r="E65" s="124">
        <f>[1]IO!B65+E$4</f>
        <v>30311</v>
      </c>
      <c r="F65" s="124" t="str">
        <f t="shared" si="0"/>
        <v>MR30311</v>
      </c>
      <c r="G65" s="124" t="str">
        <f t="shared" si="1"/>
        <v>#1腔体顶升气缸上升[Pls]</v>
      </c>
      <c r="I65" s="125">
        <f>[1]IO!B65+I$4</f>
        <v>40311</v>
      </c>
      <c r="J65" s="125" t="str">
        <f t="shared" si="2"/>
        <v>MR40311</v>
      </c>
      <c r="K65" s="125" t="str">
        <f t="shared" si="3"/>
        <v>#1腔体顶升气缸上升[M]</v>
      </c>
      <c r="M65" s="126">
        <f>[1]IO!B65+M$4</f>
        <v>50311</v>
      </c>
      <c r="N65" s="126" t="str">
        <f t="shared" si="4"/>
        <v>MR50311</v>
      </c>
      <c r="O65" s="126" t="str">
        <f t="shared" si="5"/>
        <v>#1腔体顶升气缸上升[条件]</v>
      </c>
      <c r="Q65" s="127">
        <f>[1]IO!B65+Q$4</f>
        <v>60311</v>
      </c>
      <c r="R65" s="127" t="str">
        <f t="shared" si="6"/>
        <v>MR60311</v>
      </c>
      <c r="S65" s="127" t="str">
        <f t="shared" si="7"/>
        <v>#1腔体顶升气缸上升[A]</v>
      </c>
      <c r="U65" s="128">
        <f>[1]IO!B65+U$4</f>
        <v>70311</v>
      </c>
      <c r="V65" s="128" t="str">
        <f t="shared" si="8"/>
        <v>MR70311</v>
      </c>
      <c r="W65" s="128" t="str">
        <f t="shared" si="9"/>
        <v>#1腔体顶升气缸上升[SW]</v>
      </c>
    </row>
    <row r="66" spans="2:23" x14ac:dyDescent="0.15">
      <c r="B66" s="116" t="str">
        <f>[1]IO!I66</f>
        <v>R10312</v>
      </c>
      <c r="C66" s="116" t="str">
        <f>[1]IO!J66</f>
        <v>#2腔体顶升气缸下降</v>
      </c>
      <c r="E66" s="124">
        <f>[1]IO!B66+E$4</f>
        <v>30312</v>
      </c>
      <c r="F66" s="124" t="str">
        <f t="shared" si="0"/>
        <v>MR30312</v>
      </c>
      <c r="G66" s="124" t="str">
        <f t="shared" si="1"/>
        <v>#2腔体顶升气缸下降[Pls]</v>
      </c>
      <c r="I66" s="125">
        <f>[1]IO!B66+I$4</f>
        <v>40312</v>
      </c>
      <c r="J66" s="125" t="str">
        <f t="shared" si="2"/>
        <v>MR40312</v>
      </c>
      <c r="K66" s="125" t="str">
        <f t="shared" si="3"/>
        <v>#2腔体顶升气缸下降[M]</v>
      </c>
      <c r="M66" s="126">
        <f>[1]IO!B66+M$4</f>
        <v>50312</v>
      </c>
      <c r="N66" s="126" t="str">
        <f t="shared" si="4"/>
        <v>MR50312</v>
      </c>
      <c r="O66" s="126" t="str">
        <f t="shared" si="5"/>
        <v>#2腔体顶升气缸下降[条件]</v>
      </c>
      <c r="Q66" s="127">
        <f>[1]IO!B66+Q$4</f>
        <v>60312</v>
      </c>
      <c r="R66" s="127" t="str">
        <f t="shared" si="6"/>
        <v>MR60312</v>
      </c>
      <c r="S66" s="127" t="str">
        <f t="shared" si="7"/>
        <v>#2腔体顶升气缸下降[A]</v>
      </c>
      <c r="U66" s="128">
        <f>[1]IO!B66+U$4</f>
        <v>70312</v>
      </c>
      <c r="V66" s="128" t="str">
        <f t="shared" si="8"/>
        <v>MR70312</v>
      </c>
      <c r="W66" s="128" t="str">
        <f t="shared" si="9"/>
        <v>#2腔体顶升气缸下降[SW]</v>
      </c>
    </row>
    <row r="67" spans="2:23" x14ac:dyDescent="0.15">
      <c r="B67" s="116" t="str">
        <f>[1]IO!I67</f>
        <v>R10313</v>
      </c>
      <c r="C67" s="116" t="str">
        <f>[1]IO!J67</f>
        <v>#2腔体顶升气缸上升</v>
      </c>
      <c r="E67" s="124">
        <f>[1]IO!B67+E$4</f>
        <v>30313</v>
      </c>
      <c r="F67" s="124" t="str">
        <f t="shared" si="0"/>
        <v>MR30313</v>
      </c>
      <c r="G67" s="124" t="str">
        <f t="shared" si="1"/>
        <v>#2腔体顶升气缸上升[Pls]</v>
      </c>
      <c r="I67" s="125">
        <f>[1]IO!B67+I$4</f>
        <v>40313</v>
      </c>
      <c r="J67" s="125" t="str">
        <f t="shared" si="2"/>
        <v>MR40313</v>
      </c>
      <c r="K67" s="125" t="str">
        <f t="shared" si="3"/>
        <v>#2腔体顶升气缸上升[M]</v>
      </c>
      <c r="M67" s="126">
        <f>[1]IO!B67+M$4</f>
        <v>50313</v>
      </c>
      <c r="N67" s="126" t="str">
        <f t="shared" si="4"/>
        <v>MR50313</v>
      </c>
      <c r="O67" s="126" t="str">
        <f t="shared" si="5"/>
        <v>#2腔体顶升气缸上升[条件]</v>
      </c>
      <c r="Q67" s="127">
        <f>[1]IO!B67+Q$4</f>
        <v>60313</v>
      </c>
      <c r="R67" s="127" t="str">
        <f t="shared" si="6"/>
        <v>MR60313</v>
      </c>
      <c r="S67" s="127" t="str">
        <f t="shared" si="7"/>
        <v>#2腔体顶升气缸上升[A]</v>
      </c>
      <c r="U67" s="128">
        <f>[1]IO!B67+U$4</f>
        <v>70313</v>
      </c>
      <c r="V67" s="128" t="str">
        <f t="shared" si="8"/>
        <v>MR70313</v>
      </c>
      <c r="W67" s="128" t="str">
        <f t="shared" si="9"/>
        <v>#2腔体顶升气缸上升[SW]</v>
      </c>
    </row>
    <row r="68" spans="2:23" x14ac:dyDescent="0.15">
      <c r="B68" s="116" t="str">
        <f>[1]IO!I68</f>
        <v>R10314</v>
      </c>
      <c r="C68" s="116" t="str">
        <f>[1]IO!J68</f>
        <v>#3腔体顶升气缸下降</v>
      </c>
      <c r="E68" s="124">
        <f>[1]IO!B68+E$4</f>
        <v>30314</v>
      </c>
      <c r="F68" s="124" t="str">
        <f t="shared" si="0"/>
        <v>MR30314</v>
      </c>
      <c r="G68" s="124" t="str">
        <f t="shared" si="1"/>
        <v>#3腔体顶升气缸下降[Pls]</v>
      </c>
      <c r="I68" s="125">
        <f>[1]IO!B68+I$4</f>
        <v>40314</v>
      </c>
      <c r="J68" s="125" t="str">
        <f t="shared" si="2"/>
        <v>MR40314</v>
      </c>
      <c r="K68" s="125" t="str">
        <f t="shared" si="3"/>
        <v>#3腔体顶升气缸下降[M]</v>
      </c>
      <c r="M68" s="126">
        <f>[1]IO!B68+M$4</f>
        <v>50314</v>
      </c>
      <c r="N68" s="126" t="str">
        <f t="shared" si="4"/>
        <v>MR50314</v>
      </c>
      <c r="O68" s="126" t="str">
        <f t="shared" si="5"/>
        <v>#3腔体顶升气缸下降[条件]</v>
      </c>
      <c r="Q68" s="127">
        <f>[1]IO!B68+Q$4</f>
        <v>60314</v>
      </c>
      <c r="R68" s="127" t="str">
        <f t="shared" si="6"/>
        <v>MR60314</v>
      </c>
      <c r="S68" s="127" t="str">
        <f t="shared" si="7"/>
        <v>#3腔体顶升气缸下降[A]</v>
      </c>
      <c r="U68" s="128">
        <f>[1]IO!B68+U$4</f>
        <v>70314</v>
      </c>
      <c r="V68" s="128" t="str">
        <f t="shared" si="8"/>
        <v>MR70314</v>
      </c>
      <c r="W68" s="128" t="str">
        <f t="shared" si="9"/>
        <v>#3腔体顶升气缸下降[SW]</v>
      </c>
    </row>
    <row r="69" spans="2:23" x14ac:dyDescent="0.15">
      <c r="B69" s="116" t="str">
        <f>[1]IO!I69</f>
        <v>R10315</v>
      </c>
      <c r="C69" s="116" t="str">
        <f>[1]IO!J69</f>
        <v>#3腔体顶升气缸上升</v>
      </c>
      <c r="E69" s="124">
        <f>[1]IO!B69+E$4</f>
        <v>30315</v>
      </c>
      <c r="F69" s="124" t="str">
        <f t="shared" si="0"/>
        <v>MR30315</v>
      </c>
      <c r="G69" s="124" t="str">
        <f t="shared" si="1"/>
        <v>#3腔体顶升气缸上升[Pls]</v>
      </c>
      <c r="I69" s="125">
        <f>[1]IO!B69+I$4</f>
        <v>40315</v>
      </c>
      <c r="J69" s="125" t="str">
        <f t="shared" si="2"/>
        <v>MR40315</v>
      </c>
      <c r="K69" s="125" t="str">
        <f t="shared" si="3"/>
        <v>#3腔体顶升气缸上升[M]</v>
      </c>
      <c r="M69" s="126">
        <f>[1]IO!B69+M$4</f>
        <v>50315</v>
      </c>
      <c r="N69" s="126" t="str">
        <f t="shared" si="4"/>
        <v>MR50315</v>
      </c>
      <c r="O69" s="126" t="str">
        <f t="shared" si="5"/>
        <v>#3腔体顶升气缸上升[条件]</v>
      </c>
      <c r="Q69" s="127">
        <f>[1]IO!B69+Q$4</f>
        <v>60315</v>
      </c>
      <c r="R69" s="127" t="str">
        <f t="shared" si="6"/>
        <v>MR60315</v>
      </c>
      <c r="S69" s="127" t="str">
        <f t="shared" si="7"/>
        <v>#3腔体顶升气缸上升[A]</v>
      </c>
      <c r="U69" s="128">
        <f>[1]IO!B69+U$4</f>
        <v>70315</v>
      </c>
      <c r="V69" s="128" t="str">
        <f t="shared" si="8"/>
        <v>MR70315</v>
      </c>
      <c r="W69" s="128" t="str">
        <f t="shared" si="9"/>
        <v>#3腔体顶升气缸上升[SW]</v>
      </c>
    </row>
    <row r="70" spans="2:23" x14ac:dyDescent="0.15">
      <c r="B70" s="116" t="str">
        <f>[1]IO!I70</f>
        <v>R10400</v>
      </c>
      <c r="C70" s="116" t="str">
        <f>[1]IO!J70</f>
        <v>#1腔体氦检阀</v>
      </c>
      <c r="E70" s="124">
        <f>[1]IO!B70+E$4</f>
        <v>30400</v>
      </c>
      <c r="F70" s="124" t="str">
        <f t="shared" si="0"/>
        <v>MR30400</v>
      </c>
      <c r="G70" s="124" t="str">
        <f t="shared" si="1"/>
        <v>#1腔体氦检阀[Pls]</v>
      </c>
      <c r="I70" s="125">
        <f>[1]IO!B70+I$4</f>
        <v>40400</v>
      </c>
      <c r="J70" s="125" t="str">
        <f t="shared" si="2"/>
        <v>MR40400</v>
      </c>
      <c r="K70" s="125" t="str">
        <f t="shared" si="3"/>
        <v>#1腔体氦检阀[M]</v>
      </c>
      <c r="M70" s="126">
        <f>[1]IO!B70+M$4</f>
        <v>50400</v>
      </c>
      <c r="N70" s="126" t="str">
        <f t="shared" si="4"/>
        <v>MR50400</v>
      </c>
      <c r="O70" s="126" t="str">
        <f t="shared" si="5"/>
        <v>#1腔体氦检阀[条件]</v>
      </c>
      <c r="Q70" s="127">
        <f>[1]IO!B70+Q$4</f>
        <v>60400</v>
      </c>
      <c r="R70" s="127" t="str">
        <f t="shared" si="6"/>
        <v>MR60400</v>
      </c>
      <c r="S70" s="127" t="str">
        <f t="shared" si="7"/>
        <v>#1腔体氦检阀[A]</v>
      </c>
      <c r="U70" s="128">
        <f>[1]IO!B70+U$4</f>
        <v>70400</v>
      </c>
      <c r="V70" s="128" t="str">
        <f t="shared" si="8"/>
        <v>MR70400</v>
      </c>
      <c r="W70" s="128" t="str">
        <f t="shared" si="9"/>
        <v>#1腔体氦检阀[SW]</v>
      </c>
    </row>
    <row r="71" spans="2:23" x14ac:dyDescent="0.15">
      <c r="B71" s="116" t="str">
        <f>[1]IO!I71</f>
        <v>R10401</v>
      </c>
      <c r="C71" s="116" t="str">
        <f>[1]IO!J71</f>
        <v>#2腔体氦检阀</v>
      </c>
      <c r="E71" s="124">
        <f>[1]IO!B71+E$4</f>
        <v>30401</v>
      </c>
      <c r="F71" s="124" t="str">
        <f t="shared" ref="F71:F101" si="10">F$4&amp;E71</f>
        <v>MR30401</v>
      </c>
      <c r="G71" s="124" t="str">
        <f t="shared" ref="G71:G101" si="11">C71&amp;G$4</f>
        <v>#2腔体氦检阀[Pls]</v>
      </c>
      <c r="I71" s="125">
        <f>[1]IO!B71+I$4</f>
        <v>40401</v>
      </c>
      <c r="J71" s="125" t="str">
        <f t="shared" ref="J71:J101" si="12">J$4&amp;I71</f>
        <v>MR40401</v>
      </c>
      <c r="K71" s="125" t="str">
        <f t="shared" ref="K71:K101" si="13">C71&amp;K$4</f>
        <v>#2腔体氦检阀[M]</v>
      </c>
      <c r="M71" s="126">
        <f>[1]IO!B71+M$4</f>
        <v>50401</v>
      </c>
      <c r="N71" s="126" t="str">
        <f t="shared" ref="N71:N101" si="14">N$4&amp;M71</f>
        <v>MR50401</v>
      </c>
      <c r="O71" s="126" t="str">
        <f t="shared" ref="O71:O101" si="15">C71&amp;O$4</f>
        <v>#2腔体氦检阀[条件]</v>
      </c>
      <c r="Q71" s="127">
        <f>[1]IO!B71+Q$4</f>
        <v>60401</v>
      </c>
      <c r="R71" s="127" t="str">
        <f t="shared" ref="R71:R101" si="16">R$4&amp;Q71</f>
        <v>MR60401</v>
      </c>
      <c r="S71" s="127" t="str">
        <f t="shared" ref="S71:S101" si="17">C71&amp;S$4</f>
        <v>#2腔体氦检阀[A]</v>
      </c>
      <c r="U71" s="128">
        <f>[1]IO!B71+U$4</f>
        <v>70401</v>
      </c>
      <c r="V71" s="128" t="str">
        <f t="shared" ref="V71:V101" si="18">V$4&amp;U71</f>
        <v>MR70401</v>
      </c>
      <c r="W71" s="128" t="str">
        <f t="shared" ref="W71:W101" si="19">C71&amp;W$4</f>
        <v>#2腔体氦检阀[SW]</v>
      </c>
    </row>
    <row r="72" spans="2:23" x14ac:dyDescent="0.15">
      <c r="B72" s="116" t="str">
        <f>[1]IO!I72</f>
        <v>R10402</v>
      </c>
      <c r="C72" s="116" t="str">
        <f>[1]IO!J72</f>
        <v>#3腔体氦检阀</v>
      </c>
      <c r="E72" s="124">
        <f>[1]IO!B72+E$4</f>
        <v>30402</v>
      </c>
      <c r="F72" s="124" t="str">
        <f t="shared" si="10"/>
        <v>MR30402</v>
      </c>
      <c r="G72" s="124" t="str">
        <f t="shared" si="11"/>
        <v>#3腔体氦检阀[Pls]</v>
      </c>
      <c r="I72" s="125">
        <f>[1]IO!B72+I$4</f>
        <v>40402</v>
      </c>
      <c r="J72" s="125" t="str">
        <f t="shared" si="12"/>
        <v>MR40402</v>
      </c>
      <c r="K72" s="125" t="str">
        <f t="shared" si="13"/>
        <v>#3腔体氦检阀[M]</v>
      </c>
      <c r="M72" s="126">
        <f>[1]IO!B72+M$4</f>
        <v>50402</v>
      </c>
      <c r="N72" s="126" t="str">
        <f t="shared" si="14"/>
        <v>MR50402</v>
      </c>
      <c r="O72" s="126" t="str">
        <f t="shared" si="15"/>
        <v>#3腔体氦检阀[条件]</v>
      </c>
      <c r="Q72" s="127">
        <f>[1]IO!B72+Q$4</f>
        <v>60402</v>
      </c>
      <c r="R72" s="127" t="str">
        <f t="shared" si="16"/>
        <v>MR60402</v>
      </c>
      <c r="S72" s="127" t="str">
        <f t="shared" si="17"/>
        <v>#3腔体氦检阀[A]</v>
      </c>
      <c r="U72" s="128">
        <f>[1]IO!B72+U$4</f>
        <v>70402</v>
      </c>
      <c r="V72" s="128" t="str">
        <f t="shared" si="18"/>
        <v>MR70402</v>
      </c>
      <c r="W72" s="128" t="str">
        <f t="shared" si="19"/>
        <v>#3腔体氦检阀[SW]</v>
      </c>
    </row>
    <row r="73" spans="2:23" x14ac:dyDescent="0.15">
      <c r="B73" s="116" t="str">
        <f>[1]IO!I73</f>
        <v>R10403</v>
      </c>
      <c r="C73" s="116" t="str">
        <f>[1]IO!J73</f>
        <v>#1-1腔体总阀门</v>
      </c>
      <c r="E73" s="124">
        <f>[1]IO!B73+E$4</f>
        <v>30403</v>
      </c>
      <c r="F73" s="124" t="str">
        <f t="shared" si="10"/>
        <v>MR30403</v>
      </c>
      <c r="G73" s="124" t="str">
        <f t="shared" si="11"/>
        <v>#1-1腔体总阀门[Pls]</v>
      </c>
      <c r="I73" s="125">
        <f>[1]IO!B73+I$4</f>
        <v>40403</v>
      </c>
      <c r="J73" s="125" t="str">
        <f t="shared" si="12"/>
        <v>MR40403</v>
      </c>
      <c r="K73" s="125" t="str">
        <f t="shared" si="13"/>
        <v>#1-1腔体总阀门[M]</v>
      </c>
      <c r="M73" s="126">
        <f>[1]IO!B73+M$4</f>
        <v>50403</v>
      </c>
      <c r="N73" s="126" t="str">
        <f t="shared" si="14"/>
        <v>MR50403</v>
      </c>
      <c r="O73" s="126" t="str">
        <f t="shared" si="15"/>
        <v>#1-1腔体总阀门[条件]</v>
      </c>
      <c r="Q73" s="127">
        <f>[1]IO!B73+Q$4</f>
        <v>60403</v>
      </c>
      <c r="R73" s="127" t="str">
        <f t="shared" si="16"/>
        <v>MR60403</v>
      </c>
      <c r="S73" s="127" t="str">
        <f t="shared" si="17"/>
        <v>#1-1腔体总阀门[A]</v>
      </c>
      <c r="U73" s="128">
        <f>[1]IO!B73+U$4</f>
        <v>70403</v>
      </c>
      <c r="V73" s="128" t="str">
        <f t="shared" si="18"/>
        <v>MR70403</v>
      </c>
      <c r="W73" s="128" t="str">
        <f t="shared" si="19"/>
        <v>#1-1腔体总阀门[SW]</v>
      </c>
    </row>
    <row r="74" spans="2:23" x14ac:dyDescent="0.15">
      <c r="B74" s="116" t="str">
        <f>[1]IO!I74</f>
        <v>R10404</v>
      </c>
      <c r="C74" s="116" t="str">
        <f>[1]IO!J74</f>
        <v>#1-2腔体总阀门</v>
      </c>
      <c r="E74" s="124">
        <f>[1]IO!B74+E$4</f>
        <v>30404</v>
      </c>
      <c r="F74" s="124" t="str">
        <f t="shared" si="10"/>
        <v>MR30404</v>
      </c>
      <c r="G74" s="124" t="str">
        <f t="shared" si="11"/>
        <v>#1-2腔体总阀门[Pls]</v>
      </c>
      <c r="I74" s="125">
        <f>[1]IO!B74+I$4</f>
        <v>40404</v>
      </c>
      <c r="J74" s="125" t="str">
        <f t="shared" si="12"/>
        <v>MR40404</v>
      </c>
      <c r="K74" s="125" t="str">
        <f t="shared" si="13"/>
        <v>#1-2腔体总阀门[M]</v>
      </c>
      <c r="M74" s="126">
        <f>[1]IO!B74+M$4</f>
        <v>50404</v>
      </c>
      <c r="N74" s="126" t="str">
        <f t="shared" si="14"/>
        <v>MR50404</v>
      </c>
      <c r="O74" s="126" t="str">
        <f t="shared" si="15"/>
        <v>#1-2腔体总阀门[条件]</v>
      </c>
      <c r="Q74" s="127">
        <f>[1]IO!B74+Q$4</f>
        <v>60404</v>
      </c>
      <c r="R74" s="127" t="str">
        <f t="shared" si="16"/>
        <v>MR60404</v>
      </c>
      <c r="S74" s="127" t="str">
        <f t="shared" si="17"/>
        <v>#1-2腔体总阀门[A]</v>
      </c>
      <c r="U74" s="128">
        <f>[1]IO!B74+U$4</f>
        <v>70404</v>
      </c>
      <c r="V74" s="128" t="str">
        <f t="shared" si="18"/>
        <v>MR70404</v>
      </c>
      <c r="W74" s="128" t="str">
        <f t="shared" si="19"/>
        <v>#1-2腔体总阀门[SW]</v>
      </c>
    </row>
    <row r="75" spans="2:23" x14ac:dyDescent="0.15">
      <c r="B75" s="116" t="str">
        <f>[1]IO!I75</f>
        <v>R10405</v>
      </c>
      <c r="C75" s="116" t="str">
        <f>[1]IO!J75</f>
        <v>#2-1腔体总阀门</v>
      </c>
      <c r="E75" s="124">
        <f>[1]IO!B75+E$4</f>
        <v>30405</v>
      </c>
      <c r="F75" s="124" t="str">
        <f t="shared" si="10"/>
        <v>MR30405</v>
      </c>
      <c r="G75" s="124" t="str">
        <f t="shared" si="11"/>
        <v>#2-1腔体总阀门[Pls]</v>
      </c>
      <c r="I75" s="125">
        <f>[1]IO!B75+I$4</f>
        <v>40405</v>
      </c>
      <c r="J75" s="125" t="str">
        <f t="shared" si="12"/>
        <v>MR40405</v>
      </c>
      <c r="K75" s="125" t="str">
        <f t="shared" si="13"/>
        <v>#2-1腔体总阀门[M]</v>
      </c>
      <c r="M75" s="126">
        <f>[1]IO!B75+M$4</f>
        <v>50405</v>
      </c>
      <c r="N75" s="126" t="str">
        <f t="shared" si="14"/>
        <v>MR50405</v>
      </c>
      <c r="O75" s="126" t="str">
        <f t="shared" si="15"/>
        <v>#2-1腔体总阀门[条件]</v>
      </c>
      <c r="Q75" s="127">
        <f>[1]IO!B75+Q$4</f>
        <v>60405</v>
      </c>
      <c r="R75" s="127" t="str">
        <f t="shared" si="16"/>
        <v>MR60405</v>
      </c>
      <c r="S75" s="127" t="str">
        <f t="shared" si="17"/>
        <v>#2-1腔体总阀门[A]</v>
      </c>
      <c r="U75" s="128">
        <f>[1]IO!B75+U$4</f>
        <v>70405</v>
      </c>
      <c r="V75" s="128" t="str">
        <f t="shared" si="18"/>
        <v>MR70405</v>
      </c>
      <c r="W75" s="128" t="str">
        <f t="shared" si="19"/>
        <v>#2-1腔体总阀门[SW]</v>
      </c>
    </row>
    <row r="76" spans="2:23" x14ac:dyDescent="0.15">
      <c r="B76" s="116" t="str">
        <f>[1]IO!I76</f>
        <v>R10406</v>
      </c>
      <c r="C76" s="116" t="str">
        <f>[1]IO!J76</f>
        <v>#2-2腔体总阀门</v>
      </c>
      <c r="E76" s="124">
        <f>[1]IO!B76+E$4</f>
        <v>30406</v>
      </c>
      <c r="F76" s="124" t="str">
        <f t="shared" si="10"/>
        <v>MR30406</v>
      </c>
      <c r="G76" s="124" t="str">
        <f t="shared" si="11"/>
        <v>#2-2腔体总阀门[Pls]</v>
      </c>
      <c r="I76" s="125">
        <f>[1]IO!B76+I$4</f>
        <v>40406</v>
      </c>
      <c r="J76" s="125" t="str">
        <f t="shared" si="12"/>
        <v>MR40406</v>
      </c>
      <c r="K76" s="125" t="str">
        <f t="shared" si="13"/>
        <v>#2-2腔体总阀门[M]</v>
      </c>
      <c r="M76" s="126">
        <f>[1]IO!B76+M$4</f>
        <v>50406</v>
      </c>
      <c r="N76" s="126" t="str">
        <f t="shared" si="14"/>
        <v>MR50406</v>
      </c>
      <c r="O76" s="126" t="str">
        <f t="shared" si="15"/>
        <v>#2-2腔体总阀门[条件]</v>
      </c>
      <c r="Q76" s="127">
        <f>[1]IO!B76+Q$4</f>
        <v>60406</v>
      </c>
      <c r="R76" s="127" t="str">
        <f t="shared" si="16"/>
        <v>MR60406</v>
      </c>
      <c r="S76" s="127" t="str">
        <f t="shared" si="17"/>
        <v>#2-2腔体总阀门[A]</v>
      </c>
      <c r="U76" s="128">
        <f>[1]IO!B76+U$4</f>
        <v>70406</v>
      </c>
      <c r="V76" s="128" t="str">
        <f t="shared" si="18"/>
        <v>MR70406</v>
      </c>
      <c r="W76" s="128" t="str">
        <f t="shared" si="19"/>
        <v>#2-2腔体总阀门[SW]</v>
      </c>
    </row>
    <row r="77" spans="2:23" x14ac:dyDescent="0.15">
      <c r="B77" s="116" t="str">
        <f>[1]IO!I77</f>
        <v>R10407</v>
      </c>
      <c r="C77" s="116" t="str">
        <f>[1]IO!J77</f>
        <v>#3-1腔体总阀门</v>
      </c>
      <c r="E77" s="124">
        <f>[1]IO!B77+E$4</f>
        <v>30407</v>
      </c>
      <c r="F77" s="124" t="str">
        <f t="shared" si="10"/>
        <v>MR30407</v>
      </c>
      <c r="G77" s="124" t="str">
        <f t="shared" si="11"/>
        <v>#3-1腔体总阀门[Pls]</v>
      </c>
      <c r="I77" s="125">
        <f>[1]IO!B77+I$4</f>
        <v>40407</v>
      </c>
      <c r="J77" s="125" t="str">
        <f t="shared" si="12"/>
        <v>MR40407</v>
      </c>
      <c r="K77" s="125" t="str">
        <f t="shared" si="13"/>
        <v>#3-1腔体总阀门[M]</v>
      </c>
      <c r="M77" s="126">
        <f>[1]IO!B77+M$4</f>
        <v>50407</v>
      </c>
      <c r="N77" s="126" t="str">
        <f t="shared" si="14"/>
        <v>MR50407</v>
      </c>
      <c r="O77" s="126" t="str">
        <f t="shared" si="15"/>
        <v>#3-1腔体总阀门[条件]</v>
      </c>
      <c r="Q77" s="127">
        <f>[1]IO!B77+Q$4</f>
        <v>60407</v>
      </c>
      <c r="R77" s="127" t="str">
        <f t="shared" si="16"/>
        <v>MR60407</v>
      </c>
      <c r="S77" s="127" t="str">
        <f t="shared" si="17"/>
        <v>#3-1腔体总阀门[A]</v>
      </c>
      <c r="U77" s="128">
        <f>[1]IO!B77+U$4</f>
        <v>70407</v>
      </c>
      <c r="V77" s="128" t="str">
        <f t="shared" si="18"/>
        <v>MR70407</v>
      </c>
      <c r="W77" s="128" t="str">
        <f t="shared" si="19"/>
        <v>#3-1腔体总阀门[SW]</v>
      </c>
    </row>
    <row r="78" spans="2:23" x14ac:dyDescent="0.15">
      <c r="B78" s="116" t="str">
        <f>[1]IO!I78</f>
        <v>R10408</v>
      </c>
      <c r="C78" s="116" t="str">
        <f>[1]IO!J78</f>
        <v>#3-2腔体总阀门</v>
      </c>
      <c r="E78" s="124">
        <f>[1]IO!B78+E$4</f>
        <v>30408</v>
      </c>
      <c r="F78" s="124" t="str">
        <f t="shared" si="10"/>
        <v>MR30408</v>
      </c>
      <c r="G78" s="124" t="str">
        <f t="shared" si="11"/>
        <v>#3-2腔体总阀门[Pls]</v>
      </c>
      <c r="I78" s="125">
        <f>[1]IO!B78+I$4</f>
        <v>40408</v>
      </c>
      <c r="J78" s="125" t="str">
        <f t="shared" si="12"/>
        <v>MR40408</v>
      </c>
      <c r="K78" s="125" t="str">
        <f t="shared" si="13"/>
        <v>#3-2腔体总阀门[M]</v>
      </c>
      <c r="M78" s="126">
        <f>[1]IO!B78+M$4</f>
        <v>50408</v>
      </c>
      <c r="N78" s="126" t="str">
        <f t="shared" si="14"/>
        <v>MR50408</v>
      </c>
      <c r="O78" s="126" t="str">
        <f t="shared" si="15"/>
        <v>#3-2腔体总阀门[条件]</v>
      </c>
      <c r="Q78" s="127">
        <f>[1]IO!B78+Q$4</f>
        <v>60408</v>
      </c>
      <c r="R78" s="127" t="str">
        <f t="shared" si="16"/>
        <v>MR60408</v>
      </c>
      <c r="S78" s="127" t="str">
        <f t="shared" si="17"/>
        <v>#3-2腔体总阀门[A]</v>
      </c>
      <c r="U78" s="128">
        <f>[1]IO!B78+U$4</f>
        <v>70408</v>
      </c>
      <c r="V78" s="128" t="str">
        <f t="shared" si="18"/>
        <v>MR70408</v>
      </c>
      <c r="W78" s="128" t="str">
        <f t="shared" si="19"/>
        <v>#3-2腔体总阀门[SW]</v>
      </c>
    </row>
    <row r="79" spans="2:23" x14ac:dyDescent="0.15">
      <c r="B79" s="116" t="str">
        <f>[1]IO!I79</f>
        <v>R10409</v>
      </c>
      <c r="C79" s="116" t="str">
        <f>[1]IO!J79</f>
        <v>#1-1腔体抽真空阀</v>
      </c>
      <c r="E79" s="124">
        <f>[1]IO!B79+E$4</f>
        <v>30409</v>
      </c>
      <c r="F79" s="124" t="str">
        <f t="shared" si="10"/>
        <v>MR30409</v>
      </c>
      <c r="G79" s="124" t="str">
        <f t="shared" si="11"/>
        <v>#1-1腔体抽真空阀[Pls]</v>
      </c>
      <c r="I79" s="125">
        <f>[1]IO!B79+I$4</f>
        <v>40409</v>
      </c>
      <c r="J79" s="125" t="str">
        <f t="shared" si="12"/>
        <v>MR40409</v>
      </c>
      <c r="K79" s="125" t="str">
        <f t="shared" si="13"/>
        <v>#1-1腔体抽真空阀[M]</v>
      </c>
      <c r="M79" s="126">
        <f>[1]IO!B79+M$4</f>
        <v>50409</v>
      </c>
      <c r="N79" s="126" t="str">
        <f t="shared" si="14"/>
        <v>MR50409</v>
      </c>
      <c r="O79" s="126" t="str">
        <f t="shared" si="15"/>
        <v>#1-1腔体抽真空阀[条件]</v>
      </c>
      <c r="Q79" s="127">
        <f>[1]IO!B79+Q$4</f>
        <v>60409</v>
      </c>
      <c r="R79" s="127" t="str">
        <f t="shared" si="16"/>
        <v>MR60409</v>
      </c>
      <c r="S79" s="127" t="str">
        <f t="shared" si="17"/>
        <v>#1-1腔体抽真空阀[A]</v>
      </c>
      <c r="U79" s="128">
        <f>[1]IO!B79+U$4</f>
        <v>70409</v>
      </c>
      <c r="V79" s="128" t="str">
        <f t="shared" si="18"/>
        <v>MR70409</v>
      </c>
      <c r="W79" s="128" t="str">
        <f t="shared" si="19"/>
        <v>#1-1腔体抽真空阀[SW]</v>
      </c>
    </row>
    <row r="80" spans="2:23" x14ac:dyDescent="0.15">
      <c r="B80" s="116" t="str">
        <f>[1]IO!I80</f>
        <v>R10410</v>
      </c>
      <c r="C80" s="116" t="str">
        <f>[1]IO!J80</f>
        <v>#1-2腔体抽真空阀</v>
      </c>
      <c r="E80" s="124">
        <f>[1]IO!B80+E$4</f>
        <v>30410</v>
      </c>
      <c r="F80" s="124" t="str">
        <f t="shared" si="10"/>
        <v>MR30410</v>
      </c>
      <c r="G80" s="124" t="str">
        <f t="shared" si="11"/>
        <v>#1-2腔体抽真空阀[Pls]</v>
      </c>
      <c r="I80" s="125">
        <f>[1]IO!B80+I$4</f>
        <v>40410</v>
      </c>
      <c r="J80" s="125" t="str">
        <f t="shared" si="12"/>
        <v>MR40410</v>
      </c>
      <c r="K80" s="125" t="str">
        <f t="shared" si="13"/>
        <v>#1-2腔体抽真空阀[M]</v>
      </c>
      <c r="M80" s="126">
        <f>[1]IO!B80+M$4</f>
        <v>50410</v>
      </c>
      <c r="N80" s="126" t="str">
        <f t="shared" si="14"/>
        <v>MR50410</v>
      </c>
      <c r="O80" s="126" t="str">
        <f t="shared" si="15"/>
        <v>#1-2腔体抽真空阀[条件]</v>
      </c>
      <c r="Q80" s="127">
        <f>[1]IO!B80+Q$4</f>
        <v>60410</v>
      </c>
      <c r="R80" s="127" t="str">
        <f t="shared" si="16"/>
        <v>MR60410</v>
      </c>
      <c r="S80" s="127" t="str">
        <f t="shared" si="17"/>
        <v>#1-2腔体抽真空阀[A]</v>
      </c>
      <c r="U80" s="128">
        <f>[1]IO!B80+U$4</f>
        <v>70410</v>
      </c>
      <c r="V80" s="128" t="str">
        <f t="shared" si="18"/>
        <v>MR70410</v>
      </c>
      <c r="W80" s="128" t="str">
        <f t="shared" si="19"/>
        <v>#1-2腔体抽真空阀[SW]</v>
      </c>
    </row>
    <row r="81" spans="2:23" x14ac:dyDescent="0.15">
      <c r="B81" s="116" t="str">
        <f>[1]IO!I81</f>
        <v>R10411</v>
      </c>
      <c r="C81" s="116" t="str">
        <f>[1]IO!J81</f>
        <v>#2-1腔体抽真空阀</v>
      </c>
      <c r="E81" s="124">
        <f>[1]IO!B81+E$4</f>
        <v>30411</v>
      </c>
      <c r="F81" s="124" t="str">
        <f t="shared" si="10"/>
        <v>MR30411</v>
      </c>
      <c r="G81" s="124" t="str">
        <f t="shared" si="11"/>
        <v>#2-1腔体抽真空阀[Pls]</v>
      </c>
      <c r="I81" s="125">
        <f>[1]IO!B81+I$4</f>
        <v>40411</v>
      </c>
      <c r="J81" s="125" t="str">
        <f t="shared" si="12"/>
        <v>MR40411</v>
      </c>
      <c r="K81" s="125" t="str">
        <f t="shared" si="13"/>
        <v>#2-1腔体抽真空阀[M]</v>
      </c>
      <c r="M81" s="126">
        <f>[1]IO!B81+M$4</f>
        <v>50411</v>
      </c>
      <c r="N81" s="126" t="str">
        <f t="shared" si="14"/>
        <v>MR50411</v>
      </c>
      <c r="O81" s="126" t="str">
        <f t="shared" si="15"/>
        <v>#2-1腔体抽真空阀[条件]</v>
      </c>
      <c r="Q81" s="127">
        <f>[1]IO!B81+Q$4</f>
        <v>60411</v>
      </c>
      <c r="R81" s="127" t="str">
        <f t="shared" si="16"/>
        <v>MR60411</v>
      </c>
      <c r="S81" s="127" t="str">
        <f t="shared" si="17"/>
        <v>#2-1腔体抽真空阀[A]</v>
      </c>
      <c r="U81" s="128">
        <f>[1]IO!B81+U$4</f>
        <v>70411</v>
      </c>
      <c r="V81" s="128" t="str">
        <f t="shared" si="18"/>
        <v>MR70411</v>
      </c>
      <c r="W81" s="128" t="str">
        <f t="shared" si="19"/>
        <v>#2-1腔体抽真空阀[SW]</v>
      </c>
    </row>
    <row r="82" spans="2:23" x14ac:dyDescent="0.15">
      <c r="B82" s="116" t="str">
        <f>[1]IO!I82</f>
        <v>R10412</v>
      </c>
      <c r="C82" s="116" t="str">
        <f>[1]IO!J82</f>
        <v>#2-2腔体抽真空阀</v>
      </c>
      <c r="E82" s="124">
        <f>[1]IO!B82+E$4</f>
        <v>30412</v>
      </c>
      <c r="F82" s="124" t="str">
        <f t="shared" si="10"/>
        <v>MR30412</v>
      </c>
      <c r="G82" s="124" t="str">
        <f t="shared" si="11"/>
        <v>#2-2腔体抽真空阀[Pls]</v>
      </c>
      <c r="I82" s="125">
        <f>[1]IO!B82+I$4</f>
        <v>40412</v>
      </c>
      <c r="J82" s="125" t="str">
        <f t="shared" si="12"/>
        <v>MR40412</v>
      </c>
      <c r="K82" s="125" t="str">
        <f t="shared" si="13"/>
        <v>#2-2腔体抽真空阀[M]</v>
      </c>
      <c r="M82" s="126">
        <f>[1]IO!B82+M$4</f>
        <v>50412</v>
      </c>
      <c r="N82" s="126" t="str">
        <f t="shared" si="14"/>
        <v>MR50412</v>
      </c>
      <c r="O82" s="126" t="str">
        <f t="shared" si="15"/>
        <v>#2-2腔体抽真空阀[条件]</v>
      </c>
      <c r="Q82" s="127">
        <f>[1]IO!B82+Q$4</f>
        <v>60412</v>
      </c>
      <c r="R82" s="127" t="str">
        <f t="shared" si="16"/>
        <v>MR60412</v>
      </c>
      <c r="S82" s="127" t="str">
        <f t="shared" si="17"/>
        <v>#2-2腔体抽真空阀[A]</v>
      </c>
      <c r="U82" s="128">
        <f>[1]IO!B82+U$4</f>
        <v>70412</v>
      </c>
      <c r="V82" s="128" t="str">
        <f t="shared" si="18"/>
        <v>MR70412</v>
      </c>
      <c r="W82" s="128" t="str">
        <f t="shared" si="19"/>
        <v>#2-2腔体抽真空阀[SW]</v>
      </c>
    </row>
    <row r="83" spans="2:23" x14ac:dyDescent="0.15">
      <c r="B83" s="116" t="str">
        <f>[1]IO!I83</f>
        <v>R10413</v>
      </c>
      <c r="C83" s="116" t="str">
        <f>[1]IO!J83</f>
        <v>#3-1腔体抽真空阀</v>
      </c>
      <c r="E83" s="124">
        <f>[1]IO!B83+E$4</f>
        <v>30413</v>
      </c>
      <c r="F83" s="124" t="str">
        <f t="shared" si="10"/>
        <v>MR30413</v>
      </c>
      <c r="G83" s="124" t="str">
        <f t="shared" si="11"/>
        <v>#3-1腔体抽真空阀[Pls]</v>
      </c>
      <c r="I83" s="125">
        <f>[1]IO!B83+I$4</f>
        <v>40413</v>
      </c>
      <c r="J83" s="125" t="str">
        <f t="shared" si="12"/>
        <v>MR40413</v>
      </c>
      <c r="K83" s="125" t="str">
        <f t="shared" si="13"/>
        <v>#3-1腔体抽真空阀[M]</v>
      </c>
      <c r="M83" s="126">
        <f>[1]IO!B83+M$4</f>
        <v>50413</v>
      </c>
      <c r="N83" s="126" t="str">
        <f t="shared" si="14"/>
        <v>MR50413</v>
      </c>
      <c r="O83" s="126" t="str">
        <f t="shared" si="15"/>
        <v>#3-1腔体抽真空阀[条件]</v>
      </c>
      <c r="Q83" s="127">
        <f>[1]IO!B83+Q$4</f>
        <v>60413</v>
      </c>
      <c r="R83" s="127" t="str">
        <f t="shared" si="16"/>
        <v>MR60413</v>
      </c>
      <c r="S83" s="127" t="str">
        <f t="shared" si="17"/>
        <v>#3-1腔体抽真空阀[A]</v>
      </c>
      <c r="U83" s="128">
        <f>[1]IO!B83+U$4</f>
        <v>70413</v>
      </c>
      <c r="V83" s="128" t="str">
        <f t="shared" si="18"/>
        <v>MR70413</v>
      </c>
      <c r="W83" s="128" t="str">
        <f t="shared" si="19"/>
        <v>#3-1腔体抽真空阀[SW]</v>
      </c>
    </row>
    <row r="84" spans="2:23" x14ac:dyDescent="0.15">
      <c r="B84" s="116" t="str">
        <f>[1]IO!I84</f>
        <v>R10414</v>
      </c>
      <c r="C84" s="116" t="str">
        <f>[1]IO!J84</f>
        <v>#3-2腔体抽真空阀</v>
      </c>
      <c r="E84" s="124">
        <f>[1]IO!B84+E$4</f>
        <v>30414</v>
      </c>
      <c r="F84" s="124" t="str">
        <f t="shared" si="10"/>
        <v>MR30414</v>
      </c>
      <c r="G84" s="124" t="str">
        <f t="shared" si="11"/>
        <v>#3-2腔体抽真空阀[Pls]</v>
      </c>
      <c r="I84" s="125">
        <f>[1]IO!B84+I$4</f>
        <v>40414</v>
      </c>
      <c r="J84" s="125" t="str">
        <f t="shared" si="12"/>
        <v>MR40414</v>
      </c>
      <c r="K84" s="125" t="str">
        <f t="shared" si="13"/>
        <v>#3-2腔体抽真空阀[M]</v>
      </c>
      <c r="M84" s="126">
        <f>[1]IO!B84+M$4</f>
        <v>50414</v>
      </c>
      <c r="N84" s="126" t="str">
        <f t="shared" si="14"/>
        <v>MR50414</v>
      </c>
      <c r="O84" s="126" t="str">
        <f t="shared" si="15"/>
        <v>#3-2腔体抽真空阀[条件]</v>
      </c>
      <c r="Q84" s="127">
        <f>[1]IO!B84+Q$4</f>
        <v>60414</v>
      </c>
      <c r="R84" s="127" t="str">
        <f t="shared" si="16"/>
        <v>MR60414</v>
      </c>
      <c r="S84" s="127" t="str">
        <f t="shared" si="17"/>
        <v>#3-2腔体抽真空阀[A]</v>
      </c>
      <c r="U84" s="128">
        <f>[1]IO!B84+U$4</f>
        <v>70414</v>
      </c>
      <c r="V84" s="128" t="str">
        <f t="shared" si="18"/>
        <v>MR70414</v>
      </c>
      <c r="W84" s="128" t="str">
        <f t="shared" si="19"/>
        <v>#3-2腔体抽真空阀[SW]</v>
      </c>
    </row>
    <row r="85" spans="2:23" x14ac:dyDescent="0.15">
      <c r="B85" s="116" t="str">
        <f>[1]IO!I85</f>
        <v>R10415</v>
      </c>
      <c r="C85" s="116" t="str">
        <f>[1]IO!J85</f>
        <v>#1腔体破真空阀</v>
      </c>
      <c r="E85" s="124">
        <f>[1]IO!B85+E$4</f>
        <v>30415</v>
      </c>
      <c r="F85" s="124" t="str">
        <f t="shared" si="10"/>
        <v>MR30415</v>
      </c>
      <c r="G85" s="124" t="str">
        <f t="shared" si="11"/>
        <v>#1腔体破真空阀[Pls]</v>
      </c>
      <c r="I85" s="125">
        <f>[1]IO!B85+I$4</f>
        <v>40415</v>
      </c>
      <c r="J85" s="125" t="str">
        <f t="shared" si="12"/>
        <v>MR40415</v>
      </c>
      <c r="K85" s="125" t="str">
        <f t="shared" si="13"/>
        <v>#1腔体破真空阀[M]</v>
      </c>
      <c r="M85" s="126">
        <f>[1]IO!B85+M$4</f>
        <v>50415</v>
      </c>
      <c r="N85" s="126" t="str">
        <f t="shared" si="14"/>
        <v>MR50415</v>
      </c>
      <c r="O85" s="126" t="str">
        <f t="shared" si="15"/>
        <v>#1腔体破真空阀[条件]</v>
      </c>
      <c r="Q85" s="127">
        <f>[1]IO!B85+Q$4</f>
        <v>60415</v>
      </c>
      <c r="R85" s="127" t="str">
        <f t="shared" si="16"/>
        <v>MR60415</v>
      </c>
      <c r="S85" s="127" t="str">
        <f t="shared" si="17"/>
        <v>#1腔体破真空阀[A]</v>
      </c>
      <c r="U85" s="128">
        <f>[1]IO!B85+U$4</f>
        <v>70415</v>
      </c>
      <c r="V85" s="128" t="str">
        <f t="shared" si="18"/>
        <v>MR70415</v>
      </c>
      <c r="W85" s="128" t="str">
        <f t="shared" si="19"/>
        <v>#1腔体破真空阀[SW]</v>
      </c>
    </row>
    <row r="86" spans="2:23" x14ac:dyDescent="0.15">
      <c r="B86" s="116" t="str">
        <f>[1]IO!I86</f>
        <v>R10500</v>
      </c>
      <c r="C86" s="116" t="str">
        <f>[1]IO!J86</f>
        <v>#2腔体破真空阀</v>
      </c>
      <c r="E86" s="124">
        <f>[1]IO!B86+E$4</f>
        <v>30500</v>
      </c>
      <c r="F86" s="124" t="str">
        <f t="shared" si="10"/>
        <v>MR30500</v>
      </c>
      <c r="G86" s="124" t="str">
        <f t="shared" si="11"/>
        <v>#2腔体破真空阀[Pls]</v>
      </c>
      <c r="I86" s="125">
        <f>[1]IO!B86+I$4</f>
        <v>40500</v>
      </c>
      <c r="J86" s="125" t="str">
        <f t="shared" si="12"/>
        <v>MR40500</v>
      </c>
      <c r="K86" s="125" t="str">
        <f t="shared" si="13"/>
        <v>#2腔体破真空阀[M]</v>
      </c>
      <c r="M86" s="126">
        <f>[1]IO!B86+M$4</f>
        <v>50500</v>
      </c>
      <c r="N86" s="126" t="str">
        <f t="shared" si="14"/>
        <v>MR50500</v>
      </c>
      <c r="O86" s="126" t="str">
        <f t="shared" si="15"/>
        <v>#2腔体破真空阀[条件]</v>
      </c>
      <c r="Q86" s="127">
        <f>[1]IO!B86+Q$4</f>
        <v>60500</v>
      </c>
      <c r="R86" s="127" t="str">
        <f t="shared" si="16"/>
        <v>MR60500</v>
      </c>
      <c r="S86" s="127" t="str">
        <f t="shared" si="17"/>
        <v>#2腔体破真空阀[A]</v>
      </c>
      <c r="U86" s="128">
        <f>[1]IO!B86+U$4</f>
        <v>70500</v>
      </c>
      <c r="V86" s="128" t="str">
        <f t="shared" si="18"/>
        <v>MR70500</v>
      </c>
      <c r="W86" s="128" t="str">
        <f t="shared" si="19"/>
        <v>#2腔体破真空阀[SW]</v>
      </c>
    </row>
    <row r="87" spans="2:23" x14ac:dyDescent="0.15">
      <c r="B87" s="116" t="str">
        <f>[1]IO!I87</f>
        <v>R10501</v>
      </c>
      <c r="C87" s="116" t="str">
        <f>[1]IO!J87</f>
        <v>#3腔体破真空阀</v>
      </c>
      <c r="E87" s="124">
        <f>[1]IO!B87+E$4</f>
        <v>30501</v>
      </c>
      <c r="F87" s="124" t="str">
        <f t="shared" si="10"/>
        <v>MR30501</v>
      </c>
      <c r="G87" s="124" t="str">
        <f t="shared" si="11"/>
        <v>#3腔体破真空阀[Pls]</v>
      </c>
      <c r="I87" s="125">
        <f>[1]IO!B87+I$4</f>
        <v>40501</v>
      </c>
      <c r="J87" s="125" t="str">
        <f t="shared" si="12"/>
        <v>MR40501</v>
      </c>
      <c r="K87" s="125" t="str">
        <f t="shared" si="13"/>
        <v>#3腔体破真空阀[M]</v>
      </c>
      <c r="M87" s="126">
        <f>[1]IO!B87+M$4</f>
        <v>50501</v>
      </c>
      <c r="N87" s="126" t="str">
        <f t="shared" si="14"/>
        <v>MR50501</v>
      </c>
      <c r="O87" s="126" t="str">
        <f t="shared" si="15"/>
        <v>#3腔体破真空阀[条件]</v>
      </c>
      <c r="Q87" s="127">
        <f>[1]IO!B87+Q$4</f>
        <v>60501</v>
      </c>
      <c r="R87" s="127" t="str">
        <f t="shared" si="16"/>
        <v>MR60501</v>
      </c>
      <c r="S87" s="127" t="str">
        <f t="shared" si="17"/>
        <v>#3腔体破真空阀[A]</v>
      </c>
      <c r="U87" s="128">
        <f>[1]IO!B87+U$4</f>
        <v>70501</v>
      </c>
      <c r="V87" s="128" t="str">
        <f t="shared" si="18"/>
        <v>MR70501</v>
      </c>
      <c r="W87" s="128" t="str">
        <f t="shared" si="19"/>
        <v>#3腔体破真空阀[SW]</v>
      </c>
    </row>
    <row r="88" spans="2:23" x14ac:dyDescent="0.15">
      <c r="B88" s="116" t="str">
        <f>[1]IO!I88</f>
        <v>R10502</v>
      </c>
      <c r="C88" s="116" t="str">
        <f>[1]IO!J88</f>
        <v>#1腔体吹气阀</v>
      </c>
      <c r="E88" s="124">
        <f>[1]IO!B88+E$4</f>
        <v>30502</v>
      </c>
      <c r="F88" s="124" t="str">
        <f t="shared" si="10"/>
        <v>MR30502</v>
      </c>
      <c r="G88" s="124" t="str">
        <f t="shared" si="11"/>
        <v>#1腔体吹气阀[Pls]</v>
      </c>
      <c r="I88" s="125">
        <f>[1]IO!B88+I$4</f>
        <v>40502</v>
      </c>
      <c r="J88" s="125" t="str">
        <f t="shared" si="12"/>
        <v>MR40502</v>
      </c>
      <c r="K88" s="125" t="str">
        <f t="shared" si="13"/>
        <v>#1腔体吹气阀[M]</v>
      </c>
      <c r="M88" s="126">
        <f>[1]IO!B88+M$4</f>
        <v>50502</v>
      </c>
      <c r="N88" s="126" t="str">
        <f t="shared" si="14"/>
        <v>MR50502</v>
      </c>
      <c r="O88" s="126" t="str">
        <f t="shared" si="15"/>
        <v>#1腔体吹气阀[条件]</v>
      </c>
      <c r="Q88" s="127">
        <f>[1]IO!B88+Q$4</f>
        <v>60502</v>
      </c>
      <c r="R88" s="127" t="str">
        <f t="shared" si="16"/>
        <v>MR60502</v>
      </c>
      <c r="S88" s="127" t="str">
        <f t="shared" si="17"/>
        <v>#1腔体吹气阀[A]</v>
      </c>
      <c r="U88" s="128">
        <f>[1]IO!B88+U$4</f>
        <v>70502</v>
      </c>
      <c r="V88" s="128" t="str">
        <f t="shared" si="18"/>
        <v>MR70502</v>
      </c>
      <c r="W88" s="128" t="str">
        <f t="shared" si="19"/>
        <v>#1腔体吹气阀[SW]</v>
      </c>
    </row>
    <row r="89" spans="2:23" x14ac:dyDescent="0.15">
      <c r="B89" s="116" t="str">
        <f>[1]IO!I89</f>
        <v>R10503</v>
      </c>
      <c r="C89" s="116" t="str">
        <f>[1]IO!J89</f>
        <v>#2腔体吹气阀</v>
      </c>
      <c r="E89" s="124">
        <f>[1]IO!B89+E$4</f>
        <v>30503</v>
      </c>
      <c r="F89" s="124" t="str">
        <f t="shared" si="10"/>
        <v>MR30503</v>
      </c>
      <c r="G89" s="124" t="str">
        <f t="shared" si="11"/>
        <v>#2腔体吹气阀[Pls]</v>
      </c>
      <c r="I89" s="125">
        <f>[1]IO!B89+I$4</f>
        <v>40503</v>
      </c>
      <c r="J89" s="125" t="str">
        <f t="shared" si="12"/>
        <v>MR40503</v>
      </c>
      <c r="K89" s="125" t="str">
        <f t="shared" si="13"/>
        <v>#2腔体吹气阀[M]</v>
      </c>
      <c r="M89" s="126">
        <f>[1]IO!B89+M$4</f>
        <v>50503</v>
      </c>
      <c r="N89" s="126" t="str">
        <f t="shared" si="14"/>
        <v>MR50503</v>
      </c>
      <c r="O89" s="126" t="str">
        <f t="shared" si="15"/>
        <v>#2腔体吹气阀[条件]</v>
      </c>
      <c r="Q89" s="127">
        <f>[1]IO!B89+Q$4</f>
        <v>60503</v>
      </c>
      <c r="R89" s="127" t="str">
        <f t="shared" si="16"/>
        <v>MR60503</v>
      </c>
      <c r="S89" s="127" t="str">
        <f t="shared" si="17"/>
        <v>#2腔体吹气阀[A]</v>
      </c>
      <c r="U89" s="128">
        <f>[1]IO!B89+U$4</f>
        <v>70503</v>
      </c>
      <c r="V89" s="128" t="str">
        <f t="shared" si="18"/>
        <v>MR70503</v>
      </c>
      <c r="W89" s="128" t="str">
        <f t="shared" si="19"/>
        <v>#2腔体吹气阀[SW]</v>
      </c>
    </row>
    <row r="90" spans="2:23" x14ac:dyDescent="0.15">
      <c r="B90" s="116" t="str">
        <f>[1]IO!I90</f>
        <v>R10504</v>
      </c>
      <c r="C90" s="116" t="str">
        <f>[1]IO!J90</f>
        <v>#3腔体吹气阀</v>
      </c>
      <c r="E90" s="124">
        <f>[1]IO!B90+E$4</f>
        <v>30504</v>
      </c>
      <c r="F90" s="124" t="str">
        <f t="shared" si="10"/>
        <v>MR30504</v>
      </c>
      <c r="G90" s="124" t="str">
        <f t="shared" si="11"/>
        <v>#3腔体吹气阀[Pls]</v>
      </c>
      <c r="I90" s="125">
        <f>[1]IO!B90+I$4</f>
        <v>40504</v>
      </c>
      <c r="J90" s="125" t="str">
        <f t="shared" si="12"/>
        <v>MR40504</v>
      </c>
      <c r="K90" s="125" t="str">
        <f t="shared" si="13"/>
        <v>#3腔体吹气阀[M]</v>
      </c>
      <c r="M90" s="126">
        <f>[1]IO!B90+M$4</f>
        <v>50504</v>
      </c>
      <c r="N90" s="126" t="str">
        <f t="shared" si="14"/>
        <v>MR50504</v>
      </c>
      <c r="O90" s="126" t="str">
        <f t="shared" si="15"/>
        <v>#3腔体吹气阀[条件]</v>
      </c>
      <c r="Q90" s="127">
        <f>[1]IO!B90+Q$4</f>
        <v>60504</v>
      </c>
      <c r="R90" s="127" t="str">
        <f t="shared" si="16"/>
        <v>MR60504</v>
      </c>
      <c r="S90" s="127" t="str">
        <f t="shared" si="17"/>
        <v>#3腔体吹气阀[A]</v>
      </c>
      <c r="U90" s="128">
        <f>[1]IO!B90+U$4</f>
        <v>70504</v>
      </c>
      <c r="V90" s="128" t="str">
        <f t="shared" si="18"/>
        <v>MR70504</v>
      </c>
      <c r="W90" s="128" t="str">
        <f t="shared" si="19"/>
        <v>#3腔体吹气阀[SW]</v>
      </c>
    </row>
    <row r="91" spans="2:23" x14ac:dyDescent="0.15">
      <c r="B91" s="116" t="str">
        <f>[1]IO!I91</f>
        <v>R10505</v>
      </c>
      <c r="C91" s="116" t="str">
        <f>[1]IO!J91</f>
        <v>备用</v>
      </c>
      <c r="E91" s="124">
        <f>[1]IO!B91+E$4</f>
        <v>30505</v>
      </c>
      <c r="F91" s="124" t="str">
        <f t="shared" si="10"/>
        <v>MR30505</v>
      </c>
      <c r="G91" s="124" t="str">
        <f t="shared" si="11"/>
        <v>备用[Pls]</v>
      </c>
      <c r="I91" s="125">
        <f>[1]IO!B91+I$4</f>
        <v>40505</v>
      </c>
      <c r="J91" s="125" t="str">
        <f t="shared" si="12"/>
        <v>MR40505</v>
      </c>
      <c r="K91" s="125" t="str">
        <f t="shared" si="13"/>
        <v>备用[M]</v>
      </c>
      <c r="M91" s="126">
        <f>[1]IO!B91+M$4</f>
        <v>50505</v>
      </c>
      <c r="N91" s="126" t="str">
        <f t="shared" si="14"/>
        <v>MR50505</v>
      </c>
      <c r="O91" s="126" t="str">
        <f t="shared" si="15"/>
        <v>备用[条件]</v>
      </c>
      <c r="Q91" s="127">
        <f>[1]IO!B91+Q$4</f>
        <v>60505</v>
      </c>
      <c r="R91" s="127" t="str">
        <f t="shared" si="16"/>
        <v>MR60505</v>
      </c>
      <c r="S91" s="127" t="str">
        <f t="shared" si="17"/>
        <v>备用[A]</v>
      </c>
      <c r="U91" s="128">
        <f>[1]IO!B91+U$4</f>
        <v>70505</v>
      </c>
      <c r="V91" s="128" t="str">
        <f t="shared" si="18"/>
        <v>MR70505</v>
      </c>
      <c r="W91" s="128" t="str">
        <f t="shared" si="19"/>
        <v>备用[SW]</v>
      </c>
    </row>
    <row r="92" spans="2:23" x14ac:dyDescent="0.15">
      <c r="B92" s="116" t="str">
        <f>[1]IO!I92</f>
        <v>R10506</v>
      </c>
      <c r="C92" s="116" t="str">
        <f>[1]IO!J92</f>
        <v>备用</v>
      </c>
      <c r="E92" s="124">
        <f>[1]IO!B92+E$4</f>
        <v>30506</v>
      </c>
      <c r="F92" s="124" t="str">
        <f t="shared" si="10"/>
        <v>MR30506</v>
      </c>
      <c r="G92" s="124" t="str">
        <f t="shared" si="11"/>
        <v>备用[Pls]</v>
      </c>
      <c r="I92" s="125">
        <f>[1]IO!B92+I$4</f>
        <v>40506</v>
      </c>
      <c r="J92" s="125" t="str">
        <f t="shared" si="12"/>
        <v>MR40506</v>
      </c>
      <c r="K92" s="125" t="str">
        <f t="shared" si="13"/>
        <v>备用[M]</v>
      </c>
      <c r="M92" s="126">
        <f>[1]IO!B92+M$4</f>
        <v>50506</v>
      </c>
      <c r="N92" s="126" t="str">
        <f t="shared" si="14"/>
        <v>MR50506</v>
      </c>
      <c r="O92" s="126" t="str">
        <f t="shared" si="15"/>
        <v>备用[条件]</v>
      </c>
      <c r="Q92" s="127">
        <f>[1]IO!B92+Q$4</f>
        <v>60506</v>
      </c>
      <c r="R92" s="127" t="str">
        <f t="shared" si="16"/>
        <v>MR60506</v>
      </c>
      <c r="S92" s="127" t="str">
        <f t="shared" si="17"/>
        <v>备用[A]</v>
      </c>
      <c r="U92" s="128">
        <f>[1]IO!B92+U$4</f>
        <v>70506</v>
      </c>
      <c r="V92" s="128" t="str">
        <f t="shared" si="18"/>
        <v>MR70506</v>
      </c>
      <c r="W92" s="128" t="str">
        <f t="shared" si="19"/>
        <v>备用[SW]</v>
      </c>
    </row>
    <row r="93" spans="2:23" x14ac:dyDescent="0.15">
      <c r="B93" s="116" t="str">
        <f>[1]IO!I93</f>
        <v>R10507</v>
      </c>
      <c r="C93" s="116" t="str">
        <f>[1]IO!J93</f>
        <v>备用</v>
      </c>
      <c r="E93" s="124">
        <f>[1]IO!B93+E$4</f>
        <v>30507</v>
      </c>
      <c r="F93" s="124" t="str">
        <f t="shared" si="10"/>
        <v>MR30507</v>
      </c>
      <c r="G93" s="124" t="str">
        <f t="shared" si="11"/>
        <v>备用[Pls]</v>
      </c>
      <c r="I93" s="125">
        <f>[1]IO!B93+I$4</f>
        <v>40507</v>
      </c>
      <c r="J93" s="125" t="str">
        <f t="shared" si="12"/>
        <v>MR40507</v>
      </c>
      <c r="K93" s="125" t="str">
        <f t="shared" si="13"/>
        <v>备用[M]</v>
      </c>
      <c r="M93" s="126">
        <f>[1]IO!B93+M$4</f>
        <v>50507</v>
      </c>
      <c r="N93" s="126" t="str">
        <f t="shared" si="14"/>
        <v>MR50507</v>
      </c>
      <c r="O93" s="126" t="str">
        <f t="shared" si="15"/>
        <v>备用[条件]</v>
      </c>
      <c r="Q93" s="127">
        <f>[1]IO!B93+Q$4</f>
        <v>60507</v>
      </c>
      <c r="R93" s="127" t="str">
        <f t="shared" si="16"/>
        <v>MR60507</v>
      </c>
      <c r="S93" s="127" t="str">
        <f t="shared" si="17"/>
        <v>备用[A]</v>
      </c>
      <c r="U93" s="128">
        <f>[1]IO!B93+U$4</f>
        <v>70507</v>
      </c>
      <c r="V93" s="128" t="str">
        <f t="shared" si="18"/>
        <v>MR70507</v>
      </c>
      <c r="W93" s="128" t="str">
        <f t="shared" si="19"/>
        <v>备用[SW]</v>
      </c>
    </row>
    <row r="94" spans="2:23" x14ac:dyDescent="0.15">
      <c r="B94" s="116" t="str">
        <f>[1]IO!I94</f>
        <v>R10508</v>
      </c>
      <c r="C94" s="116" t="str">
        <f>[1]IO!J94</f>
        <v>备用</v>
      </c>
      <c r="E94" s="124">
        <f>[1]IO!B94+E$4</f>
        <v>30508</v>
      </c>
      <c r="F94" s="124" t="str">
        <f t="shared" si="10"/>
        <v>MR30508</v>
      </c>
      <c r="G94" s="124" t="str">
        <f t="shared" si="11"/>
        <v>备用[Pls]</v>
      </c>
      <c r="I94" s="125">
        <f>[1]IO!B94+I$4</f>
        <v>40508</v>
      </c>
      <c r="J94" s="125" t="str">
        <f t="shared" si="12"/>
        <v>MR40508</v>
      </c>
      <c r="K94" s="125" t="str">
        <f t="shared" si="13"/>
        <v>备用[M]</v>
      </c>
      <c r="M94" s="126">
        <f>[1]IO!B94+M$4</f>
        <v>50508</v>
      </c>
      <c r="N94" s="126" t="str">
        <f t="shared" si="14"/>
        <v>MR50508</v>
      </c>
      <c r="O94" s="126" t="str">
        <f t="shared" si="15"/>
        <v>备用[条件]</v>
      </c>
      <c r="Q94" s="127">
        <f>[1]IO!B94+Q$4</f>
        <v>60508</v>
      </c>
      <c r="R94" s="127" t="str">
        <f t="shared" si="16"/>
        <v>MR60508</v>
      </c>
      <c r="S94" s="127" t="str">
        <f t="shared" si="17"/>
        <v>备用[A]</v>
      </c>
      <c r="U94" s="128">
        <f>[1]IO!B94+U$4</f>
        <v>70508</v>
      </c>
      <c r="V94" s="128" t="str">
        <f t="shared" si="18"/>
        <v>MR70508</v>
      </c>
      <c r="W94" s="128" t="str">
        <f t="shared" si="19"/>
        <v>备用[SW]</v>
      </c>
    </row>
    <row r="95" spans="2:23" x14ac:dyDescent="0.15">
      <c r="B95" s="116" t="str">
        <f>[1]IO!I95</f>
        <v>R10509</v>
      </c>
      <c r="C95" s="116" t="str">
        <f>[1]IO!J95</f>
        <v>备用</v>
      </c>
      <c r="E95" s="124">
        <f>[1]IO!B95+E$4</f>
        <v>30509</v>
      </c>
      <c r="F95" s="124" t="str">
        <f t="shared" si="10"/>
        <v>MR30509</v>
      </c>
      <c r="G95" s="124" t="str">
        <f t="shared" si="11"/>
        <v>备用[Pls]</v>
      </c>
      <c r="I95" s="125">
        <f>[1]IO!B95+I$4</f>
        <v>40509</v>
      </c>
      <c r="J95" s="125" t="str">
        <f t="shared" si="12"/>
        <v>MR40509</v>
      </c>
      <c r="K95" s="125" t="str">
        <f t="shared" si="13"/>
        <v>备用[M]</v>
      </c>
      <c r="M95" s="126">
        <f>[1]IO!B95+M$4</f>
        <v>50509</v>
      </c>
      <c r="N95" s="126" t="str">
        <f t="shared" si="14"/>
        <v>MR50509</v>
      </c>
      <c r="O95" s="126" t="str">
        <f t="shared" si="15"/>
        <v>备用[条件]</v>
      </c>
      <c r="Q95" s="127">
        <f>[1]IO!B95+Q$4</f>
        <v>60509</v>
      </c>
      <c r="R95" s="127" t="str">
        <f t="shared" si="16"/>
        <v>MR60509</v>
      </c>
      <c r="S95" s="127" t="str">
        <f t="shared" si="17"/>
        <v>备用[A]</v>
      </c>
      <c r="U95" s="128">
        <f>[1]IO!B95+U$4</f>
        <v>70509</v>
      </c>
      <c r="V95" s="128" t="str">
        <f t="shared" si="18"/>
        <v>MR70509</v>
      </c>
      <c r="W95" s="128" t="str">
        <f t="shared" si="19"/>
        <v>备用[SW]</v>
      </c>
    </row>
    <row r="96" spans="2:23" x14ac:dyDescent="0.15">
      <c r="B96" s="116" t="str">
        <f>[1]IO!I96</f>
        <v>R10510</v>
      </c>
      <c r="C96" s="116" t="str">
        <f>[1]IO!J96</f>
        <v>备用</v>
      </c>
      <c r="E96" s="124">
        <f>[1]IO!B96+E$4</f>
        <v>30510</v>
      </c>
      <c r="F96" s="124" t="str">
        <f t="shared" si="10"/>
        <v>MR30510</v>
      </c>
      <c r="G96" s="124" t="str">
        <f t="shared" si="11"/>
        <v>备用[Pls]</v>
      </c>
      <c r="I96" s="125">
        <f>[1]IO!B96+I$4</f>
        <v>40510</v>
      </c>
      <c r="J96" s="125" t="str">
        <f t="shared" si="12"/>
        <v>MR40510</v>
      </c>
      <c r="K96" s="125" t="str">
        <f t="shared" si="13"/>
        <v>备用[M]</v>
      </c>
      <c r="M96" s="126">
        <f>[1]IO!B96+M$4</f>
        <v>50510</v>
      </c>
      <c r="N96" s="126" t="str">
        <f t="shared" si="14"/>
        <v>MR50510</v>
      </c>
      <c r="O96" s="126" t="str">
        <f t="shared" si="15"/>
        <v>备用[条件]</v>
      </c>
      <c r="Q96" s="127">
        <f>[1]IO!B96+Q$4</f>
        <v>60510</v>
      </c>
      <c r="R96" s="127" t="str">
        <f t="shared" si="16"/>
        <v>MR60510</v>
      </c>
      <c r="S96" s="127" t="str">
        <f t="shared" si="17"/>
        <v>备用[A]</v>
      </c>
      <c r="U96" s="128">
        <f>[1]IO!B96+U$4</f>
        <v>70510</v>
      </c>
      <c r="V96" s="128" t="str">
        <f t="shared" si="18"/>
        <v>MR70510</v>
      </c>
      <c r="W96" s="128" t="str">
        <f t="shared" si="19"/>
        <v>备用[SW]</v>
      </c>
    </row>
    <row r="97" spans="2:23" x14ac:dyDescent="0.15">
      <c r="B97" s="116" t="str">
        <f>[1]IO!I97</f>
        <v>R10511</v>
      </c>
      <c r="C97" s="116" t="str">
        <f>[1]IO!J97</f>
        <v>备用</v>
      </c>
      <c r="E97" s="124">
        <f>[1]IO!B97+E$4</f>
        <v>30511</v>
      </c>
      <c r="F97" s="124" t="str">
        <f t="shared" si="10"/>
        <v>MR30511</v>
      </c>
      <c r="G97" s="124" t="str">
        <f t="shared" si="11"/>
        <v>备用[Pls]</v>
      </c>
      <c r="I97" s="125">
        <f>[1]IO!B97+I$4</f>
        <v>40511</v>
      </c>
      <c r="J97" s="125" t="str">
        <f t="shared" si="12"/>
        <v>MR40511</v>
      </c>
      <c r="K97" s="125" t="str">
        <f t="shared" si="13"/>
        <v>备用[M]</v>
      </c>
      <c r="M97" s="126">
        <f>[1]IO!B97+M$4</f>
        <v>50511</v>
      </c>
      <c r="N97" s="126" t="str">
        <f t="shared" si="14"/>
        <v>MR50511</v>
      </c>
      <c r="O97" s="126" t="str">
        <f t="shared" si="15"/>
        <v>备用[条件]</v>
      </c>
      <c r="Q97" s="127">
        <f>[1]IO!B97+Q$4</f>
        <v>60511</v>
      </c>
      <c r="R97" s="127" t="str">
        <f t="shared" si="16"/>
        <v>MR60511</v>
      </c>
      <c r="S97" s="127" t="str">
        <f t="shared" si="17"/>
        <v>备用[A]</v>
      </c>
      <c r="U97" s="128">
        <f>[1]IO!B97+U$4</f>
        <v>70511</v>
      </c>
      <c r="V97" s="128" t="str">
        <f t="shared" si="18"/>
        <v>MR70511</v>
      </c>
      <c r="W97" s="128" t="str">
        <f t="shared" si="19"/>
        <v>备用[SW]</v>
      </c>
    </row>
    <row r="98" spans="2:23" x14ac:dyDescent="0.15">
      <c r="B98" s="116" t="str">
        <f>[1]IO!I98</f>
        <v>R10512</v>
      </c>
      <c r="C98" s="116" t="str">
        <f>[1]IO!J98</f>
        <v>备用</v>
      </c>
      <c r="E98" s="124">
        <f>[1]IO!B98+E$4</f>
        <v>30512</v>
      </c>
      <c r="F98" s="124" t="str">
        <f t="shared" si="10"/>
        <v>MR30512</v>
      </c>
      <c r="G98" s="124" t="str">
        <f t="shared" si="11"/>
        <v>备用[Pls]</v>
      </c>
      <c r="I98" s="125">
        <f>[1]IO!B98+I$4</f>
        <v>40512</v>
      </c>
      <c r="J98" s="125" t="str">
        <f t="shared" si="12"/>
        <v>MR40512</v>
      </c>
      <c r="K98" s="125" t="str">
        <f t="shared" si="13"/>
        <v>备用[M]</v>
      </c>
      <c r="M98" s="126">
        <f>[1]IO!B98+M$4</f>
        <v>50512</v>
      </c>
      <c r="N98" s="126" t="str">
        <f t="shared" si="14"/>
        <v>MR50512</v>
      </c>
      <c r="O98" s="126" t="str">
        <f t="shared" si="15"/>
        <v>备用[条件]</v>
      </c>
      <c r="Q98" s="127">
        <f>[1]IO!B98+Q$4</f>
        <v>60512</v>
      </c>
      <c r="R98" s="127" t="str">
        <f t="shared" si="16"/>
        <v>MR60512</v>
      </c>
      <c r="S98" s="127" t="str">
        <f t="shared" si="17"/>
        <v>备用[A]</v>
      </c>
      <c r="U98" s="128">
        <f>[1]IO!B98+U$4</f>
        <v>70512</v>
      </c>
      <c r="V98" s="128" t="str">
        <f t="shared" si="18"/>
        <v>MR70512</v>
      </c>
      <c r="W98" s="128" t="str">
        <f t="shared" si="19"/>
        <v>备用[SW]</v>
      </c>
    </row>
    <row r="99" spans="2:23" x14ac:dyDescent="0.15">
      <c r="B99" s="116" t="str">
        <f>[1]IO!I99</f>
        <v>R10513</v>
      </c>
      <c r="C99" s="116" t="str">
        <f>[1]IO!J99</f>
        <v>备用</v>
      </c>
      <c r="E99" s="124">
        <f>[1]IO!B99+E$4</f>
        <v>30513</v>
      </c>
      <c r="F99" s="124" t="str">
        <f t="shared" si="10"/>
        <v>MR30513</v>
      </c>
      <c r="G99" s="124" t="str">
        <f t="shared" si="11"/>
        <v>备用[Pls]</v>
      </c>
      <c r="I99" s="125">
        <f>[1]IO!B99+I$4</f>
        <v>40513</v>
      </c>
      <c r="J99" s="125" t="str">
        <f t="shared" si="12"/>
        <v>MR40513</v>
      </c>
      <c r="K99" s="125" t="str">
        <f t="shared" si="13"/>
        <v>备用[M]</v>
      </c>
      <c r="M99" s="126">
        <f>[1]IO!B99+M$4</f>
        <v>50513</v>
      </c>
      <c r="N99" s="126" t="str">
        <f t="shared" si="14"/>
        <v>MR50513</v>
      </c>
      <c r="O99" s="126" t="str">
        <f t="shared" si="15"/>
        <v>备用[条件]</v>
      </c>
      <c r="Q99" s="127">
        <f>[1]IO!B99+Q$4</f>
        <v>60513</v>
      </c>
      <c r="R99" s="127" t="str">
        <f t="shared" si="16"/>
        <v>MR60513</v>
      </c>
      <c r="S99" s="127" t="str">
        <f t="shared" si="17"/>
        <v>备用[A]</v>
      </c>
      <c r="U99" s="128">
        <f>[1]IO!B99+U$4</f>
        <v>70513</v>
      </c>
      <c r="V99" s="128" t="str">
        <f t="shared" si="18"/>
        <v>MR70513</v>
      </c>
      <c r="W99" s="128" t="str">
        <f t="shared" si="19"/>
        <v>备用[SW]</v>
      </c>
    </row>
    <row r="100" spans="2:23" x14ac:dyDescent="0.15">
      <c r="B100" s="116" t="str">
        <f>[1]IO!I100</f>
        <v>R10514</v>
      </c>
      <c r="C100" s="116" t="str">
        <f>[1]IO!J100</f>
        <v>备用</v>
      </c>
      <c r="E100" s="124">
        <f>[1]IO!B100+E$4</f>
        <v>30514</v>
      </c>
      <c r="F100" s="124" t="str">
        <f t="shared" si="10"/>
        <v>MR30514</v>
      </c>
      <c r="G100" s="124" t="str">
        <f t="shared" si="11"/>
        <v>备用[Pls]</v>
      </c>
      <c r="I100" s="125">
        <f>[1]IO!B100+I$4</f>
        <v>40514</v>
      </c>
      <c r="J100" s="125" t="str">
        <f t="shared" si="12"/>
        <v>MR40514</v>
      </c>
      <c r="K100" s="125" t="str">
        <f t="shared" si="13"/>
        <v>备用[M]</v>
      </c>
      <c r="M100" s="126">
        <f>[1]IO!B100+M$4</f>
        <v>50514</v>
      </c>
      <c r="N100" s="126" t="str">
        <f t="shared" si="14"/>
        <v>MR50514</v>
      </c>
      <c r="O100" s="126" t="str">
        <f t="shared" si="15"/>
        <v>备用[条件]</v>
      </c>
      <c r="Q100" s="127">
        <f>[1]IO!B100+Q$4</f>
        <v>60514</v>
      </c>
      <c r="R100" s="127" t="str">
        <f t="shared" si="16"/>
        <v>MR60514</v>
      </c>
      <c r="S100" s="127" t="str">
        <f t="shared" si="17"/>
        <v>备用[A]</v>
      </c>
      <c r="U100" s="128">
        <f>[1]IO!B100+U$4</f>
        <v>70514</v>
      </c>
      <c r="V100" s="128" t="str">
        <f t="shared" si="18"/>
        <v>MR70514</v>
      </c>
      <c r="W100" s="128" t="str">
        <f t="shared" si="19"/>
        <v>备用[SW]</v>
      </c>
    </row>
    <row r="101" spans="2:23" x14ac:dyDescent="0.15">
      <c r="B101" s="116" t="str">
        <f>[1]IO!I101</f>
        <v>R10515</v>
      </c>
      <c r="C101" s="116" t="str">
        <f>[1]IO!J101</f>
        <v>备用</v>
      </c>
      <c r="E101" s="124">
        <f>[1]IO!B101+E$4</f>
        <v>30515</v>
      </c>
      <c r="F101" s="124" t="str">
        <f t="shared" si="10"/>
        <v>MR30515</v>
      </c>
      <c r="G101" s="124" t="str">
        <f t="shared" si="11"/>
        <v>备用[Pls]</v>
      </c>
      <c r="I101" s="125">
        <f>[1]IO!B101+I$4</f>
        <v>40515</v>
      </c>
      <c r="J101" s="125" t="str">
        <f t="shared" si="12"/>
        <v>MR40515</v>
      </c>
      <c r="K101" s="125" t="str">
        <f t="shared" si="13"/>
        <v>备用[M]</v>
      </c>
      <c r="M101" s="126">
        <f>[1]IO!B101+M$4</f>
        <v>50515</v>
      </c>
      <c r="N101" s="126" t="str">
        <f t="shared" si="14"/>
        <v>MR50515</v>
      </c>
      <c r="O101" s="126" t="str">
        <f t="shared" si="15"/>
        <v>备用[条件]</v>
      </c>
      <c r="Q101" s="127">
        <f>[1]IO!B101+Q$4</f>
        <v>60515</v>
      </c>
      <c r="R101" s="127" t="str">
        <f t="shared" si="16"/>
        <v>MR60515</v>
      </c>
      <c r="S101" s="127" t="str">
        <f t="shared" si="17"/>
        <v>备用[A]</v>
      </c>
      <c r="U101" s="128">
        <f>[1]IO!B101+U$4</f>
        <v>70515</v>
      </c>
      <c r="V101" s="128" t="str">
        <f t="shared" si="18"/>
        <v>MR70515</v>
      </c>
      <c r="W101" s="128" t="str">
        <f t="shared" si="19"/>
        <v>备用[SW]</v>
      </c>
    </row>
    <row r="107" spans="2:23" x14ac:dyDescent="0.15">
      <c r="C107" s="116" t="s">
        <v>1583</v>
      </c>
      <c r="E107" s="124">
        <f>E6+E$1</f>
        <v>32000</v>
      </c>
      <c r="F107" s="129" t="str">
        <f>F$4&amp;E107</f>
        <v>MR32000</v>
      </c>
      <c r="G107" s="129" t="str">
        <f>C107&amp;G$4</f>
        <v>备用[Pls]</v>
      </c>
      <c r="I107" s="125">
        <f>I6+E$1</f>
        <v>42000</v>
      </c>
      <c r="J107" s="125" t="str">
        <f>J$4&amp;I107</f>
        <v>MR42000</v>
      </c>
      <c r="K107" s="125" t="str">
        <f>C107&amp;K$4</f>
        <v>备用[M]</v>
      </c>
      <c r="M107" s="126">
        <f>M6+E$1</f>
        <v>52000</v>
      </c>
      <c r="N107" s="126" t="str">
        <f>N$4&amp;M107</f>
        <v>MR52000</v>
      </c>
      <c r="O107" s="126" t="str">
        <f>C107&amp;O$4</f>
        <v>备用[条件]</v>
      </c>
      <c r="Q107" s="127">
        <f>Q6+E$1</f>
        <v>62000</v>
      </c>
      <c r="R107" s="127" t="str">
        <f>R$4&amp;Q107</f>
        <v>MR62000</v>
      </c>
      <c r="S107" s="127" t="str">
        <f>C107&amp;S$4</f>
        <v>备用[A]</v>
      </c>
      <c r="U107" s="128">
        <f>U6+E$1</f>
        <v>72000</v>
      </c>
      <c r="V107" s="128" t="str">
        <f>V$4&amp;U107</f>
        <v>MR72000</v>
      </c>
      <c r="W107" s="128" t="str">
        <f>C107&amp;W$4</f>
        <v>备用[SW]</v>
      </c>
    </row>
    <row r="108" spans="2:23" x14ac:dyDescent="0.15">
      <c r="C108" s="116" t="s">
        <v>1583</v>
      </c>
      <c r="E108" s="124">
        <f t="shared" ref="E108:E171" si="20">E7+E$1</f>
        <v>32001</v>
      </c>
      <c r="F108" s="129" t="str">
        <f t="shared" ref="F108:F171" si="21">F$4&amp;E108</f>
        <v>MR32001</v>
      </c>
      <c r="G108" s="129" t="str">
        <f t="shared" ref="G108:G171" si="22">C108&amp;G$4</f>
        <v>备用[Pls]</v>
      </c>
      <c r="I108" s="125">
        <f t="shared" ref="I108:I171" si="23">I7+E$1</f>
        <v>42001</v>
      </c>
      <c r="J108" s="125" t="str">
        <f t="shared" ref="J108:J171" si="24">J$4&amp;I108</f>
        <v>MR42001</v>
      </c>
      <c r="K108" s="125" t="str">
        <f t="shared" ref="K108:K171" si="25">C108&amp;K$4</f>
        <v>备用[M]</v>
      </c>
      <c r="M108" s="126">
        <f t="shared" ref="M108:M171" si="26">M7+E$1</f>
        <v>52001</v>
      </c>
      <c r="N108" s="126" t="str">
        <f t="shared" ref="N108:N171" si="27">N$4&amp;M108</f>
        <v>MR52001</v>
      </c>
      <c r="O108" s="126" t="str">
        <f t="shared" ref="O108:O171" si="28">C108&amp;O$4</f>
        <v>备用[条件]</v>
      </c>
      <c r="Q108" s="127">
        <f t="shared" ref="Q108:Q171" si="29">Q7+E$1</f>
        <v>62001</v>
      </c>
      <c r="R108" s="127" t="str">
        <f t="shared" ref="R108:R171" si="30">R$4&amp;Q108</f>
        <v>MR62001</v>
      </c>
      <c r="S108" s="127" t="str">
        <f t="shared" ref="S108:S171" si="31">C108&amp;S$4</f>
        <v>备用[A]</v>
      </c>
      <c r="U108" s="128">
        <f t="shared" ref="U108:U171" si="32">U7+E$1</f>
        <v>72001</v>
      </c>
      <c r="V108" s="128" t="str">
        <f t="shared" ref="V108:V171" si="33">V$4&amp;U108</f>
        <v>MR72001</v>
      </c>
      <c r="W108" s="128" t="str">
        <f t="shared" ref="W108:W171" si="34">C108&amp;W$4</f>
        <v>备用[SW]</v>
      </c>
    </row>
    <row r="109" spans="2:23" x14ac:dyDescent="0.15">
      <c r="C109" s="116" t="s">
        <v>1583</v>
      </c>
      <c r="E109" s="124">
        <f t="shared" si="20"/>
        <v>32002</v>
      </c>
      <c r="F109" s="129" t="str">
        <f t="shared" si="21"/>
        <v>MR32002</v>
      </c>
      <c r="G109" s="129" t="str">
        <f t="shared" si="22"/>
        <v>备用[Pls]</v>
      </c>
      <c r="I109" s="125">
        <f t="shared" si="23"/>
        <v>42002</v>
      </c>
      <c r="J109" s="125" t="str">
        <f t="shared" si="24"/>
        <v>MR42002</v>
      </c>
      <c r="K109" s="125" t="str">
        <f t="shared" si="25"/>
        <v>备用[M]</v>
      </c>
      <c r="M109" s="126">
        <f t="shared" si="26"/>
        <v>52002</v>
      </c>
      <c r="N109" s="126" t="str">
        <f t="shared" si="27"/>
        <v>MR52002</v>
      </c>
      <c r="O109" s="126" t="str">
        <f t="shared" si="28"/>
        <v>备用[条件]</v>
      </c>
      <c r="Q109" s="127">
        <f t="shared" si="29"/>
        <v>62002</v>
      </c>
      <c r="R109" s="127" t="str">
        <f t="shared" si="30"/>
        <v>MR62002</v>
      </c>
      <c r="S109" s="127" t="str">
        <f t="shared" si="31"/>
        <v>备用[A]</v>
      </c>
      <c r="U109" s="128">
        <f t="shared" si="32"/>
        <v>72002</v>
      </c>
      <c r="V109" s="128" t="str">
        <f t="shared" si="33"/>
        <v>MR72002</v>
      </c>
      <c r="W109" s="128" t="str">
        <f t="shared" si="34"/>
        <v>备用[SW]</v>
      </c>
    </row>
    <row r="110" spans="2:23" x14ac:dyDescent="0.15">
      <c r="C110" s="116" t="s">
        <v>1583</v>
      </c>
      <c r="E110" s="124">
        <f t="shared" si="20"/>
        <v>32003</v>
      </c>
      <c r="F110" s="129" t="str">
        <f t="shared" si="21"/>
        <v>MR32003</v>
      </c>
      <c r="G110" s="129" t="str">
        <f t="shared" si="22"/>
        <v>备用[Pls]</v>
      </c>
      <c r="I110" s="125">
        <f t="shared" si="23"/>
        <v>42003</v>
      </c>
      <c r="J110" s="125" t="str">
        <f t="shared" si="24"/>
        <v>MR42003</v>
      </c>
      <c r="K110" s="125" t="str">
        <f t="shared" si="25"/>
        <v>备用[M]</v>
      </c>
      <c r="M110" s="126">
        <f t="shared" si="26"/>
        <v>52003</v>
      </c>
      <c r="N110" s="126" t="str">
        <f t="shared" si="27"/>
        <v>MR52003</v>
      </c>
      <c r="O110" s="126" t="str">
        <f t="shared" si="28"/>
        <v>备用[条件]</v>
      </c>
      <c r="Q110" s="127">
        <f t="shared" si="29"/>
        <v>62003</v>
      </c>
      <c r="R110" s="127" t="str">
        <f t="shared" si="30"/>
        <v>MR62003</v>
      </c>
      <c r="S110" s="127" t="str">
        <f t="shared" si="31"/>
        <v>备用[A]</v>
      </c>
      <c r="U110" s="128">
        <f t="shared" si="32"/>
        <v>72003</v>
      </c>
      <c r="V110" s="128" t="str">
        <f t="shared" si="33"/>
        <v>MR72003</v>
      </c>
      <c r="W110" s="128" t="str">
        <f t="shared" si="34"/>
        <v>备用[SW]</v>
      </c>
    </row>
    <row r="111" spans="2:23" x14ac:dyDescent="0.15">
      <c r="C111" s="116" t="s">
        <v>1583</v>
      </c>
      <c r="E111" s="124">
        <f t="shared" si="20"/>
        <v>32004</v>
      </c>
      <c r="F111" s="129" t="str">
        <f t="shared" si="21"/>
        <v>MR32004</v>
      </c>
      <c r="G111" s="129" t="str">
        <f t="shared" si="22"/>
        <v>备用[Pls]</v>
      </c>
      <c r="I111" s="125">
        <f t="shared" si="23"/>
        <v>42004</v>
      </c>
      <c r="J111" s="125" t="str">
        <f t="shared" si="24"/>
        <v>MR42004</v>
      </c>
      <c r="K111" s="125" t="str">
        <f t="shared" si="25"/>
        <v>备用[M]</v>
      </c>
      <c r="M111" s="126">
        <f t="shared" si="26"/>
        <v>52004</v>
      </c>
      <c r="N111" s="126" t="str">
        <f t="shared" si="27"/>
        <v>MR52004</v>
      </c>
      <c r="O111" s="126" t="str">
        <f t="shared" si="28"/>
        <v>备用[条件]</v>
      </c>
      <c r="Q111" s="127">
        <f t="shared" si="29"/>
        <v>62004</v>
      </c>
      <c r="R111" s="127" t="str">
        <f t="shared" si="30"/>
        <v>MR62004</v>
      </c>
      <c r="S111" s="127" t="str">
        <f t="shared" si="31"/>
        <v>备用[A]</v>
      </c>
      <c r="U111" s="128">
        <f t="shared" si="32"/>
        <v>72004</v>
      </c>
      <c r="V111" s="128" t="str">
        <f t="shared" si="33"/>
        <v>MR72004</v>
      </c>
      <c r="W111" s="128" t="str">
        <f t="shared" si="34"/>
        <v>备用[SW]</v>
      </c>
    </row>
    <row r="112" spans="2:23" x14ac:dyDescent="0.15">
      <c r="C112" s="116" t="s">
        <v>1583</v>
      </c>
      <c r="E112" s="124">
        <f t="shared" si="20"/>
        <v>32005</v>
      </c>
      <c r="F112" s="129" t="str">
        <f t="shared" si="21"/>
        <v>MR32005</v>
      </c>
      <c r="G112" s="129" t="str">
        <f t="shared" si="22"/>
        <v>备用[Pls]</v>
      </c>
      <c r="I112" s="125">
        <f t="shared" si="23"/>
        <v>42005</v>
      </c>
      <c r="J112" s="125" t="str">
        <f t="shared" si="24"/>
        <v>MR42005</v>
      </c>
      <c r="K112" s="125" t="str">
        <f t="shared" si="25"/>
        <v>备用[M]</v>
      </c>
      <c r="M112" s="126">
        <f t="shared" si="26"/>
        <v>52005</v>
      </c>
      <c r="N112" s="126" t="str">
        <f t="shared" si="27"/>
        <v>MR52005</v>
      </c>
      <c r="O112" s="126" t="str">
        <f t="shared" si="28"/>
        <v>备用[条件]</v>
      </c>
      <c r="Q112" s="127">
        <f t="shared" si="29"/>
        <v>62005</v>
      </c>
      <c r="R112" s="127" t="str">
        <f t="shared" si="30"/>
        <v>MR62005</v>
      </c>
      <c r="S112" s="127" t="str">
        <f t="shared" si="31"/>
        <v>备用[A]</v>
      </c>
      <c r="U112" s="128">
        <f t="shared" si="32"/>
        <v>72005</v>
      </c>
      <c r="V112" s="128" t="str">
        <f t="shared" si="33"/>
        <v>MR72005</v>
      </c>
      <c r="W112" s="128" t="str">
        <f t="shared" si="34"/>
        <v>备用[SW]</v>
      </c>
    </row>
    <row r="113" spans="3:23" x14ac:dyDescent="0.15">
      <c r="C113" s="116" t="s">
        <v>1583</v>
      </c>
      <c r="E113" s="124">
        <f t="shared" si="20"/>
        <v>32006</v>
      </c>
      <c r="F113" s="129" t="str">
        <f t="shared" si="21"/>
        <v>MR32006</v>
      </c>
      <c r="G113" s="129" t="str">
        <f t="shared" si="22"/>
        <v>备用[Pls]</v>
      </c>
      <c r="I113" s="125">
        <f t="shared" si="23"/>
        <v>42006</v>
      </c>
      <c r="J113" s="125" t="str">
        <f t="shared" si="24"/>
        <v>MR42006</v>
      </c>
      <c r="K113" s="125" t="str">
        <f t="shared" si="25"/>
        <v>备用[M]</v>
      </c>
      <c r="M113" s="126">
        <f t="shared" si="26"/>
        <v>52006</v>
      </c>
      <c r="N113" s="126" t="str">
        <f t="shared" si="27"/>
        <v>MR52006</v>
      </c>
      <c r="O113" s="126" t="str">
        <f t="shared" si="28"/>
        <v>备用[条件]</v>
      </c>
      <c r="Q113" s="127">
        <f t="shared" si="29"/>
        <v>62006</v>
      </c>
      <c r="R113" s="127" t="str">
        <f t="shared" si="30"/>
        <v>MR62006</v>
      </c>
      <c r="S113" s="127" t="str">
        <f t="shared" si="31"/>
        <v>备用[A]</v>
      </c>
      <c r="U113" s="128">
        <f t="shared" si="32"/>
        <v>72006</v>
      </c>
      <c r="V113" s="128" t="str">
        <f t="shared" si="33"/>
        <v>MR72006</v>
      </c>
      <c r="W113" s="128" t="str">
        <f t="shared" si="34"/>
        <v>备用[SW]</v>
      </c>
    </row>
    <row r="114" spans="3:23" x14ac:dyDescent="0.15">
      <c r="C114" s="116" t="s">
        <v>1583</v>
      </c>
      <c r="E114" s="124">
        <f t="shared" si="20"/>
        <v>32007</v>
      </c>
      <c r="F114" s="129" t="str">
        <f t="shared" si="21"/>
        <v>MR32007</v>
      </c>
      <c r="G114" s="129" t="str">
        <f t="shared" si="22"/>
        <v>备用[Pls]</v>
      </c>
      <c r="I114" s="125">
        <f t="shared" si="23"/>
        <v>42007</v>
      </c>
      <c r="J114" s="125" t="str">
        <f t="shared" si="24"/>
        <v>MR42007</v>
      </c>
      <c r="K114" s="125" t="str">
        <f t="shared" si="25"/>
        <v>备用[M]</v>
      </c>
      <c r="M114" s="126">
        <f t="shared" si="26"/>
        <v>52007</v>
      </c>
      <c r="N114" s="126" t="str">
        <f t="shared" si="27"/>
        <v>MR52007</v>
      </c>
      <c r="O114" s="126" t="str">
        <f t="shared" si="28"/>
        <v>备用[条件]</v>
      </c>
      <c r="Q114" s="127">
        <f t="shared" si="29"/>
        <v>62007</v>
      </c>
      <c r="R114" s="127" t="str">
        <f t="shared" si="30"/>
        <v>MR62007</v>
      </c>
      <c r="S114" s="127" t="str">
        <f t="shared" si="31"/>
        <v>备用[A]</v>
      </c>
      <c r="U114" s="128">
        <f t="shared" si="32"/>
        <v>72007</v>
      </c>
      <c r="V114" s="128" t="str">
        <f t="shared" si="33"/>
        <v>MR72007</v>
      </c>
      <c r="W114" s="128" t="str">
        <f t="shared" si="34"/>
        <v>备用[SW]</v>
      </c>
    </row>
    <row r="115" spans="3:23" x14ac:dyDescent="0.15">
      <c r="C115" s="116" t="s">
        <v>1583</v>
      </c>
      <c r="E115" s="124">
        <f t="shared" si="20"/>
        <v>32008</v>
      </c>
      <c r="F115" s="129" t="str">
        <f t="shared" si="21"/>
        <v>MR32008</v>
      </c>
      <c r="G115" s="129" t="str">
        <f t="shared" si="22"/>
        <v>备用[Pls]</v>
      </c>
      <c r="I115" s="125">
        <f t="shared" si="23"/>
        <v>42008</v>
      </c>
      <c r="J115" s="125" t="str">
        <f t="shared" si="24"/>
        <v>MR42008</v>
      </c>
      <c r="K115" s="125" t="str">
        <f t="shared" si="25"/>
        <v>备用[M]</v>
      </c>
      <c r="M115" s="126">
        <f t="shared" si="26"/>
        <v>52008</v>
      </c>
      <c r="N115" s="126" t="str">
        <f t="shared" si="27"/>
        <v>MR52008</v>
      </c>
      <c r="O115" s="126" t="str">
        <f t="shared" si="28"/>
        <v>备用[条件]</v>
      </c>
      <c r="Q115" s="127">
        <f t="shared" si="29"/>
        <v>62008</v>
      </c>
      <c r="R115" s="127" t="str">
        <f t="shared" si="30"/>
        <v>MR62008</v>
      </c>
      <c r="S115" s="127" t="str">
        <f t="shared" si="31"/>
        <v>备用[A]</v>
      </c>
      <c r="U115" s="128">
        <f t="shared" si="32"/>
        <v>72008</v>
      </c>
      <c r="V115" s="128" t="str">
        <f t="shared" si="33"/>
        <v>MR72008</v>
      </c>
      <c r="W115" s="128" t="str">
        <f t="shared" si="34"/>
        <v>备用[SW]</v>
      </c>
    </row>
    <row r="116" spans="3:23" x14ac:dyDescent="0.15">
      <c r="C116" s="116" t="s">
        <v>1583</v>
      </c>
      <c r="E116" s="124">
        <f t="shared" si="20"/>
        <v>32009</v>
      </c>
      <c r="F116" s="129" t="str">
        <f t="shared" si="21"/>
        <v>MR32009</v>
      </c>
      <c r="G116" s="129" t="str">
        <f t="shared" si="22"/>
        <v>备用[Pls]</v>
      </c>
      <c r="I116" s="125">
        <f t="shared" si="23"/>
        <v>42009</v>
      </c>
      <c r="J116" s="125" t="str">
        <f t="shared" si="24"/>
        <v>MR42009</v>
      </c>
      <c r="K116" s="125" t="str">
        <f t="shared" si="25"/>
        <v>备用[M]</v>
      </c>
      <c r="M116" s="126">
        <f t="shared" si="26"/>
        <v>52009</v>
      </c>
      <c r="N116" s="126" t="str">
        <f t="shared" si="27"/>
        <v>MR52009</v>
      </c>
      <c r="O116" s="126" t="str">
        <f t="shared" si="28"/>
        <v>备用[条件]</v>
      </c>
      <c r="Q116" s="127">
        <f t="shared" si="29"/>
        <v>62009</v>
      </c>
      <c r="R116" s="127" t="str">
        <f t="shared" si="30"/>
        <v>MR62009</v>
      </c>
      <c r="S116" s="127" t="str">
        <f t="shared" si="31"/>
        <v>备用[A]</v>
      </c>
      <c r="U116" s="128">
        <f t="shared" si="32"/>
        <v>72009</v>
      </c>
      <c r="V116" s="128" t="str">
        <f t="shared" si="33"/>
        <v>MR72009</v>
      </c>
      <c r="W116" s="128" t="str">
        <f t="shared" si="34"/>
        <v>备用[SW]</v>
      </c>
    </row>
    <row r="117" spans="3:23" x14ac:dyDescent="0.15">
      <c r="C117" s="116" t="s">
        <v>1583</v>
      </c>
      <c r="E117" s="124">
        <f t="shared" si="20"/>
        <v>32010</v>
      </c>
      <c r="F117" s="129" t="str">
        <f t="shared" si="21"/>
        <v>MR32010</v>
      </c>
      <c r="G117" s="129" t="str">
        <f t="shared" si="22"/>
        <v>备用[Pls]</v>
      </c>
      <c r="I117" s="125">
        <f t="shared" si="23"/>
        <v>42010</v>
      </c>
      <c r="J117" s="125" t="str">
        <f t="shared" si="24"/>
        <v>MR42010</v>
      </c>
      <c r="K117" s="125" t="str">
        <f t="shared" si="25"/>
        <v>备用[M]</v>
      </c>
      <c r="M117" s="126">
        <f t="shared" si="26"/>
        <v>52010</v>
      </c>
      <c r="N117" s="126" t="str">
        <f t="shared" si="27"/>
        <v>MR52010</v>
      </c>
      <c r="O117" s="126" t="str">
        <f t="shared" si="28"/>
        <v>备用[条件]</v>
      </c>
      <c r="Q117" s="127">
        <f t="shared" si="29"/>
        <v>62010</v>
      </c>
      <c r="R117" s="127" t="str">
        <f t="shared" si="30"/>
        <v>MR62010</v>
      </c>
      <c r="S117" s="127" t="str">
        <f t="shared" si="31"/>
        <v>备用[A]</v>
      </c>
      <c r="U117" s="128">
        <f t="shared" si="32"/>
        <v>72010</v>
      </c>
      <c r="V117" s="128" t="str">
        <f t="shared" si="33"/>
        <v>MR72010</v>
      </c>
      <c r="W117" s="128" t="str">
        <f t="shared" si="34"/>
        <v>备用[SW]</v>
      </c>
    </row>
    <row r="118" spans="3:23" x14ac:dyDescent="0.15">
      <c r="C118" s="116" t="s">
        <v>1583</v>
      </c>
      <c r="E118" s="124">
        <f t="shared" si="20"/>
        <v>32011</v>
      </c>
      <c r="F118" s="129" t="str">
        <f t="shared" si="21"/>
        <v>MR32011</v>
      </c>
      <c r="G118" s="129" t="str">
        <f t="shared" si="22"/>
        <v>备用[Pls]</v>
      </c>
      <c r="I118" s="125">
        <f t="shared" si="23"/>
        <v>42011</v>
      </c>
      <c r="J118" s="125" t="str">
        <f t="shared" si="24"/>
        <v>MR42011</v>
      </c>
      <c r="K118" s="125" t="str">
        <f t="shared" si="25"/>
        <v>备用[M]</v>
      </c>
      <c r="M118" s="126">
        <f t="shared" si="26"/>
        <v>52011</v>
      </c>
      <c r="N118" s="126" t="str">
        <f t="shared" si="27"/>
        <v>MR52011</v>
      </c>
      <c r="O118" s="126" t="str">
        <f t="shared" si="28"/>
        <v>备用[条件]</v>
      </c>
      <c r="Q118" s="127">
        <f t="shared" si="29"/>
        <v>62011</v>
      </c>
      <c r="R118" s="127" t="str">
        <f t="shared" si="30"/>
        <v>MR62011</v>
      </c>
      <c r="S118" s="127" t="str">
        <f t="shared" si="31"/>
        <v>备用[A]</v>
      </c>
      <c r="U118" s="128">
        <f t="shared" si="32"/>
        <v>72011</v>
      </c>
      <c r="V118" s="128" t="str">
        <f t="shared" si="33"/>
        <v>MR72011</v>
      </c>
      <c r="W118" s="128" t="str">
        <f t="shared" si="34"/>
        <v>备用[SW]</v>
      </c>
    </row>
    <row r="119" spans="3:23" x14ac:dyDescent="0.15">
      <c r="C119" s="116" t="s">
        <v>1583</v>
      </c>
      <c r="E119" s="124">
        <f t="shared" si="20"/>
        <v>32012</v>
      </c>
      <c r="F119" s="129" t="str">
        <f t="shared" si="21"/>
        <v>MR32012</v>
      </c>
      <c r="G119" s="129" t="str">
        <f t="shared" si="22"/>
        <v>备用[Pls]</v>
      </c>
      <c r="I119" s="125">
        <f t="shared" si="23"/>
        <v>42012</v>
      </c>
      <c r="J119" s="125" t="str">
        <f t="shared" si="24"/>
        <v>MR42012</v>
      </c>
      <c r="K119" s="125" t="str">
        <f t="shared" si="25"/>
        <v>备用[M]</v>
      </c>
      <c r="M119" s="126">
        <f t="shared" si="26"/>
        <v>52012</v>
      </c>
      <c r="N119" s="126" t="str">
        <f t="shared" si="27"/>
        <v>MR52012</v>
      </c>
      <c r="O119" s="126" t="str">
        <f t="shared" si="28"/>
        <v>备用[条件]</v>
      </c>
      <c r="Q119" s="127">
        <f t="shared" si="29"/>
        <v>62012</v>
      </c>
      <c r="R119" s="127" t="str">
        <f t="shared" si="30"/>
        <v>MR62012</v>
      </c>
      <c r="S119" s="127" t="str">
        <f t="shared" si="31"/>
        <v>备用[A]</v>
      </c>
      <c r="U119" s="128">
        <f t="shared" si="32"/>
        <v>72012</v>
      </c>
      <c r="V119" s="128" t="str">
        <f t="shared" si="33"/>
        <v>MR72012</v>
      </c>
      <c r="W119" s="128" t="str">
        <f t="shared" si="34"/>
        <v>备用[SW]</v>
      </c>
    </row>
    <row r="120" spans="3:23" x14ac:dyDescent="0.15">
      <c r="C120" s="116" t="s">
        <v>1583</v>
      </c>
      <c r="E120" s="124">
        <f t="shared" si="20"/>
        <v>32013</v>
      </c>
      <c r="F120" s="129" t="str">
        <f t="shared" si="21"/>
        <v>MR32013</v>
      </c>
      <c r="G120" s="129" t="str">
        <f t="shared" si="22"/>
        <v>备用[Pls]</v>
      </c>
      <c r="I120" s="125">
        <f t="shared" si="23"/>
        <v>42013</v>
      </c>
      <c r="J120" s="125" t="str">
        <f t="shared" si="24"/>
        <v>MR42013</v>
      </c>
      <c r="K120" s="125" t="str">
        <f t="shared" si="25"/>
        <v>备用[M]</v>
      </c>
      <c r="M120" s="126">
        <f t="shared" si="26"/>
        <v>52013</v>
      </c>
      <c r="N120" s="126" t="str">
        <f t="shared" si="27"/>
        <v>MR52013</v>
      </c>
      <c r="O120" s="126" t="str">
        <f t="shared" si="28"/>
        <v>备用[条件]</v>
      </c>
      <c r="Q120" s="127">
        <f t="shared" si="29"/>
        <v>62013</v>
      </c>
      <c r="R120" s="127" t="str">
        <f t="shared" si="30"/>
        <v>MR62013</v>
      </c>
      <c r="S120" s="127" t="str">
        <f t="shared" si="31"/>
        <v>备用[A]</v>
      </c>
      <c r="U120" s="128">
        <f t="shared" si="32"/>
        <v>72013</v>
      </c>
      <c r="V120" s="128" t="str">
        <f t="shared" si="33"/>
        <v>MR72013</v>
      </c>
      <c r="W120" s="128" t="str">
        <f t="shared" si="34"/>
        <v>备用[SW]</v>
      </c>
    </row>
    <row r="121" spans="3:23" x14ac:dyDescent="0.15">
      <c r="C121" s="116" t="s">
        <v>1583</v>
      </c>
      <c r="E121" s="124">
        <f t="shared" si="20"/>
        <v>32014</v>
      </c>
      <c r="F121" s="129" t="str">
        <f t="shared" si="21"/>
        <v>MR32014</v>
      </c>
      <c r="G121" s="129" t="str">
        <f t="shared" si="22"/>
        <v>备用[Pls]</v>
      </c>
      <c r="I121" s="125">
        <f t="shared" si="23"/>
        <v>42014</v>
      </c>
      <c r="J121" s="125" t="str">
        <f t="shared" si="24"/>
        <v>MR42014</v>
      </c>
      <c r="K121" s="125" t="str">
        <f t="shared" si="25"/>
        <v>备用[M]</v>
      </c>
      <c r="M121" s="126">
        <f t="shared" si="26"/>
        <v>52014</v>
      </c>
      <c r="N121" s="126" t="str">
        <f t="shared" si="27"/>
        <v>MR52014</v>
      </c>
      <c r="O121" s="126" t="str">
        <f t="shared" si="28"/>
        <v>备用[条件]</v>
      </c>
      <c r="Q121" s="127">
        <f t="shared" si="29"/>
        <v>62014</v>
      </c>
      <c r="R121" s="127" t="str">
        <f t="shared" si="30"/>
        <v>MR62014</v>
      </c>
      <c r="S121" s="127" t="str">
        <f t="shared" si="31"/>
        <v>备用[A]</v>
      </c>
      <c r="U121" s="128">
        <f t="shared" si="32"/>
        <v>72014</v>
      </c>
      <c r="V121" s="128" t="str">
        <f t="shared" si="33"/>
        <v>MR72014</v>
      </c>
      <c r="W121" s="128" t="str">
        <f t="shared" si="34"/>
        <v>备用[SW]</v>
      </c>
    </row>
    <row r="122" spans="3:23" x14ac:dyDescent="0.15">
      <c r="C122" s="116" t="s">
        <v>1583</v>
      </c>
      <c r="E122" s="124">
        <f t="shared" si="20"/>
        <v>32015</v>
      </c>
      <c r="F122" s="129" t="str">
        <f t="shared" si="21"/>
        <v>MR32015</v>
      </c>
      <c r="G122" s="129" t="str">
        <f t="shared" si="22"/>
        <v>备用[Pls]</v>
      </c>
      <c r="I122" s="125">
        <f t="shared" si="23"/>
        <v>42015</v>
      </c>
      <c r="J122" s="125" t="str">
        <f t="shared" si="24"/>
        <v>MR42015</v>
      </c>
      <c r="K122" s="125" t="str">
        <f t="shared" si="25"/>
        <v>备用[M]</v>
      </c>
      <c r="M122" s="126">
        <f t="shared" si="26"/>
        <v>52015</v>
      </c>
      <c r="N122" s="126" t="str">
        <f t="shared" si="27"/>
        <v>MR52015</v>
      </c>
      <c r="O122" s="126" t="str">
        <f t="shared" si="28"/>
        <v>备用[条件]</v>
      </c>
      <c r="Q122" s="127">
        <f t="shared" si="29"/>
        <v>62015</v>
      </c>
      <c r="R122" s="127" t="str">
        <f t="shared" si="30"/>
        <v>MR62015</v>
      </c>
      <c r="S122" s="127" t="str">
        <f t="shared" si="31"/>
        <v>备用[A]</v>
      </c>
      <c r="U122" s="128">
        <f t="shared" si="32"/>
        <v>72015</v>
      </c>
      <c r="V122" s="128" t="str">
        <f t="shared" si="33"/>
        <v>MR72015</v>
      </c>
      <c r="W122" s="128" t="str">
        <f t="shared" si="34"/>
        <v>备用[SW]</v>
      </c>
    </row>
    <row r="123" spans="3:23" x14ac:dyDescent="0.15">
      <c r="C123" s="116" t="s">
        <v>1583</v>
      </c>
      <c r="E123" s="124">
        <f t="shared" si="20"/>
        <v>32100</v>
      </c>
      <c r="F123" s="129" t="str">
        <f t="shared" si="21"/>
        <v>MR32100</v>
      </c>
      <c r="G123" s="129" t="str">
        <f t="shared" si="22"/>
        <v>备用[Pls]</v>
      </c>
      <c r="I123" s="125">
        <f t="shared" si="23"/>
        <v>42100</v>
      </c>
      <c r="J123" s="125" t="str">
        <f t="shared" si="24"/>
        <v>MR42100</v>
      </c>
      <c r="K123" s="125" t="str">
        <f t="shared" si="25"/>
        <v>备用[M]</v>
      </c>
      <c r="M123" s="126">
        <f t="shared" si="26"/>
        <v>52100</v>
      </c>
      <c r="N123" s="126" t="str">
        <f t="shared" si="27"/>
        <v>MR52100</v>
      </c>
      <c r="O123" s="126" t="str">
        <f t="shared" si="28"/>
        <v>备用[条件]</v>
      </c>
      <c r="Q123" s="127">
        <f t="shared" si="29"/>
        <v>62100</v>
      </c>
      <c r="R123" s="127" t="str">
        <f t="shared" si="30"/>
        <v>MR62100</v>
      </c>
      <c r="S123" s="127" t="str">
        <f t="shared" si="31"/>
        <v>备用[A]</v>
      </c>
      <c r="U123" s="128">
        <f t="shared" si="32"/>
        <v>72100</v>
      </c>
      <c r="V123" s="128" t="str">
        <f t="shared" si="33"/>
        <v>MR72100</v>
      </c>
      <c r="W123" s="128" t="str">
        <f t="shared" si="34"/>
        <v>备用[SW]</v>
      </c>
    </row>
    <row r="124" spans="3:23" x14ac:dyDescent="0.15">
      <c r="C124" s="116" t="s">
        <v>1583</v>
      </c>
      <c r="E124" s="124">
        <f t="shared" si="20"/>
        <v>32101</v>
      </c>
      <c r="F124" s="129" t="str">
        <f t="shared" si="21"/>
        <v>MR32101</v>
      </c>
      <c r="G124" s="129" t="str">
        <f t="shared" si="22"/>
        <v>备用[Pls]</v>
      </c>
      <c r="I124" s="125">
        <f t="shared" si="23"/>
        <v>42101</v>
      </c>
      <c r="J124" s="125" t="str">
        <f t="shared" si="24"/>
        <v>MR42101</v>
      </c>
      <c r="K124" s="125" t="str">
        <f t="shared" si="25"/>
        <v>备用[M]</v>
      </c>
      <c r="M124" s="126">
        <f t="shared" si="26"/>
        <v>52101</v>
      </c>
      <c r="N124" s="126" t="str">
        <f t="shared" si="27"/>
        <v>MR52101</v>
      </c>
      <c r="O124" s="126" t="str">
        <f t="shared" si="28"/>
        <v>备用[条件]</v>
      </c>
      <c r="Q124" s="127">
        <f t="shared" si="29"/>
        <v>62101</v>
      </c>
      <c r="R124" s="127" t="str">
        <f t="shared" si="30"/>
        <v>MR62101</v>
      </c>
      <c r="S124" s="127" t="str">
        <f t="shared" si="31"/>
        <v>备用[A]</v>
      </c>
      <c r="U124" s="128">
        <f t="shared" si="32"/>
        <v>72101</v>
      </c>
      <c r="V124" s="128" t="str">
        <f t="shared" si="33"/>
        <v>MR72101</v>
      </c>
      <c r="W124" s="128" t="str">
        <f t="shared" si="34"/>
        <v>备用[SW]</v>
      </c>
    </row>
    <row r="125" spans="3:23" x14ac:dyDescent="0.15">
      <c r="C125" s="116" t="s">
        <v>1583</v>
      </c>
      <c r="E125" s="124">
        <f t="shared" si="20"/>
        <v>32102</v>
      </c>
      <c r="F125" s="129" t="str">
        <f t="shared" si="21"/>
        <v>MR32102</v>
      </c>
      <c r="G125" s="129" t="str">
        <f t="shared" si="22"/>
        <v>备用[Pls]</v>
      </c>
      <c r="I125" s="125">
        <f t="shared" si="23"/>
        <v>42102</v>
      </c>
      <c r="J125" s="125" t="str">
        <f t="shared" si="24"/>
        <v>MR42102</v>
      </c>
      <c r="K125" s="125" t="str">
        <f t="shared" si="25"/>
        <v>备用[M]</v>
      </c>
      <c r="M125" s="126">
        <f t="shared" si="26"/>
        <v>52102</v>
      </c>
      <c r="N125" s="126" t="str">
        <f t="shared" si="27"/>
        <v>MR52102</v>
      </c>
      <c r="O125" s="126" t="str">
        <f t="shared" si="28"/>
        <v>备用[条件]</v>
      </c>
      <c r="Q125" s="127">
        <f t="shared" si="29"/>
        <v>62102</v>
      </c>
      <c r="R125" s="127" t="str">
        <f t="shared" si="30"/>
        <v>MR62102</v>
      </c>
      <c r="S125" s="127" t="str">
        <f t="shared" si="31"/>
        <v>备用[A]</v>
      </c>
      <c r="U125" s="128">
        <f t="shared" si="32"/>
        <v>72102</v>
      </c>
      <c r="V125" s="128" t="str">
        <f t="shared" si="33"/>
        <v>MR72102</v>
      </c>
      <c r="W125" s="128" t="str">
        <f t="shared" si="34"/>
        <v>备用[SW]</v>
      </c>
    </row>
    <row r="126" spans="3:23" x14ac:dyDescent="0.15">
      <c r="C126" s="116" t="s">
        <v>1583</v>
      </c>
      <c r="E126" s="124">
        <f t="shared" si="20"/>
        <v>32103</v>
      </c>
      <c r="F126" s="129" t="str">
        <f t="shared" si="21"/>
        <v>MR32103</v>
      </c>
      <c r="G126" s="129" t="str">
        <f t="shared" si="22"/>
        <v>备用[Pls]</v>
      </c>
      <c r="I126" s="125">
        <f t="shared" si="23"/>
        <v>42103</v>
      </c>
      <c r="J126" s="125" t="str">
        <f t="shared" si="24"/>
        <v>MR42103</v>
      </c>
      <c r="K126" s="125" t="str">
        <f t="shared" si="25"/>
        <v>备用[M]</v>
      </c>
      <c r="M126" s="126">
        <f t="shared" si="26"/>
        <v>52103</v>
      </c>
      <c r="N126" s="126" t="str">
        <f t="shared" si="27"/>
        <v>MR52103</v>
      </c>
      <c r="O126" s="126" t="str">
        <f t="shared" si="28"/>
        <v>备用[条件]</v>
      </c>
      <c r="Q126" s="127">
        <f t="shared" si="29"/>
        <v>62103</v>
      </c>
      <c r="R126" s="127" t="str">
        <f t="shared" si="30"/>
        <v>MR62103</v>
      </c>
      <c r="S126" s="127" t="str">
        <f t="shared" si="31"/>
        <v>备用[A]</v>
      </c>
      <c r="U126" s="128">
        <f t="shared" si="32"/>
        <v>72103</v>
      </c>
      <c r="V126" s="128" t="str">
        <f t="shared" si="33"/>
        <v>MR72103</v>
      </c>
      <c r="W126" s="128" t="str">
        <f t="shared" si="34"/>
        <v>备用[SW]</v>
      </c>
    </row>
    <row r="127" spans="3:23" x14ac:dyDescent="0.15">
      <c r="C127" s="116" t="s">
        <v>1583</v>
      </c>
      <c r="E127" s="124">
        <f t="shared" si="20"/>
        <v>32104</v>
      </c>
      <c r="F127" s="129" t="str">
        <f t="shared" si="21"/>
        <v>MR32104</v>
      </c>
      <c r="G127" s="129" t="str">
        <f t="shared" si="22"/>
        <v>备用[Pls]</v>
      </c>
      <c r="I127" s="125">
        <f t="shared" si="23"/>
        <v>42104</v>
      </c>
      <c r="J127" s="125" t="str">
        <f t="shared" si="24"/>
        <v>MR42104</v>
      </c>
      <c r="K127" s="125" t="str">
        <f t="shared" si="25"/>
        <v>备用[M]</v>
      </c>
      <c r="M127" s="126">
        <f t="shared" si="26"/>
        <v>52104</v>
      </c>
      <c r="N127" s="126" t="str">
        <f t="shared" si="27"/>
        <v>MR52104</v>
      </c>
      <c r="O127" s="126" t="str">
        <f t="shared" si="28"/>
        <v>备用[条件]</v>
      </c>
      <c r="Q127" s="127">
        <f t="shared" si="29"/>
        <v>62104</v>
      </c>
      <c r="R127" s="127" t="str">
        <f t="shared" si="30"/>
        <v>MR62104</v>
      </c>
      <c r="S127" s="127" t="str">
        <f t="shared" si="31"/>
        <v>备用[A]</v>
      </c>
      <c r="U127" s="128">
        <f t="shared" si="32"/>
        <v>72104</v>
      </c>
      <c r="V127" s="128" t="str">
        <f t="shared" si="33"/>
        <v>MR72104</v>
      </c>
      <c r="W127" s="128" t="str">
        <f t="shared" si="34"/>
        <v>备用[SW]</v>
      </c>
    </row>
    <row r="128" spans="3:23" x14ac:dyDescent="0.15">
      <c r="C128" s="116" t="s">
        <v>1583</v>
      </c>
      <c r="E128" s="124">
        <f t="shared" si="20"/>
        <v>32105</v>
      </c>
      <c r="F128" s="129" t="str">
        <f t="shared" si="21"/>
        <v>MR32105</v>
      </c>
      <c r="G128" s="129" t="str">
        <f t="shared" si="22"/>
        <v>备用[Pls]</v>
      </c>
      <c r="I128" s="125">
        <f t="shared" si="23"/>
        <v>42105</v>
      </c>
      <c r="J128" s="125" t="str">
        <f t="shared" si="24"/>
        <v>MR42105</v>
      </c>
      <c r="K128" s="125" t="str">
        <f t="shared" si="25"/>
        <v>备用[M]</v>
      </c>
      <c r="M128" s="126">
        <f t="shared" si="26"/>
        <v>52105</v>
      </c>
      <c r="N128" s="126" t="str">
        <f t="shared" si="27"/>
        <v>MR52105</v>
      </c>
      <c r="O128" s="126" t="str">
        <f t="shared" si="28"/>
        <v>备用[条件]</v>
      </c>
      <c r="Q128" s="127">
        <f t="shared" si="29"/>
        <v>62105</v>
      </c>
      <c r="R128" s="127" t="str">
        <f t="shared" si="30"/>
        <v>MR62105</v>
      </c>
      <c r="S128" s="127" t="str">
        <f t="shared" si="31"/>
        <v>备用[A]</v>
      </c>
      <c r="U128" s="128">
        <f t="shared" si="32"/>
        <v>72105</v>
      </c>
      <c r="V128" s="128" t="str">
        <f t="shared" si="33"/>
        <v>MR72105</v>
      </c>
      <c r="W128" s="128" t="str">
        <f t="shared" si="34"/>
        <v>备用[SW]</v>
      </c>
    </row>
    <row r="129" spans="3:23" x14ac:dyDescent="0.15">
      <c r="C129" s="116" t="s">
        <v>1583</v>
      </c>
      <c r="E129" s="124">
        <f t="shared" si="20"/>
        <v>32106</v>
      </c>
      <c r="F129" s="129" t="str">
        <f t="shared" si="21"/>
        <v>MR32106</v>
      </c>
      <c r="G129" s="129" t="str">
        <f t="shared" si="22"/>
        <v>备用[Pls]</v>
      </c>
      <c r="I129" s="125">
        <f t="shared" si="23"/>
        <v>42106</v>
      </c>
      <c r="J129" s="125" t="str">
        <f t="shared" si="24"/>
        <v>MR42106</v>
      </c>
      <c r="K129" s="125" t="str">
        <f t="shared" si="25"/>
        <v>备用[M]</v>
      </c>
      <c r="M129" s="126">
        <f t="shared" si="26"/>
        <v>52106</v>
      </c>
      <c r="N129" s="126" t="str">
        <f t="shared" si="27"/>
        <v>MR52106</v>
      </c>
      <c r="O129" s="126" t="str">
        <f t="shared" si="28"/>
        <v>备用[条件]</v>
      </c>
      <c r="Q129" s="127">
        <f t="shared" si="29"/>
        <v>62106</v>
      </c>
      <c r="R129" s="127" t="str">
        <f t="shared" si="30"/>
        <v>MR62106</v>
      </c>
      <c r="S129" s="127" t="str">
        <f t="shared" si="31"/>
        <v>备用[A]</v>
      </c>
      <c r="U129" s="128">
        <f t="shared" si="32"/>
        <v>72106</v>
      </c>
      <c r="V129" s="128" t="str">
        <f t="shared" si="33"/>
        <v>MR72106</v>
      </c>
      <c r="W129" s="128" t="str">
        <f t="shared" si="34"/>
        <v>备用[SW]</v>
      </c>
    </row>
    <row r="130" spans="3:23" x14ac:dyDescent="0.15">
      <c r="C130" s="116" t="s">
        <v>1583</v>
      </c>
      <c r="E130" s="124">
        <f t="shared" si="20"/>
        <v>32107</v>
      </c>
      <c r="F130" s="129" t="str">
        <f t="shared" si="21"/>
        <v>MR32107</v>
      </c>
      <c r="G130" s="129" t="str">
        <f t="shared" si="22"/>
        <v>备用[Pls]</v>
      </c>
      <c r="I130" s="125">
        <f t="shared" si="23"/>
        <v>42107</v>
      </c>
      <c r="J130" s="125" t="str">
        <f t="shared" si="24"/>
        <v>MR42107</v>
      </c>
      <c r="K130" s="125" t="str">
        <f t="shared" si="25"/>
        <v>备用[M]</v>
      </c>
      <c r="M130" s="126">
        <f t="shared" si="26"/>
        <v>52107</v>
      </c>
      <c r="N130" s="126" t="str">
        <f t="shared" si="27"/>
        <v>MR52107</v>
      </c>
      <c r="O130" s="126" t="str">
        <f t="shared" si="28"/>
        <v>备用[条件]</v>
      </c>
      <c r="Q130" s="127">
        <f t="shared" si="29"/>
        <v>62107</v>
      </c>
      <c r="R130" s="127" t="str">
        <f t="shared" si="30"/>
        <v>MR62107</v>
      </c>
      <c r="S130" s="127" t="str">
        <f t="shared" si="31"/>
        <v>备用[A]</v>
      </c>
      <c r="U130" s="128">
        <f t="shared" si="32"/>
        <v>72107</v>
      </c>
      <c r="V130" s="128" t="str">
        <f t="shared" si="33"/>
        <v>MR72107</v>
      </c>
      <c r="W130" s="128" t="str">
        <f t="shared" si="34"/>
        <v>备用[SW]</v>
      </c>
    </row>
    <row r="131" spans="3:23" x14ac:dyDescent="0.15">
      <c r="C131" s="116" t="s">
        <v>1583</v>
      </c>
      <c r="E131" s="124">
        <f t="shared" si="20"/>
        <v>32108</v>
      </c>
      <c r="F131" s="129" t="str">
        <f t="shared" si="21"/>
        <v>MR32108</v>
      </c>
      <c r="G131" s="129" t="str">
        <f t="shared" si="22"/>
        <v>备用[Pls]</v>
      </c>
      <c r="I131" s="125">
        <f t="shared" si="23"/>
        <v>42108</v>
      </c>
      <c r="J131" s="125" t="str">
        <f t="shared" si="24"/>
        <v>MR42108</v>
      </c>
      <c r="K131" s="125" t="str">
        <f t="shared" si="25"/>
        <v>备用[M]</v>
      </c>
      <c r="M131" s="126">
        <f t="shared" si="26"/>
        <v>52108</v>
      </c>
      <c r="N131" s="126" t="str">
        <f t="shared" si="27"/>
        <v>MR52108</v>
      </c>
      <c r="O131" s="126" t="str">
        <f t="shared" si="28"/>
        <v>备用[条件]</v>
      </c>
      <c r="Q131" s="127">
        <f t="shared" si="29"/>
        <v>62108</v>
      </c>
      <c r="R131" s="127" t="str">
        <f t="shared" si="30"/>
        <v>MR62108</v>
      </c>
      <c r="S131" s="127" t="str">
        <f t="shared" si="31"/>
        <v>备用[A]</v>
      </c>
      <c r="U131" s="128">
        <f t="shared" si="32"/>
        <v>72108</v>
      </c>
      <c r="V131" s="128" t="str">
        <f t="shared" si="33"/>
        <v>MR72108</v>
      </c>
      <c r="W131" s="128" t="str">
        <f t="shared" si="34"/>
        <v>备用[SW]</v>
      </c>
    </row>
    <row r="132" spans="3:23" x14ac:dyDescent="0.15">
      <c r="C132" s="116" t="s">
        <v>1583</v>
      </c>
      <c r="E132" s="124">
        <f t="shared" si="20"/>
        <v>32109</v>
      </c>
      <c r="F132" s="129" t="str">
        <f t="shared" si="21"/>
        <v>MR32109</v>
      </c>
      <c r="G132" s="129" t="str">
        <f t="shared" si="22"/>
        <v>备用[Pls]</v>
      </c>
      <c r="I132" s="125">
        <f t="shared" si="23"/>
        <v>42109</v>
      </c>
      <c r="J132" s="125" t="str">
        <f t="shared" si="24"/>
        <v>MR42109</v>
      </c>
      <c r="K132" s="125" t="str">
        <f t="shared" si="25"/>
        <v>备用[M]</v>
      </c>
      <c r="M132" s="126">
        <f t="shared" si="26"/>
        <v>52109</v>
      </c>
      <c r="N132" s="126" t="str">
        <f t="shared" si="27"/>
        <v>MR52109</v>
      </c>
      <c r="O132" s="126" t="str">
        <f t="shared" si="28"/>
        <v>备用[条件]</v>
      </c>
      <c r="Q132" s="127">
        <f t="shared" si="29"/>
        <v>62109</v>
      </c>
      <c r="R132" s="127" t="str">
        <f t="shared" si="30"/>
        <v>MR62109</v>
      </c>
      <c r="S132" s="127" t="str">
        <f t="shared" si="31"/>
        <v>备用[A]</v>
      </c>
      <c r="U132" s="128">
        <f t="shared" si="32"/>
        <v>72109</v>
      </c>
      <c r="V132" s="128" t="str">
        <f t="shared" si="33"/>
        <v>MR72109</v>
      </c>
      <c r="W132" s="128" t="str">
        <f t="shared" si="34"/>
        <v>备用[SW]</v>
      </c>
    </row>
    <row r="133" spans="3:23" x14ac:dyDescent="0.15">
      <c r="C133" s="116" t="s">
        <v>1583</v>
      </c>
      <c r="E133" s="124">
        <f t="shared" si="20"/>
        <v>32110</v>
      </c>
      <c r="F133" s="129" t="str">
        <f t="shared" si="21"/>
        <v>MR32110</v>
      </c>
      <c r="G133" s="129" t="str">
        <f t="shared" si="22"/>
        <v>备用[Pls]</v>
      </c>
      <c r="I133" s="125">
        <f t="shared" si="23"/>
        <v>42110</v>
      </c>
      <c r="J133" s="125" t="str">
        <f t="shared" si="24"/>
        <v>MR42110</v>
      </c>
      <c r="K133" s="125" t="str">
        <f t="shared" si="25"/>
        <v>备用[M]</v>
      </c>
      <c r="M133" s="126">
        <f t="shared" si="26"/>
        <v>52110</v>
      </c>
      <c r="N133" s="126" t="str">
        <f t="shared" si="27"/>
        <v>MR52110</v>
      </c>
      <c r="O133" s="126" t="str">
        <f t="shared" si="28"/>
        <v>备用[条件]</v>
      </c>
      <c r="Q133" s="127">
        <f t="shared" si="29"/>
        <v>62110</v>
      </c>
      <c r="R133" s="127" t="str">
        <f t="shared" si="30"/>
        <v>MR62110</v>
      </c>
      <c r="S133" s="127" t="str">
        <f t="shared" si="31"/>
        <v>备用[A]</v>
      </c>
      <c r="U133" s="128">
        <f t="shared" si="32"/>
        <v>72110</v>
      </c>
      <c r="V133" s="128" t="str">
        <f t="shared" si="33"/>
        <v>MR72110</v>
      </c>
      <c r="W133" s="128" t="str">
        <f t="shared" si="34"/>
        <v>备用[SW]</v>
      </c>
    </row>
    <row r="134" spans="3:23" x14ac:dyDescent="0.15">
      <c r="C134" s="116" t="s">
        <v>1583</v>
      </c>
      <c r="E134" s="124">
        <f t="shared" si="20"/>
        <v>32111</v>
      </c>
      <c r="F134" s="129" t="str">
        <f t="shared" si="21"/>
        <v>MR32111</v>
      </c>
      <c r="G134" s="129" t="str">
        <f t="shared" si="22"/>
        <v>备用[Pls]</v>
      </c>
      <c r="I134" s="125">
        <f t="shared" si="23"/>
        <v>42111</v>
      </c>
      <c r="J134" s="125" t="str">
        <f t="shared" si="24"/>
        <v>MR42111</v>
      </c>
      <c r="K134" s="125" t="str">
        <f t="shared" si="25"/>
        <v>备用[M]</v>
      </c>
      <c r="M134" s="126">
        <f t="shared" si="26"/>
        <v>52111</v>
      </c>
      <c r="N134" s="126" t="str">
        <f t="shared" si="27"/>
        <v>MR52111</v>
      </c>
      <c r="O134" s="126" t="str">
        <f t="shared" si="28"/>
        <v>备用[条件]</v>
      </c>
      <c r="Q134" s="127">
        <f t="shared" si="29"/>
        <v>62111</v>
      </c>
      <c r="R134" s="127" t="str">
        <f t="shared" si="30"/>
        <v>MR62111</v>
      </c>
      <c r="S134" s="127" t="str">
        <f t="shared" si="31"/>
        <v>备用[A]</v>
      </c>
      <c r="U134" s="128">
        <f t="shared" si="32"/>
        <v>72111</v>
      </c>
      <c r="V134" s="128" t="str">
        <f t="shared" si="33"/>
        <v>MR72111</v>
      </c>
      <c r="W134" s="128" t="str">
        <f t="shared" si="34"/>
        <v>备用[SW]</v>
      </c>
    </row>
    <row r="135" spans="3:23" x14ac:dyDescent="0.15">
      <c r="C135" s="116" t="s">
        <v>1583</v>
      </c>
      <c r="E135" s="124">
        <f t="shared" si="20"/>
        <v>32112</v>
      </c>
      <c r="F135" s="129" t="str">
        <f t="shared" si="21"/>
        <v>MR32112</v>
      </c>
      <c r="G135" s="129" t="str">
        <f t="shared" si="22"/>
        <v>备用[Pls]</v>
      </c>
      <c r="I135" s="125">
        <f t="shared" si="23"/>
        <v>42112</v>
      </c>
      <c r="J135" s="125" t="str">
        <f t="shared" si="24"/>
        <v>MR42112</v>
      </c>
      <c r="K135" s="125" t="str">
        <f t="shared" si="25"/>
        <v>备用[M]</v>
      </c>
      <c r="M135" s="126">
        <f t="shared" si="26"/>
        <v>52112</v>
      </c>
      <c r="N135" s="126" t="str">
        <f t="shared" si="27"/>
        <v>MR52112</v>
      </c>
      <c r="O135" s="126" t="str">
        <f t="shared" si="28"/>
        <v>备用[条件]</v>
      </c>
      <c r="Q135" s="127">
        <f t="shared" si="29"/>
        <v>62112</v>
      </c>
      <c r="R135" s="127" t="str">
        <f t="shared" si="30"/>
        <v>MR62112</v>
      </c>
      <c r="S135" s="127" t="str">
        <f t="shared" si="31"/>
        <v>备用[A]</v>
      </c>
      <c r="U135" s="128">
        <f t="shared" si="32"/>
        <v>72112</v>
      </c>
      <c r="V135" s="128" t="str">
        <f t="shared" si="33"/>
        <v>MR72112</v>
      </c>
      <c r="W135" s="128" t="str">
        <f t="shared" si="34"/>
        <v>备用[SW]</v>
      </c>
    </row>
    <row r="136" spans="3:23" x14ac:dyDescent="0.15">
      <c r="C136" s="116" t="s">
        <v>1583</v>
      </c>
      <c r="E136" s="124">
        <f t="shared" si="20"/>
        <v>32113</v>
      </c>
      <c r="F136" s="129" t="str">
        <f t="shared" si="21"/>
        <v>MR32113</v>
      </c>
      <c r="G136" s="129" t="str">
        <f t="shared" si="22"/>
        <v>备用[Pls]</v>
      </c>
      <c r="I136" s="125">
        <f t="shared" si="23"/>
        <v>42113</v>
      </c>
      <c r="J136" s="125" t="str">
        <f t="shared" si="24"/>
        <v>MR42113</v>
      </c>
      <c r="K136" s="125" t="str">
        <f t="shared" si="25"/>
        <v>备用[M]</v>
      </c>
      <c r="M136" s="126">
        <f t="shared" si="26"/>
        <v>52113</v>
      </c>
      <c r="N136" s="126" t="str">
        <f t="shared" si="27"/>
        <v>MR52113</v>
      </c>
      <c r="O136" s="126" t="str">
        <f t="shared" si="28"/>
        <v>备用[条件]</v>
      </c>
      <c r="Q136" s="127">
        <f t="shared" si="29"/>
        <v>62113</v>
      </c>
      <c r="R136" s="127" t="str">
        <f t="shared" si="30"/>
        <v>MR62113</v>
      </c>
      <c r="S136" s="127" t="str">
        <f t="shared" si="31"/>
        <v>备用[A]</v>
      </c>
      <c r="U136" s="128">
        <f t="shared" si="32"/>
        <v>72113</v>
      </c>
      <c r="V136" s="128" t="str">
        <f t="shared" si="33"/>
        <v>MR72113</v>
      </c>
      <c r="W136" s="128" t="str">
        <f t="shared" si="34"/>
        <v>备用[SW]</v>
      </c>
    </row>
    <row r="137" spans="3:23" x14ac:dyDescent="0.15">
      <c r="C137" s="116" t="s">
        <v>1583</v>
      </c>
      <c r="E137" s="124">
        <f t="shared" si="20"/>
        <v>32114</v>
      </c>
      <c r="F137" s="129" t="str">
        <f t="shared" si="21"/>
        <v>MR32114</v>
      </c>
      <c r="G137" s="129" t="str">
        <f t="shared" si="22"/>
        <v>备用[Pls]</v>
      </c>
      <c r="I137" s="125">
        <f t="shared" si="23"/>
        <v>42114</v>
      </c>
      <c r="J137" s="125" t="str">
        <f t="shared" si="24"/>
        <v>MR42114</v>
      </c>
      <c r="K137" s="125" t="str">
        <f t="shared" si="25"/>
        <v>备用[M]</v>
      </c>
      <c r="M137" s="126">
        <f t="shared" si="26"/>
        <v>52114</v>
      </c>
      <c r="N137" s="126" t="str">
        <f t="shared" si="27"/>
        <v>MR52114</v>
      </c>
      <c r="O137" s="126" t="str">
        <f t="shared" si="28"/>
        <v>备用[条件]</v>
      </c>
      <c r="Q137" s="127">
        <f t="shared" si="29"/>
        <v>62114</v>
      </c>
      <c r="R137" s="127" t="str">
        <f t="shared" si="30"/>
        <v>MR62114</v>
      </c>
      <c r="S137" s="127" t="str">
        <f t="shared" si="31"/>
        <v>备用[A]</v>
      </c>
      <c r="U137" s="128">
        <f t="shared" si="32"/>
        <v>72114</v>
      </c>
      <c r="V137" s="128" t="str">
        <f t="shared" si="33"/>
        <v>MR72114</v>
      </c>
      <c r="W137" s="128" t="str">
        <f t="shared" si="34"/>
        <v>备用[SW]</v>
      </c>
    </row>
    <row r="138" spans="3:23" x14ac:dyDescent="0.15">
      <c r="C138" s="116" t="s">
        <v>1583</v>
      </c>
      <c r="E138" s="124">
        <f t="shared" si="20"/>
        <v>32115</v>
      </c>
      <c r="F138" s="129" t="str">
        <f t="shared" si="21"/>
        <v>MR32115</v>
      </c>
      <c r="G138" s="129" t="str">
        <f t="shared" si="22"/>
        <v>备用[Pls]</v>
      </c>
      <c r="I138" s="125">
        <f t="shared" si="23"/>
        <v>42115</v>
      </c>
      <c r="J138" s="125" t="str">
        <f t="shared" si="24"/>
        <v>MR42115</v>
      </c>
      <c r="K138" s="125" t="str">
        <f t="shared" si="25"/>
        <v>备用[M]</v>
      </c>
      <c r="M138" s="126">
        <f t="shared" si="26"/>
        <v>52115</v>
      </c>
      <c r="N138" s="126" t="str">
        <f t="shared" si="27"/>
        <v>MR52115</v>
      </c>
      <c r="O138" s="126" t="str">
        <f t="shared" si="28"/>
        <v>备用[条件]</v>
      </c>
      <c r="Q138" s="127">
        <f t="shared" si="29"/>
        <v>62115</v>
      </c>
      <c r="R138" s="127" t="str">
        <f t="shared" si="30"/>
        <v>MR62115</v>
      </c>
      <c r="S138" s="127" t="str">
        <f t="shared" si="31"/>
        <v>备用[A]</v>
      </c>
      <c r="U138" s="128">
        <f t="shared" si="32"/>
        <v>72115</v>
      </c>
      <c r="V138" s="128" t="str">
        <f t="shared" si="33"/>
        <v>MR72115</v>
      </c>
      <c r="W138" s="128" t="str">
        <f t="shared" si="34"/>
        <v>备用[SW]</v>
      </c>
    </row>
    <row r="139" spans="3:23" x14ac:dyDescent="0.15">
      <c r="C139" s="116" t="s">
        <v>1583</v>
      </c>
      <c r="E139" s="124">
        <f t="shared" si="20"/>
        <v>32200</v>
      </c>
      <c r="F139" s="129" t="str">
        <f t="shared" si="21"/>
        <v>MR32200</v>
      </c>
      <c r="G139" s="129" t="str">
        <f t="shared" si="22"/>
        <v>备用[Pls]</v>
      </c>
      <c r="I139" s="125">
        <f t="shared" si="23"/>
        <v>42200</v>
      </c>
      <c r="J139" s="125" t="str">
        <f t="shared" si="24"/>
        <v>MR42200</v>
      </c>
      <c r="K139" s="125" t="str">
        <f t="shared" si="25"/>
        <v>备用[M]</v>
      </c>
      <c r="M139" s="126">
        <f t="shared" si="26"/>
        <v>52200</v>
      </c>
      <c r="N139" s="126" t="str">
        <f t="shared" si="27"/>
        <v>MR52200</v>
      </c>
      <c r="O139" s="126" t="str">
        <f t="shared" si="28"/>
        <v>备用[条件]</v>
      </c>
      <c r="Q139" s="127">
        <f t="shared" si="29"/>
        <v>62200</v>
      </c>
      <c r="R139" s="127" t="str">
        <f t="shared" si="30"/>
        <v>MR62200</v>
      </c>
      <c r="S139" s="127" t="str">
        <f t="shared" si="31"/>
        <v>备用[A]</v>
      </c>
      <c r="U139" s="128">
        <f t="shared" si="32"/>
        <v>72200</v>
      </c>
      <c r="V139" s="128" t="str">
        <f t="shared" si="33"/>
        <v>MR72200</v>
      </c>
      <c r="W139" s="128" t="str">
        <f t="shared" si="34"/>
        <v>备用[SW]</v>
      </c>
    </row>
    <row r="140" spans="3:23" x14ac:dyDescent="0.15">
      <c r="C140" s="116" t="s">
        <v>1583</v>
      </c>
      <c r="E140" s="124">
        <f t="shared" si="20"/>
        <v>32201</v>
      </c>
      <c r="F140" s="129" t="str">
        <f t="shared" si="21"/>
        <v>MR32201</v>
      </c>
      <c r="G140" s="129" t="str">
        <f t="shared" si="22"/>
        <v>备用[Pls]</v>
      </c>
      <c r="I140" s="125">
        <f t="shared" si="23"/>
        <v>42201</v>
      </c>
      <c r="J140" s="125" t="str">
        <f t="shared" si="24"/>
        <v>MR42201</v>
      </c>
      <c r="K140" s="125" t="str">
        <f t="shared" si="25"/>
        <v>备用[M]</v>
      </c>
      <c r="M140" s="126">
        <f t="shared" si="26"/>
        <v>52201</v>
      </c>
      <c r="N140" s="126" t="str">
        <f t="shared" si="27"/>
        <v>MR52201</v>
      </c>
      <c r="O140" s="126" t="str">
        <f t="shared" si="28"/>
        <v>备用[条件]</v>
      </c>
      <c r="Q140" s="127">
        <f t="shared" si="29"/>
        <v>62201</v>
      </c>
      <c r="R140" s="127" t="str">
        <f t="shared" si="30"/>
        <v>MR62201</v>
      </c>
      <c r="S140" s="127" t="str">
        <f t="shared" si="31"/>
        <v>备用[A]</v>
      </c>
      <c r="U140" s="128">
        <f t="shared" si="32"/>
        <v>72201</v>
      </c>
      <c r="V140" s="128" t="str">
        <f t="shared" si="33"/>
        <v>MR72201</v>
      </c>
      <c r="W140" s="128" t="str">
        <f t="shared" si="34"/>
        <v>备用[SW]</v>
      </c>
    </row>
    <row r="141" spans="3:23" x14ac:dyDescent="0.15">
      <c r="C141" s="116" t="s">
        <v>1583</v>
      </c>
      <c r="E141" s="124">
        <f t="shared" si="20"/>
        <v>32202</v>
      </c>
      <c r="F141" s="129" t="str">
        <f t="shared" si="21"/>
        <v>MR32202</v>
      </c>
      <c r="G141" s="129" t="str">
        <f t="shared" si="22"/>
        <v>备用[Pls]</v>
      </c>
      <c r="I141" s="125">
        <f t="shared" si="23"/>
        <v>42202</v>
      </c>
      <c r="J141" s="125" t="str">
        <f t="shared" si="24"/>
        <v>MR42202</v>
      </c>
      <c r="K141" s="125" t="str">
        <f t="shared" si="25"/>
        <v>备用[M]</v>
      </c>
      <c r="M141" s="126">
        <f t="shared" si="26"/>
        <v>52202</v>
      </c>
      <c r="N141" s="126" t="str">
        <f t="shared" si="27"/>
        <v>MR52202</v>
      </c>
      <c r="O141" s="126" t="str">
        <f t="shared" si="28"/>
        <v>备用[条件]</v>
      </c>
      <c r="Q141" s="127">
        <f t="shared" si="29"/>
        <v>62202</v>
      </c>
      <c r="R141" s="127" t="str">
        <f t="shared" si="30"/>
        <v>MR62202</v>
      </c>
      <c r="S141" s="127" t="str">
        <f t="shared" si="31"/>
        <v>备用[A]</v>
      </c>
      <c r="U141" s="128">
        <f t="shared" si="32"/>
        <v>72202</v>
      </c>
      <c r="V141" s="128" t="str">
        <f t="shared" si="33"/>
        <v>MR72202</v>
      </c>
      <c r="W141" s="128" t="str">
        <f t="shared" si="34"/>
        <v>备用[SW]</v>
      </c>
    </row>
    <row r="142" spans="3:23" x14ac:dyDescent="0.15">
      <c r="C142" s="116" t="s">
        <v>1583</v>
      </c>
      <c r="E142" s="124">
        <f t="shared" si="20"/>
        <v>32203</v>
      </c>
      <c r="F142" s="129" t="str">
        <f t="shared" si="21"/>
        <v>MR32203</v>
      </c>
      <c r="G142" s="129" t="str">
        <f t="shared" si="22"/>
        <v>备用[Pls]</v>
      </c>
      <c r="I142" s="125">
        <f t="shared" si="23"/>
        <v>42203</v>
      </c>
      <c r="J142" s="125" t="str">
        <f t="shared" si="24"/>
        <v>MR42203</v>
      </c>
      <c r="K142" s="125" t="str">
        <f t="shared" si="25"/>
        <v>备用[M]</v>
      </c>
      <c r="M142" s="126">
        <f t="shared" si="26"/>
        <v>52203</v>
      </c>
      <c r="N142" s="126" t="str">
        <f t="shared" si="27"/>
        <v>MR52203</v>
      </c>
      <c r="O142" s="126" t="str">
        <f t="shared" si="28"/>
        <v>备用[条件]</v>
      </c>
      <c r="Q142" s="127">
        <f t="shared" si="29"/>
        <v>62203</v>
      </c>
      <c r="R142" s="127" t="str">
        <f t="shared" si="30"/>
        <v>MR62203</v>
      </c>
      <c r="S142" s="127" t="str">
        <f t="shared" si="31"/>
        <v>备用[A]</v>
      </c>
      <c r="U142" s="128">
        <f t="shared" si="32"/>
        <v>72203</v>
      </c>
      <c r="V142" s="128" t="str">
        <f t="shared" si="33"/>
        <v>MR72203</v>
      </c>
      <c r="W142" s="128" t="str">
        <f t="shared" si="34"/>
        <v>备用[SW]</v>
      </c>
    </row>
    <row r="143" spans="3:23" x14ac:dyDescent="0.15">
      <c r="C143" s="116" t="s">
        <v>1583</v>
      </c>
      <c r="E143" s="124">
        <f t="shared" si="20"/>
        <v>32204</v>
      </c>
      <c r="F143" s="129" t="str">
        <f t="shared" si="21"/>
        <v>MR32204</v>
      </c>
      <c r="G143" s="129" t="str">
        <f t="shared" si="22"/>
        <v>备用[Pls]</v>
      </c>
      <c r="I143" s="125">
        <f t="shared" si="23"/>
        <v>42204</v>
      </c>
      <c r="J143" s="125" t="str">
        <f t="shared" si="24"/>
        <v>MR42204</v>
      </c>
      <c r="K143" s="125" t="str">
        <f t="shared" si="25"/>
        <v>备用[M]</v>
      </c>
      <c r="M143" s="126">
        <f t="shared" si="26"/>
        <v>52204</v>
      </c>
      <c r="N143" s="126" t="str">
        <f t="shared" si="27"/>
        <v>MR52204</v>
      </c>
      <c r="O143" s="126" t="str">
        <f t="shared" si="28"/>
        <v>备用[条件]</v>
      </c>
      <c r="Q143" s="127">
        <f t="shared" si="29"/>
        <v>62204</v>
      </c>
      <c r="R143" s="127" t="str">
        <f t="shared" si="30"/>
        <v>MR62204</v>
      </c>
      <c r="S143" s="127" t="str">
        <f t="shared" si="31"/>
        <v>备用[A]</v>
      </c>
      <c r="U143" s="128">
        <f t="shared" si="32"/>
        <v>72204</v>
      </c>
      <c r="V143" s="128" t="str">
        <f t="shared" si="33"/>
        <v>MR72204</v>
      </c>
      <c r="W143" s="128" t="str">
        <f t="shared" si="34"/>
        <v>备用[SW]</v>
      </c>
    </row>
    <row r="144" spans="3:23" x14ac:dyDescent="0.15">
      <c r="C144" s="116" t="s">
        <v>1583</v>
      </c>
      <c r="E144" s="124">
        <f t="shared" si="20"/>
        <v>32205</v>
      </c>
      <c r="F144" s="129" t="str">
        <f t="shared" si="21"/>
        <v>MR32205</v>
      </c>
      <c r="G144" s="129" t="str">
        <f t="shared" si="22"/>
        <v>备用[Pls]</v>
      </c>
      <c r="I144" s="125">
        <f t="shared" si="23"/>
        <v>42205</v>
      </c>
      <c r="J144" s="125" t="str">
        <f t="shared" si="24"/>
        <v>MR42205</v>
      </c>
      <c r="K144" s="125" t="str">
        <f t="shared" si="25"/>
        <v>备用[M]</v>
      </c>
      <c r="M144" s="126">
        <f t="shared" si="26"/>
        <v>52205</v>
      </c>
      <c r="N144" s="126" t="str">
        <f t="shared" si="27"/>
        <v>MR52205</v>
      </c>
      <c r="O144" s="126" t="str">
        <f t="shared" si="28"/>
        <v>备用[条件]</v>
      </c>
      <c r="Q144" s="127">
        <f t="shared" si="29"/>
        <v>62205</v>
      </c>
      <c r="R144" s="127" t="str">
        <f t="shared" si="30"/>
        <v>MR62205</v>
      </c>
      <c r="S144" s="127" t="str">
        <f t="shared" si="31"/>
        <v>备用[A]</v>
      </c>
      <c r="U144" s="128">
        <f t="shared" si="32"/>
        <v>72205</v>
      </c>
      <c r="V144" s="128" t="str">
        <f t="shared" si="33"/>
        <v>MR72205</v>
      </c>
      <c r="W144" s="128" t="str">
        <f t="shared" si="34"/>
        <v>备用[SW]</v>
      </c>
    </row>
    <row r="145" spans="3:23" x14ac:dyDescent="0.15">
      <c r="C145" s="116" t="s">
        <v>1583</v>
      </c>
      <c r="E145" s="124">
        <f t="shared" si="20"/>
        <v>32206</v>
      </c>
      <c r="F145" s="129" t="str">
        <f t="shared" si="21"/>
        <v>MR32206</v>
      </c>
      <c r="G145" s="129" t="str">
        <f t="shared" si="22"/>
        <v>备用[Pls]</v>
      </c>
      <c r="I145" s="125">
        <f t="shared" si="23"/>
        <v>42206</v>
      </c>
      <c r="J145" s="125" t="str">
        <f t="shared" si="24"/>
        <v>MR42206</v>
      </c>
      <c r="K145" s="125" t="str">
        <f t="shared" si="25"/>
        <v>备用[M]</v>
      </c>
      <c r="M145" s="126">
        <f t="shared" si="26"/>
        <v>52206</v>
      </c>
      <c r="N145" s="126" t="str">
        <f t="shared" si="27"/>
        <v>MR52206</v>
      </c>
      <c r="O145" s="126" t="str">
        <f t="shared" si="28"/>
        <v>备用[条件]</v>
      </c>
      <c r="Q145" s="127">
        <f t="shared" si="29"/>
        <v>62206</v>
      </c>
      <c r="R145" s="127" t="str">
        <f t="shared" si="30"/>
        <v>MR62206</v>
      </c>
      <c r="S145" s="127" t="str">
        <f t="shared" si="31"/>
        <v>备用[A]</v>
      </c>
      <c r="U145" s="128">
        <f t="shared" si="32"/>
        <v>72206</v>
      </c>
      <c r="V145" s="128" t="str">
        <f t="shared" si="33"/>
        <v>MR72206</v>
      </c>
      <c r="W145" s="128" t="str">
        <f t="shared" si="34"/>
        <v>备用[SW]</v>
      </c>
    </row>
    <row r="146" spans="3:23" x14ac:dyDescent="0.15">
      <c r="C146" s="116" t="s">
        <v>1583</v>
      </c>
      <c r="E146" s="124">
        <f t="shared" si="20"/>
        <v>32207</v>
      </c>
      <c r="F146" s="129" t="str">
        <f t="shared" si="21"/>
        <v>MR32207</v>
      </c>
      <c r="G146" s="129" t="str">
        <f t="shared" si="22"/>
        <v>备用[Pls]</v>
      </c>
      <c r="I146" s="125">
        <f t="shared" si="23"/>
        <v>42207</v>
      </c>
      <c r="J146" s="125" t="str">
        <f t="shared" si="24"/>
        <v>MR42207</v>
      </c>
      <c r="K146" s="125" t="str">
        <f t="shared" si="25"/>
        <v>备用[M]</v>
      </c>
      <c r="M146" s="126">
        <f t="shared" si="26"/>
        <v>52207</v>
      </c>
      <c r="N146" s="126" t="str">
        <f t="shared" si="27"/>
        <v>MR52207</v>
      </c>
      <c r="O146" s="126" t="str">
        <f t="shared" si="28"/>
        <v>备用[条件]</v>
      </c>
      <c r="Q146" s="127">
        <f t="shared" si="29"/>
        <v>62207</v>
      </c>
      <c r="R146" s="127" t="str">
        <f t="shared" si="30"/>
        <v>MR62207</v>
      </c>
      <c r="S146" s="127" t="str">
        <f t="shared" si="31"/>
        <v>备用[A]</v>
      </c>
      <c r="U146" s="128">
        <f t="shared" si="32"/>
        <v>72207</v>
      </c>
      <c r="V146" s="128" t="str">
        <f t="shared" si="33"/>
        <v>MR72207</v>
      </c>
      <c r="W146" s="128" t="str">
        <f t="shared" si="34"/>
        <v>备用[SW]</v>
      </c>
    </row>
    <row r="147" spans="3:23" x14ac:dyDescent="0.15">
      <c r="C147" s="116" t="s">
        <v>1583</v>
      </c>
      <c r="E147" s="124">
        <f t="shared" si="20"/>
        <v>32208</v>
      </c>
      <c r="F147" s="129" t="str">
        <f t="shared" si="21"/>
        <v>MR32208</v>
      </c>
      <c r="G147" s="129" t="str">
        <f t="shared" si="22"/>
        <v>备用[Pls]</v>
      </c>
      <c r="I147" s="125">
        <f t="shared" si="23"/>
        <v>42208</v>
      </c>
      <c r="J147" s="125" t="str">
        <f t="shared" si="24"/>
        <v>MR42208</v>
      </c>
      <c r="K147" s="125" t="str">
        <f t="shared" si="25"/>
        <v>备用[M]</v>
      </c>
      <c r="M147" s="126">
        <f t="shared" si="26"/>
        <v>52208</v>
      </c>
      <c r="N147" s="126" t="str">
        <f t="shared" si="27"/>
        <v>MR52208</v>
      </c>
      <c r="O147" s="126" t="str">
        <f t="shared" si="28"/>
        <v>备用[条件]</v>
      </c>
      <c r="Q147" s="127">
        <f t="shared" si="29"/>
        <v>62208</v>
      </c>
      <c r="R147" s="127" t="str">
        <f t="shared" si="30"/>
        <v>MR62208</v>
      </c>
      <c r="S147" s="127" t="str">
        <f t="shared" si="31"/>
        <v>备用[A]</v>
      </c>
      <c r="U147" s="128">
        <f t="shared" si="32"/>
        <v>72208</v>
      </c>
      <c r="V147" s="128" t="str">
        <f t="shared" si="33"/>
        <v>MR72208</v>
      </c>
      <c r="W147" s="128" t="str">
        <f t="shared" si="34"/>
        <v>备用[SW]</v>
      </c>
    </row>
    <row r="148" spans="3:23" x14ac:dyDescent="0.15">
      <c r="C148" s="116" t="s">
        <v>1583</v>
      </c>
      <c r="E148" s="124">
        <f t="shared" si="20"/>
        <v>32209</v>
      </c>
      <c r="F148" s="129" t="str">
        <f t="shared" si="21"/>
        <v>MR32209</v>
      </c>
      <c r="G148" s="129" t="str">
        <f t="shared" si="22"/>
        <v>备用[Pls]</v>
      </c>
      <c r="I148" s="125">
        <f t="shared" si="23"/>
        <v>42209</v>
      </c>
      <c r="J148" s="125" t="str">
        <f t="shared" si="24"/>
        <v>MR42209</v>
      </c>
      <c r="K148" s="125" t="str">
        <f t="shared" si="25"/>
        <v>备用[M]</v>
      </c>
      <c r="M148" s="126">
        <f t="shared" si="26"/>
        <v>52209</v>
      </c>
      <c r="N148" s="126" t="str">
        <f t="shared" si="27"/>
        <v>MR52209</v>
      </c>
      <c r="O148" s="126" t="str">
        <f t="shared" si="28"/>
        <v>备用[条件]</v>
      </c>
      <c r="Q148" s="127">
        <f t="shared" si="29"/>
        <v>62209</v>
      </c>
      <c r="R148" s="127" t="str">
        <f t="shared" si="30"/>
        <v>MR62209</v>
      </c>
      <c r="S148" s="127" t="str">
        <f t="shared" si="31"/>
        <v>备用[A]</v>
      </c>
      <c r="U148" s="128">
        <f t="shared" si="32"/>
        <v>72209</v>
      </c>
      <c r="V148" s="128" t="str">
        <f t="shared" si="33"/>
        <v>MR72209</v>
      </c>
      <c r="W148" s="128" t="str">
        <f t="shared" si="34"/>
        <v>备用[SW]</v>
      </c>
    </row>
    <row r="149" spans="3:23" x14ac:dyDescent="0.15">
      <c r="C149" s="116" t="s">
        <v>1583</v>
      </c>
      <c r="E149" s="124">
        <f t="shared" si="20"/>
        <v>32210</v>
      </c>
      <c r="F149" s="129" t="str">
        <f t="shared" si="21"/>
        <v>MR32210</v>
      </c>
      <c r="G149" s="129" t="str">
        <f t="shared" si="22"/>
        <v>备用[Pls]</v>
      </c>
      <c r="I149" s="125">
        <f t="shared" si="23"/>
        <v>42210</v>
      </c>
      <c r="J149" s="125" t="str">
        <f t="shared" si="24"/>
        <v>MR42210</v>
      </c>
      <c r="K149" s="125" t="str">
        <f t="shared" si="25"/>
        <v>备用[M]</v>
      </c>
      <c r="M149" s="126">
        <f t="shared" si="26"/>
        <v>52210</v>
      </c>
      <c r="N149" s="126" t="str">
        <f t="shared" si="27"/>
        <v>MR52210</v>
      </c>
      <c r="O149" s="126" t="str">
        <f t="shared" si="28"/>
        <v>备用[条件]</v>
      </c>
      <c r="Q149" s="127">
        <f t="shared" si="29"/>
        <v>62210</v>
      </c>
      <c r="R149" s="127" t="str">
        <f t="shared" si="30"/>
        <v>MR62210</v>
      </c>
      <c r="S149" s="127" t="str">
        <f t="shared" si="31"/>
        <v>备用[A]</v>
      </c>
      <c r="U149" s="128">
        <f t="shared" si="32"/>
        <v>72210</v>
      </c>
      <c r="V149" s="128" t="str">
        <f t="shared" si="33"/>
        <v>MR72210</v>
      </c>
      <c r="W149" s="128" t="str">
        <f t="shared" si="34"/>
        <v>备用[SW]</v>
      </c>
    </row>
    <row r="150" spans="3:23" x14ac:dyDescent="0.15">
      <c r="C150" s="116" t="s">
        <v>1583</v>
      </c>
      <c r="E150" s="124">
        <f t="shared" si="20"/>
        <v>32211</v>
      </c>
      <c r="F150" s="129" t="str">
        <f t="shared" si="21"/>
        <v>MR32211</v>
      </c>
      <c r="G150" s="129" t="str">
        <f t="shared" si="22"/>
        <v>备用[Pls]</v>
      </c>
      <c r="I150" s="125">
        <f t="shared" si="23"/>
        <v>42211</v>
      </c>
      <c r="J150" s="125" t="str">
        <f t="shared" si="24"/>
        <v>MR42211</v>
      </c>
      <c r="K150" s="125" t="str">
        <f t="shared" si="25"/>
        <v>备用[M]</v>
      </c>
      <c r="M150" s="126">
        <f t="shared" si="26"/>
        <v>52211</v>
      </c>
      <c r="N150" s="126" t="str">
        <f t="shared" si="27"/>
        <v>MR52211</v>
      </c>
      <c r="O150" s="126" t="str">
        <f t="shared" si="28"/>
        <v>备用[条件]</v>
      </c>
      <c r="Q150" s="127">
        <f t="shared" si="29"/>
        <v>62211</v>
      </c>
      <c r="R150" s="127" t="str">
        <f t="shared" si="30"/>
        <v>MR62211</v>
      </c>
      <c r="S150" s="127" t="str">
        <f t="shared" si="31"/>
        <v>备用[A]</v>
      </c>
      <c r="U150" s="128">
        <f t="shared" si="32"/>
        <v>72211</v>
      </c>
      <c r="V150" s="128" t="str">
        <f t="shared" si="33"/>
        <v>MR72211</v>
      </c>
      <c r="W150" s="128" t="str">
        <f t="shared" si="34"/>
        <v>备用[SW]</v>
      </c>
    </row>
    <row r="151" spans="3:23" x14ac:dyDescent="0.15">
      <c r="C151" s="116" t="s">
        <v>1583</v>
      </c>
      <c r="E151" s="124">
        <f t="shared" si="20"/>
        <v>32212</v>
      </c>
      <c r="F151" s="129" t="str">
        <f t="shared" si="21"/>
        <v>MR32212</v>
      </c>
      <c r="G151" s="129" t="str">
        <f t="shared" si="22"/>
        <v>备用[Pls]</v>
      </c>
      <c r="I151" s="125">
        <f t="shared" si="23"/>
        <v>42212</v>
      </c>
      <c r="J151" s="125" t="str">
        <f t="shared" si="24"/>
        <v>MR42212</v>
      </c>
      <c r="K151" s="125" t="str">
        <f t="shared" si="25"/>
        <v>备用[M]</v>
      </c>
      <c r="M151" s="126">
        <f t="shared" si="26"/>
        <v>52212</v>
      </c>
      <c r="N151" s="126" t="str">
        <f t="shared" si="27"/>
        <v>MR52212</v>
      </c>
      <c r="O151" s="126" t="str">
        <f t="shared" si="28"/>
        <v>备用[条件]</v>
      </c>
      <c r="Q151" s="127">
        <f t="shared" si="29"/>
        <v>62212</v>
      </c>
      <c r="R151" s="127" t="str">
        <f t="shared" si="30"/>
        <v>MR62212</v>
      </c>
      <c r="S151" s="127" t="str">
        <f t="shared" si="31"/>
        <v>备用[A]</v>
      </c>
      <c r="U151" s="128">
        <f t="shared" si="32"/>
        <v>72212</v>
      </c>
      <c r="V151" s="128" t="str">
        <f t="shared" si="33"/>
        <v>MR72212</v>
      </c>
      <c r="W151" s="128" t="str">
        <f t="shared" si="34"/>
        <v>备用[SW]</v>
      </c>
    </row>
    <row r="152" spans="3:23" x14ac:dyDescent="0.15">
      <c r="C152" s="116" t="s">
        <v>1583</v>
      </c>
      <c r="E152" s="124">
        <f t="shared" si="20"/>
        <v>32213</v>
      </c>
      <c r="F152" s="129" t="str">
        <f t="shared" si="21"/>
        <v>MR32213</v>
      </c>
      <c r="G152" s="129" t="str">
        <f t="shared" si="22"/>
        <v>备用[Pls]</v>
      </c>
      <c r="I152" s="125">
        <f t="shared" si="23"/>
        <v>42213</v>
      </c>
      <c r="J152" s="125" t="str">
        <f t="shared" si="24"/>
        <v>MR42213</v>
      </c>
      <c r="K152" s="125" t="str">
        <f t="shared" si="25"/>
        <v>备用[M]</v>
      </c>
      <c r="M152" s="126">
        <f t="shared" si="26"/>
        <v>52213</v>
      </c>
      <c r="N152" s="126" t="str">
        <f t="shared" si="27"/>
        <v>MR52213</v>
      </c>
      <c r="O152" s="126" t="str">
        <f t="shared" si="28"/>
        <v>备用[条件]</v>
      </c>
      <c r="Q152" s="127">
        <f t="shared" si="29"/>
        <v>62213</v>
      </c>
      <c r="R152" s="127" t="str">
        <f t="shared" si="30"/>
        <v>MR62213</v>
      </c>
      <c r="S152" s="127" t="str">
        <f t="shared" si="31"/>
        <v>备用[A]</v>
      </c>
      <c r="U152" s="128">
        <f t="shared" si="32"/>
        <v>72213</v>
      </c>
      <c r="V152" s="128" t="str">
        <f t="shared" si="33"/>
        <v>MR72213</v>
      </c>
      <c r="W152" s="128" t="str">
        <f t="shared" si="34"/>
        <v>备用[SW]</v>
      </c>
    </row>
    <row r="153" spans="3:23" x14ac:dyDescent="0.15">
      <c r="C153" s="116" t="s">
        <v>1583</v>
      </c>
      <c r="E153" s="124">
        <f t="shared" si="20"/>
        <v>32214</v>
      </c>
      <c r="F153" s="129" t="str">
        <f t="shared" si="21"/>
        <v>MR32214</v>
      </c>
      <c r="G153" s="129" t="str">
        <f t="shared" si="22"/>
        <v>备用[Pls]</v>
      </c>
      <c r="I153" s="125">
        <f t="shared" si="23"/>
        <v>42214</v>
      </c>
      <c r="J153" s="125" t="str">
        <f t="shared" si="24"/>
        <v>MR42214</v>
      </c>
      <c r="K153" s="125" t="str">
        <f t="shared" si="25"/>
        <v>备用[M]</v>
      </c>
      <c r="M153" s="126">
        <f t="shared" si="26"/>
        <v>52214</v>
      </c>
      <c r="N153" s="126" t="str">
        <f t="shared" si="27"/>
        <v>MR52214</v>
      </c>
      <c r="O153" s="126" t="str">
        <f t="shared" si="28"/>
        <v>备用[条件]</v>
      </c>
      <c r="Q153" s="127">
        <f t="shared" si="29"/>
        <v>62214</v>
      </c>
      <c r="R153" s="127" t="str">
        <f t="shared" si="30"/>
        <v>MR62214</v>
      </c>
      <c r="S153" s="127" t="str">
        <f t="shared" si="31"/>
        <v>备用[A]</v>
      </c>
      <c r="U153" s="128">
        <f t="shared" si="32"/>
        <v>72214</v>
      </c>
      <c r="V153" s="128" t="str">
        <f t="shared" si="33"/>
        <v>MR72214</v>
      </c>
      <c r="W153" s="128" t="str">
        <f t="shared" si="34"/>
        <v>备用[SW]</v>
      </c>
    </row>
    <row r="154" spans="3:23" x14ac:dyDescent="0.15">
      <c r="C154" s="116" t="s">
        <v>1583</v>
      </c>
      <c r="E154" s="124">
        <f t="shared" si="20"/>
        <v>32215</v>
      </c>
      <c r="F154" s="129" t="str">
        <f t="shared" si="21"/>
        <v>MR32215</v>
      </c>
      <c r="G154" s="129" t="str">
        <f t="shared" si="22"/>
        <v>备用[Pls]</v>
      </c>
      <c r="I154" s="125">
        <f t="shared" si="23"/>
        <v>42215</v>
      </c>
      <c r="J154" s="125" t="str">
        <f t="shared" si="24"/>
        <v>MR42215</v>
      </c>
      <c r="K154" s="125" t="str">
        <f t="shared" si="25"/>
        <v>备用[M]</v>
      </c>
      <c r="M154" s="126">
        <f t="shared" si="26"/>
        <v>52215</v>
      </c>
      <c r="N154" s="126" t="str">
        <f t="shared" si="27"/>
        <v>MR52215</v>
      </c>
      <c r="O154" s="126" t="str">
        <f t="shared" si="28"/>
        <v>备用[条件]</v>
      </c>
      <c r="Q154" s="127">
        <f t="shared" si="29"/>
        <v>62215</v>
      </c>
      <c r="R154" s="127" t="str">
        <f t="shared" si="30"/>
        <v>MR62215</v>
      </c>
      <c r="S154" s="127" t="str">
        <f t="shared" si="31"/>
        <v>备用[A]</v>
      </c>
      <c r="U154" s="128">
        <f t="shared" si="32"/>
        <v>72215</v>
      </c>
      <c r="V154" s="128" t="str">
        <f t="shared" si="33"/>
        <v>MR72215</v>
      </c>
      <c r="W154" s="128" t="str">
        <f t="shared" si="34"/>
        <v>备用[SW]</v>
      </c>
    </row>
    <row r="155" spans="3:23" x14ac:dyDescent="0.15">
      <c r="C155" s="116" t="s">
        <v>1583</v>
      </c>
      <c r="E155" s="124">
        <f t="shared" si="20"/>
        <v>32300</v>
      </c>
      <c r="F155" s="129" t="str">
        <f t="shared" si="21"/>
        <v>MR32300</v>
      </c>
      <c r="G155" s="129" t="str">
        <f t="shared" si="22"/>
        <v>备用[Pls]</v>
      </c>
      <c r="I155" s="125">
        <f t="shared" si="23"/>
        <v>42300</v>
      </c>
      <c r="J155" s="125" t="str">
        <f t="shared" si="24"/>
        <v>MR42300</v>
      </c>
      <c r="K155" s="125" t="str">
        <f t="shared" si="25"/>
        <v>备用[M]</v>
      </c>
      <c r="M155" s="126">
        <f t="shared" si="26"/>
        <v>52300</v>
      </c>
      <c r="N155" s="126" t="str">
        <f t="shared" si="27"/>
        <v>MR52300</v>
      </c>
      <c r="O155" s="126" t="str">
        <f t="shared" si="28"/>
        <v>备用[条件]</v>
      </c>
      <c r="Q155" s="127">
        <f t="shared" si="29"/>
        <v>62300</v>
      </c>
      <c r="R155" s="127" t="str">
        <f t="shared" si="30"/>
        <v>MR62300</v>
      </c>
      <c r="S155" s="127" t="str">
        <f t="shared" si="31"/>
        <v>备用[A]</v>
      </c>
      <c r="U155" s="128">
        <f t="shared" si="32"/>
        <v>72300</v>
      </c>
      <c r="V155" s="128" t="str">
        <f t="shared" si="33"/>
        <v>MR72300</v>
      </c>
      <c r="W155" s="128" t="str">
        <f t="shared" si="34"/>
        <v>备用[SW]</v>
      </c>
    </row>
    <row r="156" spans="3:23" x14ac:dyDescent="0.15">
      <c r="C156" s="116" t="s">
        <v>1583</v>
      </c>
      <c r="E156" s="124">
        <f t="shared" si="20"/>
        <v>32301</v>
      </c>
      <c r="F156" s="129" t="str">
        <f t="shared" si="21"/>
        <v>MR32301</v>
      </c>
      <c r="G156" s="129" t="str">
        <f t="shared" si="22"/>
        <v>备用[Pls]</v>
      </c>
      <c r="I156" s="125">
        <f t="shared" si="23"/>
        <v>42301</v>
      </c>
      <c r="J156" s="125" t="str">
        <f t="shared" si="24"/>
        <v>MR42301</v>
      </c>
      <c r="K156" s="125" t="str">
        <f t="shared" si="25"/>
        <v>备用[M]</v>
      </c>
      <c r="M156" s="126">
        <f t="shared" si="26"/>
        <v>52301</v>
      </c>
      <c r="N156" s="126" t="str">
        <f t="shared" si="27"/>
        <v>MR52301</v>
      </c>
      <c r="O156" s="126" t="str">
        <f t="shared" si="28"/>
        <v>备用[条件]</v>
      </c>
      <c r="Q156" s="127">
        <f t="shared" si="29"/>
        <v>62301</v>
      </c>
      <c r="R156" s="127" t="str">
        <f t="shared" si="30"/>
        <v>MR62301</v>
      </c>
      <c r="S156" s="127" t="str">
        <f t="shared" si="31"/>
        <v>备用[A]</v>
      </c>
      <c r="U156" s="128">
        <f t="shared" si="32"/>
        <v>72301</v>
      </c>
      <c r="V156" s="128" t="str">
        <f t="shared" si="33"/>
        <v>MR72301</v>
      </c>
      <c r="W156" s="128" t="str">
        <f t="shared" si="34"/>
        <v>备用[SW]</v>
      </c>
    </row>
    <row r="157" spans="3:23" x14ac:dyDescent="0.15">
      <c r="C157" s="116" t="s">
        <v>1583</v>
      </c>
      <c r="E157" s="124">
        <f t="shared" si="20"/>
        <v>32302</v>
      </c>
      <c r="F157" s="129" t="str">
        <f t="shared" si="21"/>
        <v>MR32302</v>
      </c>
      <c r="G157" s="129" t="str">
        <f t="shared" si="22"/>
        <v>备用[Pls]</v>
      </c>
      <c r="I157" s="125">
        <f t="shared" si="23"/>
        <v>42302</v>
      </c>
      <c r="J157" s="125" t="str">
        <f t="shared" si="24"/>
        <v>MR42302</v>
      </c>
      <c r="K157" s="125" t="str">
        <f t="shared" si="25"/>
        <v>备用[M]</v>
      </c>
      <c r="M157" s="126">
        <f t="shared" si="26"/>
        <v>52302</v>
      </c>
      <c r="N157" s="126" t="str">
        <f t="shared" si="27"/>
        <v>MR52302</v>
      </c>
      <c r="O157" s="126" t="str">
        <f t="shared" si="28"/>
        <v>备用[条件]</v>
      </c>
      <c r="Q157" s="127">
        <f t="shared" si="29"/>
        <v>62302</v>
      </c>
      <c r="R157" s="127" t="str">
        <f t="shared" si="30"/>
        <v>MR62302</v>
      </c>
      <c r="S157" s="127" t="str">
        <f t="shared" si="31"/>
        <v>备用[A]</v>
      </c>
      <c r="U157" s="128">
        <f t="shared" si="32"/>
        <v>72302</v>
      </c>
      <c r="V157" s="128" t="str">
        <f t="shared" si="33"/>
        <v>MR72302</v>
      </c>
      <c r="W157" s="128" t="str">
        <f t="shared" si="34"/>
        <v>备用[SW]</v>
      </c>
    </row>
    <row r="158" spans="3:23" x14ac:dyDescent="0.15">
      <c r="C158" s="116" t="s">
        <v>1583</v>
      </c>
      <c r="E158" s="124">
        <f t="shared" si="20"/>
        <v>32303</v>
      </c>
      <c r="F158" s="129" t="str">
        <f t="shared" si="21"/>
        <v>MR32303</v>
      </c>
      <c r="G158" s="129" t="str">
        <f t="shared" si="22"/>
        <v>备用[Pls]</v>
      </c>
      <c r="I158" s="125">
        <f t="shared" si="23"/>
        <v>42303</v>
      </c>
      <c r="J158" s="125" t="str">
        <f t="shared" si="24"/>
        <v>MR42303</v>
      </c>
      <c r="K158" s="125" t="str">
        <f t="shared" si="25"/>
        <v>备用[M]</v>
      </c>
      <c r="M158" s="126">
        <f t="shared" si="26"/>
        <v>52303</v>
      </c>
      <c r="N158" s="126" t="str">
        <f t="shared" si="27"/>
        <v>MR52303</v>
      </c>
      <c r="O158" s="126" t="str">
        <f t="shared" si="28"/>
        <v>备用[条件]</v>
      </c>
      <c r="Q158" s="127">
        <f t="shared" si="29"/>
        <v>62303</v>
      </c>
      <c r="R158" s="127" t="str">
        <f t="shared" si="30"/>
        <v>MR62303</v>
      </c>
      <c r="S158" s="127" t="str">
        <f t="shared" si="31"/>
        <v>备用[A]</v>
      </c>
      <c r="U158" s="128">
        <f t="shared" si="32"/>
        <v>72303</v>
      </c>
      <c r="V158" s="128" t="str">
        <f t="shared" si="33"/>
        <v>MR72303</v>
      </c>
      <c r="W158" s="128" t="str">
        <f t="shared" si="34"/>
        <v>备用[SW]</v>
      </c>
    </row>
    <row r="159" spans="3:23" x14ac:dyDescent="0.15">
      <c r="C159" s="116" t="s">
        <v>1583</v>
      </c>
      <c r="E159" s="124">
        <f t="shared" si="20"/>
        <v>32304</v>
      </c>
      <c r="F159" s="129" t="str">
        <f t="shared" si="21"/>
        <v>MR32304</v>
      </c>
      <c r="G159" s="129" t="str">
        <f t="shared" si="22"/>
        <v>备用[Pls]</v>
      </c>
      <c r="I159" s="125">
        <f t="shared" si="23"/>
        <v>42304</v>
      </c>
      <c r="J159" s="125" t="str">
        <f t="shared" si="24"/>
        <v>MR42304</v>
      </c>
      <c r="K159" s="125" t="str">
        <f t="shared" si="25"/>
        <v>备用[M]</v>
      </c>
      <c r="M159" s="126">
        <f t="shared" si="26"/>
        <v>52304</v>
      </c>
      <c r="N159" s="126" t="str">
        <f t="shared" si="27"/>
        <v>MR52304</v>
      </c>
      <c r="O159" s="126" t="str">
        <f t="shared" si="28"/>
        <v>备用[条件]</v>
      </c>
      <c r="Q159" s="127">
        <f t="shared" si="29"/>
        <v>62304</v>
      </c>
      <c r="R159" s="127" t="str">
        <f t="shared" si="30"/>
        <v>MR62304</v>
      </c>
      <c r="S159" s="127" t="str">
        <f t="shared" si="31"/>
        <v>备用[A]</v>
      </c>
      <c r="U159" s="128">
        <f t="shared" si="32"/>
        <v>72304</v>
      </c>
      <c r="V159" s="128" t="str">
        <f t="shared" si="33"/>
        <v>MR72304</v>
      </c>
      <c r="W159" s="128" t="str">
        <f t="shared" si="34"/>
        <v>备用[SW]</v>
      </c>
    </row>
    <row r="160" spans="3:23" x14ac:dyDescent="0.15">
      <c r="C160" s="116" t="s">
        <v>1583</v>
      </c>
      <c r="E160" s="124">
        <f t="shared" si="20"/>
        <v>32305</v>
      </c>
      <c r="F160" s="129" t="str">
        <f t="shared" si="21"/>
        <v>MR32305</v>
      </c>
      <c r="G160" s="129" t="str">
        <f t="shared" si="22"/>
        <v>备用[Pls]</v>
      </c>
      <c r="I160" s="125">
        <f t="shared" si="23"/>
        <v>42305</v>
      </c>
      <c r="J160" s="125" t="str">
        <f t="shared" si="24"/>
        <v>MR42305</v>
      </c>
      <c r="K160" s="125" t="str">
        <f t="shared" si="25"/>
        <v>备用[M]</v>
      </c>
      <c r="M160" s="126">
        <f t="shared" si="26"/>
        <v>52305</v>
      </c>
      <c r="N160" s="126" t="str">
        <f t="shared" si="27"/>
        <v>MR52305</v>
      </c>
      <c r="O160" s="126" t="str">
        <f t="shared" si="28"/>
        <v>备用[条件]</v>
      </c>
      <c r="Q160" s="127">
        <f t="shared" si="29"/>
        <v>62305</v>
      </c>
      <c r="R160" s="127" t="str">
        <f t="shared" si="30"/>
        <v>MR62305</v>
      </c>
      <c r="S160" s="127" t="str">
        <f t="shared" si="31"/>
        <v>备用[A]</v>
      </c>
      <c r="U160" s="128">
        <f t="shared" si="32"/>
        <v>72305</v>
      </c>
      <c r="V160" s="128" t="str">
        <f t="shared" si="33"/>
        <v>MR72305</v>
      </c>
      <c r="W160" s="128" t="str">
        <f t="shared" si="34"/>
        <v>备用[SW]</v>
      </c>
    </row>
    <row r="161" spans="3:23" x14ac:dyDescent="0.15">
      <c r="C161" s="116" t="s">
        <v>1583</v>
      </c>
      <c r="E161" s="124">
        <f t="shared" si="20"/>
        <v>32306</v>
      </c>
      <c r="F161" s="129" t="str">
        <f t="shared" si="21"/>
        <v>MR32306</v>
      </c>
      <c r="G161" s="129" t="str">
        <f t="shared" si="22"/>
        <v>备用[Pls]</v>
      </c>
      <c r="I161" s="125">
        <f t="shared" si="23"/>
        <v>42306</v>
      </c>
      <c r="J161" s="125" t="str">
        <f t="shared" si="24"/>
        <v>MR42306</v>
      </c>
      <c r="K161" s="125" t="str">
        <f t="shared" si="25"/>
        <v>备用[M]</v>
      </c>
      <c r="M161" s="126">
        <f t="shared" si="26"/>
        <v>52306</v>
      </c>
      <c r="N161" s="126" t="str">
        <f t="shared" si="27"/>
        <v>MR52306</v>
      </c>
      <c r="O161" s="126" t="str">
        <f t="shared" si="28"/>
        <v>备用[条件]</v>
      </c>
      <c r="Q161" s="127">
        <f t="shared" si="29"/>
        <v>62306</v>
      </c>
      <c r="R161" s="127" t="str">
        <f t="shared" si="30"/>
        <v>MR62306</v>
      </c>
      <c r="S161" s="127" t="str">
        <f t="shared" si="31"/>
        <v>备用[A]</v>
      </c>
      <c r="U161" s="128">
        <f t="shared" si="32"/>
        <v>72306</v>
      </c>
      <c r="V161" s="128" t="str">
        <f t="shared" si="33"/>
        <v>MR72306</v>
      </c>
      <c r="W161" s="128" t="str">
        <f t="shared" si="34"/>
        <v>备用[SW]</v>
      </c>
    </row>
    <row r="162" spans="3:23" x14ac:dyDescent="0.15">
      <c r="C162" s="116" t="s">
        <v>1583</v>
      </c>
      <c r="E162" s="124">
        <f t="shared" si="20"/>
        <v>32307</v>
      </c>
      <c r="F162" s="129" t="str">
        <f t="shared" si="21"/>
        <v>MR32307</v>
      </c>
      <c r="G162" s="129" t="str">
        <f t="shared" si="22"/>
        <v>备用[Pls]</v>
      </c>
      <c r="I162" s="125">
        <f t="shared" si="23"/>
        <v>42307</v>
      </c>
      <c r="J162" s="125" t="str">
        <f t="shared" si="24"/>
        <v>MR42307</v>
      </c>
      <c r="K162" s="125" t="str">
        <f t="shared" si="25"/>
        <v>备用[M]</v>
      </c>
      <c r="M162" s="126">
        <f t="shared" si="26"/>
        <v>52307</v>
      </c>
      <c r="N162" s="126" t="str">
        <f t="shared" si="27"/>
        <v>MR52307</v>
      </c>
      <c r="O162" s="126" t="str">
        <f t="shared" si="28"/>
        <v>备用[条件]</v>
      </c>
      <c r="Q162" s="127">
        <f t="shared" si="29"/>
        <v>62307</v>
      </c>
      <c r="R162" s="127" t="str">
        <f t="shared" si="30"/>
        <v>MR62307</v>
      </c>
      <c r="S162" s="127" t="str">
        <f t="shared" si="31"/>
        <v>备用[A]</v>
      </c>
      <c r="U162" s="128">
        <f t="shared" si="32"/>
        <v>72307</v>
      </c>
      <c r="V162" s="128" t="str">
        <f t="shared" si="33"/>
        <v>MR72307</v>
      </c>
      <c r="W162" s="128" t="str">
        <f t="shared" si="34"/>
        <v>备用[SW]</v>
      </c>
    </row>
    <row r="163" spans="3:23" x14ac:dyDescent="0.15">
      <c r="C163" s="116" t="s">
        <v>1583</v>
      </c>
      <c r="E163" s="124">
        <f t="shared" si="20"/>
        <v>32308</v>
      </c>
      <c r="F163" s="129" t="str">
        <f t="shared" si="21"/>
        <v>MR32308</v>
      </c>
      <c r="G163" s="129" t="str">
        <f t="shared" si="22"/>
        <v>备用[Pls]</v>
      </c>
      <c r="I163" s="125">
        <f t="shared" si="23"/>
        <v>42308</v>
      </c>
      <c r="J163" s="125" t="str">
        <f t="shared" si="24"/>
        <v>MR42308</v>
      </c>
      <c r="K163" s="125" t="str">
        <f t="shared" si="25"/>
        <v>备用[M]</v>
      </c>
      <c r="M163" s="126">
        <f t="shared" si="26"/>
        <v>52308</v>
      </c>
      <c r="N163" s="126" t="str">
        <f t="shared" si="27"/>
        <v>MR52308</v>
      </c>
      <c r="O163" s="126" t="str">
        <f t="shared" si="28"/>
        <v>备用[条件]</v>
      </c>
      <c r="Q163" s="127">
        <f t="shared" si="29"/>
        <v>62308</v>
      </c>
      <c r="R163" s="127" t="str">
        <f t="shared" si="30"/>
        <v>MR62308</v>
      </c>
      <c r="S163" s="127" t="str">
        <f t="shared" si="31"/>
        <v>备用[A]</v>
      </c>
      <c r="U163" s="128">
        <f t="shared" si="32"/>
        <v>72308</v>
      </c>
      <c r="V163" s="128" t="str">
        <f t="shared" si="33"/>
        <v>MR72308</v>
      </c>
      <c r="W163" s="128" t="str">
        <f t="shared" si="34"/>
        <v>备用[SW]</v>
      </c>
    </row>
    <row r="164" spans="3:23" x14ac:dyDescent="0.15">
      <c r="C164" s="116" t="s">
        <v>1583</v>
      </c>
      <c r="E164" s="124">
        <f t="shared" si="20"/>
        <v>32309</v>
      </c>
      <c r="F164" s="129" t="str">
        <f t="shared" si="21"/>
        <v>MR32309</v>
      </c>
      <c r="G164" s="129" t="str">
        <f t="shared" si="22"/>
        <v>备用[Pls]</v>
      </c>
      <c r="I164" s="125">
        <f t="shared" si="23"/>
        <v>42309</v>
      </c>
      <c r="J164" s="125" t="str">
        <f t="shared" si="24"/>
        <v>MR42309</v>
      </c>
      <c r="K164" s="125" t="str">
        <f t="shared" si="25"/>
        <v>备用[M]</v>
      </c>
      <c r="M164" s="126">
        <f t="shared" si="26"/>
        <v>52309</v>
      </c>
      <c r="N164" s="126" t="str">
        <f t="shared" si="27"/>
        <v>MR52309</v>
      </c>
      <c r="O164" s="126" t="str">
        <f t="shared" si="28"/>
        <v>备用[条件]</v>
      </c>
      <c r="Q164" s="127">
        <f t="shared" si="29"/>
        <v>62309</v>
      </c>
      <c r="R164" s="127" t="str">
        <f t="shared" si="30"/>
        <v>MR62309</v>
      </c>
      <c r="S164" s="127" t="str">
        <f t="shared" si="31"/>
        <v>备用[A]</v>
      </c>
      <c r="U164" s="128">
        <f t="shared" si="32"/>
        <v>72309</v>
      </c>
      <c r="V164" s="128" t="str">
        <f t="shared" si="33"/>
        <v>MR72309</v>
      </c>
      <c r="W164" s="128" t="str">
        <f t="shared" si="34"/>
        <v>备用[SW]</v>
      </c>
    </row>
    <row r="165" spans="3:23" x14ac:dyDescent="0.15">
      <c r="C165" s="116" t="s">
        <v>1583</v>
      </c>
      <c r="E165" s="124">
        <f t="shared" si="20"/>
        <v>32310</v>
      </c>
      <c r="F165" s="129" t="str">
        <f t="shared" si="21"/>
        <v>MR32310</v>
      </c>
      <c r="G165" s="129" t="str">
        <f t="shared" si="22"/>
        <v>备用[Pls]</v>
      </c>
      <c r="I165" s="125">
        <f t="shared" si="23"/>
        <v>42310</v>
      </c>
      <c r="J165" s="125" t="str">
        <f t="shared" si="24"/>
        <v>MR42310</v>
      </c>
      <c r="K165" s="125" t="str">
        <f t="shared" si="25"/>
        <v>备用[M]</v>
      </c>
      <c r="M165" s="126">
        <f t="shared" si="26"/>
        <v>52310</v>
      </c>
      <c r="N165" s="126" t="str">
        <f t="shared" si="27"/>
        <v>MR52310</v>
      </c>
      <c r="O165" s="126" t="str">
        <f t="shared" si="28"/>
        <v>备用[条件]</v>
      </c>
      <c r="Q165" s="127">
        <f t="shared" si="29"/>
        <v>62310</v>
      </c>
      <c r="R165" s="127" t="str">
        <f t="shared" si="30"/>
        <v>MR62310</v>
      </c>
      <c r="S165" s="127" t="str">
        <f t="shared" si="31"/>
        <v>备用[A]</v>
      </c>
      <c r="U165" s="128">
        <f t="shared" si="32"/>
        <v>72310</v>
      </c>
      <c r="V165" s="128" t="str">
        <f t="shared" si="33"/>
        <v>MR72310</v>
      </c>
      <c r="W165" s="128" t="str">
        <f t="shared" si="34"/>
        <v>备用[SW]</v>
      </c>
    </row>
    <row r="166" spans="3:23" x14ac:dyDescent="0.15">
      <c r="C166" s="116" t="s">
        <v>1583</v>
      </c>
      <c r="E166" s="124">
        <f t="shared" si="20"/>
        <v>32311</v>
      </c>
      <c r="F166" s="129" t="str">
        <f t="shared" si="21"/>
        <v>MR32311</v>
      </c>
      <c r="G166" s="129" t="str">
        <f t="shared" si="22"/>
        <v>备用[Pls]</v>
      </c>
      <c r="I166" s="125">
        <f t="shared" si="23"/>
        <v>42311</v>
      </c>
      <c r="J166" s="125" t="str">
        <f t="shared" si="24"/>
        <v>MR42311</v>
      </c>
      <c r="K166" s="125" t="str">
        <f t="shared" si="25"/>
        <v>备用[M]</v>
      </c>
      <c r="M166" s="126">
        <f t="shared" si="26"/>
        <v>52311</v>
      </c>
      <c r="N166" s="126" t="str">
        <f t="shared" si="27"/>
        <v>MR52311</v>
      </c>
      <c r="O166" s="126" t="str">
        <f t="shared" si="28"/>
        <v>备用[条件]</v>
      </c>
      <c r="Q166" s="127">
        <f t="shared" si="29"/>
        <v>62311</v>
      </c>
      <c r="R166" s="127" t="str">
        <f t="shared" si="30"/>
        <v>MR62311</v>
      </c>
      <c r="S166" s="127" t="str">
        <f t="shared" si="31"/>
        <v>备用[A]</v>
      </c>
      <c r="U166" s="128">
        <f t="shared" si="32"/>
        <v>72311</v>
      </c>
      <c r="V166" s="128" t="str">
        <f t="shared" si="33"/>
        <v>MR72311</v>
      </c>
      <c r="W166" s="128" t="str">
        <f t="shared" si="34"/>
        <v>备用[SW]</v>
      </c>
    </row>
    <row r="167" spans="3:23" x14ac:dyDescent="0.15">
      <c r="C167" s="116" t="s">
        <v>1583</v>
      </c>
      <c r="E167" s="124">
        <f t="shared" si="20"/>
        <v>32312</v>
      </c>
      <c r="F167" s="129" t="str">
        <f t="shared" si="21"/>
        <v>MR32312</v>
      </c>
      <c r="G167" s="129" t="str">
        <f t="shared" si="22"/>
        <v>备用[Pls]</v>
      </c>
      <c r="I167" s="125">
        <f t="shared" si="23"/>
        <v>42312</v>
      </c>
      <c r="J167" s="125" t="str">
        <f t="shared" si="24"/>
        <v>MR42312</v>
      </c>
      <c r="K167" s="125" t="str">
        <f t="shared" si="25"/>
        <v>备用[M]</v>
      </c>
      <c r="M167" s="126">
        <f t="shared" si="26"/>
        <v>52312</v>
      </c>
      <c r="N167" s="126" t="str">
        <f t="shared" si="27"/>
        <v>MR52312</v>
      </c>
      <c r="O167" s="126" t="str">
        <f t="shared" si="28"/>
        <v>备用[条件]</v>
      </c>
      <c r="Q167" s="127">
        <f t="shared" si="29"/>
        <v>62312</v>
      </c>
      <c r="R167" s="127" t="str">
        <f t="shared" si="30"/>
        <v>MR62312</v>
      </c>
      <c r="S167" s="127" t="str">
        <f t="shared" si="31"/>
        <v>备用[A]</v>
      </c>
      <c r="U167" s="128">
        <f t="shared" si="32"/>
        <v>72312</v>
      </c>
      <c r="V167" s="128" t="str">
        <f t="shared" si="33"/>
        <v>MR72312</v>
      </c>
      <c r="W167" s="128" t="str">
        <f t="shared" si="34"/>
        <v>备用[SW]</v>
      </c>
    </row>
    <row r="168" spans="3:23" x14ac:dyDescent="0.15">
      <c r="C168" s="116" t="s">
        <v>1583</v>
      </c>
      <c r="E168" s="124">
        <f t="shared" si="20"/>
        <v>32313</v>
      </c>
      <c r="F168" s="129" t="str">
        <f t="shared" si="21"/>
        <v>MR32313</v>
      </c>
      <c r="G168" s="129" t="str">
        <f t="shared" si="22"/>
        <v>备用[Pls]</v>
      </c>
      <c r="I168" s="125">
        <f t="shared" si="23"/>
        <v>42313</v>
      </c>
      <c r="J168" s="125" t="str">
        <f t="shared" si="24"/>
        <v>MR42313</v>
      </c>
      <c r="K168" s="125" t="str">
        <f t="shared" si="25"/>
        <v>备用[M]</v>
      </c>
      <c r="M168" s="126">
        <f t="shared" si="26"/>
        <v>52313</v>
      </c>
      <c r="N168" s="126" t="str">
        <f t="shared" si="27"/>
        <v>MR52313</v>
      </c>
      <c r="O168" s="126" t="str">
        <f t="shared" si="28"/>
        <v>备用[条件]</v>
      </c>
      <c r="Q168" s="127">
        <f t="shared" si="29"/>
        <v>62313</v>
      </c>
      <c r="R168" s="127" t="str">
        <f t="shared" si="30"/>
        <v>MR62313</v>
      </c>
      <c r="S168" s="127" t="str">
        <f t="shared" si="31"/>
        <v>备用[A]</v>
      </c>
      <c r="U168" s="128">
        <f t="shared" si="32"/>
        <v>72313</v>
      </c>
      <c r="V168" s="128" t="str">
        <f t="shared" si="33"/>
        <v>MR72313</v>
      </c>
      <c r="W168" s="128" t="str">
        <f t="shared" si="34"/>
        <v>备用[SW]</v>
      </c>
    </row>
    <row r="169" spans="3:23" x14ac:dyDescent="0.15">
      <c r="C169" s="116" t="s">
        <v>1583</v>
      </c>
      <c r="E169" s="124">
        <f t="shared" si="20"/>
        <v>32314</v>
      </c>
      <c r="F169" s="129" t="str">
        <f t="shared" si="21"/>
        <v>MR32314</v>
      </c>
      <c r="G169" s="129" t="str">
        <f t="shared" si="22"/>
        <v>备用[Pls]</v>
      </c>
      <c r="I169" s="125">
        <f t="shared" si="23"/>
        <v>42314</v>
      </c>
      <c r="J169" s="125" t="str">
        <f t="shared" si="24"/>
        <v>MR42314</v>
      </c>
      <c r="K169" s="125" t="str">
        <f t="shared" si="25"/>
        <v>备用[M]</v>
      </c>
      <c r="M169" s="126">
        <f t="shared" si="26"/>
        <v>52314</v>
      </c>
      <c r="N169" s="126" t="str">
        <f t="shared" si="27"/>
        <v>MR52314</v>
      </c>
      <c r="O169" s="126" t="str">
        <f t="shared" si="28"/>
        <v>备用[条件]</v>
      </c>
      <c r="Q169" s="127">
        <f t="shared" si="29"/>
        <v>62314</v>
      </c>
      <c r="R169" s="127" t="str">
        <f t="shared" si="30"/>
        <v>MR62314</v>
      </c>
      <c r="S169" s="127" t="str">
        <f t="shared" si="31"/>
        <v>备用[A]</v>
      </c>
      <c r="U169" s="128">
        <f t="shared" si="32"/>
        <v>72314</v>
      </c>
      <c r="V169" s="128" t="str">
        <f t="shared" si="33"/>
        <v>MR72314</v>
      </c>
      <c r="W169" s="128" t="str">
        <f t="shared" si="34"/>
        <v>备用[SW]</v>
      </c>
    </row>
    <row r="170" spans="3:23" x14ac:dyDescent="0.15">
      <c r="C170" s="116" t="s">
        <v>1583</v>
      </c>
      <c r="E170" s="124">
        <f t="shared" si="20"/>
        <v>32315</v>
      </c>
      <c r="F170" s="129" t="str">
        <f t="shared" si="21"/>
        <v>MR32315</v>
      </c>
      <c r="G170" s="129" t="str">
        <f t="shared" si="22"/>
        <v>备用[Pls]</v>
      </c>
      <c r="I170" s="125">
        <f t="shared" si="23"/>
        <v>42315</v>
      </c>
      <c r="J170" s="125" t="str">
        <f t="shared" si="24"/>
        <v>MR42315</v>
      </c>
      <c r="K170" s="125" t="str">
        <f t="shared" si="25"/>
        <v>备用[M]</v>
      </c>
      <c r="M170" s="126">
        <f t="shared" si="26"/>
        <v>52315</v>
      </c>
      <c r="N170" s="126" t="str">
        <f t="shared" si="27"/>
        <v>MR52315</v>
      </c>
      <c r="O170" s="126" t="str">
        <f t="shared" si="28"/>
        <v>备用[条件]</v>
      </c>
      <c r="Q170" s="127">
        <f t="shared" si="29"/>
        <v>62315</v>
      </c>
      <c r="R170" s="127" t="str">
        <f t="shared" si="30"/>
        <v>MR62315</v>
      </c>
      <c r="S170" s="127" t="str">
        <f t="shared" si="31"/>
        <v>备用[A]</v>
      </c>
      <c r="U170" s="128">
        <f t="shared" si="32"/>
        <v>72315</v>
      </c>
      <c r="V170" s="128" t="str">
        <f t="shared" si="33"/>
        <v>MR72315</v>
      </c>
      <c r="W170" s="128" t="str">
        <f t="shared" si="34"/>
        <v>备用[SW]</v>
      </c>
    </row>
    <row r="171" spans="3:23" x14ac:dyDescent="0.15">
      <c r="C171" s="116" t="s">
        <v>1583</v>
      </c>
      <c r="E171" s="124">
        <f t="shared" si="20"/>
        <v>32400</v>
      </c>
      <c r="F171" s="129" t="str">
        <f t="shared" si="21"/>
        <v>MR32400</v>
      </c>
      <c r="G171" s="129" t="str">
        <f t="shared" si="22"/>
        <v>备用[Pls]</v>
      </c>
      <c r="I171" s="125">
        <f t="shared" si="23"/>
        <v>42400</v>
      </c>
      <c r="J171" s="125" t="str">
        <f t="shared" si="24"/>
        <v>MR42400</v>
      </c>
      <c r="K171" s="125" t="str">
        <f t="shared" si="25"/>
        <v>备用[M]</v>
      </c>
      <c r="M171" s="126">
        <f t="shared" si="26"/>
        <v>52400</v>
      </c>
      <c r="N171" s="126" t="str">
        <f t="shared" si="27"/>
        <v>MR52400</v>
      </c>
      <c r="O171" s="126" t="str">
        <f t="shared" si="28"/>
        <v>备用[条件]</v>
      </c>
      <c r="Q171" s="127">
        <f t="shared" si="29"/>
        <v>62400</v>
      </c>
      <c r="R171" s="127" t="str">
        <f t="shared" si="30"/>
        <v>MR62400</v>
      </c>
      <c r="S171" s="127" t="str">
        <f t="shared" si="31"/>
        <v>备用[A]</v>
      </c>
      <c r="U171" s="128">
        <f t="shared" si="32"/>
        <v>72400</v>
      </c>
      <c r="V171" s="128" t="str">
        <f t="shared" si="33"/>
        <v>MR72400</v>
      </c>
      <c r="W171" s="128" t="str">
        <f t="shared" si="34"/>
        <v>备用[SW]</v>
      </c>
    </row>
    <row r="172" spans="3:23" x14ac:dyDescent="0.15">
      <c r="C172" s="116" t="s">
        <v>1583</v>
      </c>
      <c r="E172" s="124">
        <f t="shared" ref="E172:E202" si="35">E71+E$1</f>
        <v>32401</v>
      </c>
      <c r="F172" s="129" t="str">
        <f t="shared" ref="F172:F202" si="36">F$4&amp;E172</f>
        <v>MR32401</v>
      </c>
      <c r="G172" s="129" t="str">
        <f t="shared" ref="G172:G202" si="37">C172&amp;G$4</f>
        <v>备用[Pls]</v>
      </c>
      <c r="I172" s="125">
        <f t="shared" ref="I172:I202" si="38">I71+E$1</f>
        <v>42401</v>
      </c>
      <c r="J172" s="125" t="str">
        <f t="shared" ref="J172:J202" si="39">J$4&amp;I172</f>
        <v>MR42401</v>
      </c>
      <c r="K172" s="125" t="str">
        <f t="shared" ref="K172:K202" si="40">C172&amp;K$4</f>
        <v>备用[M]</v>
      </c>
      <c r="M172" s="126">
        <f t="shared" ref="M172:M202" si="41">M71+E$1</f>
        <v>52401</v>
      </c>
      <c r="N172" s="126" t="str">
        <f t="shared" ref="N172:N202" si="42">N$4&amp;M172</f>
        <v>MR52401</v>
      </c>
      <c r="O172" s="126" t="str">
        <f t="shared" ref="O172:O202" si="43">C172&amp;O$4</f>
        <v>备用[条件]</v>
      </c>
      <c r="Q172" s="127">
        <f t="shared" ref="Q172:Q202" si="44">Q71+E$1</f>
        <v>62401</v>
      </c>
      <c r="R172" s="127" t="str">
        <f t="shared" ref="R172:R202" si="45">R$4&amp;Q172</f>
        <v>MR62401</v>
      </c>
      <c r="S172" s="127" t="str">
        <f t="shared" ref="S172:S202" si="46">C172&amp;S$4</f>
        <v>备用[A]</v>
      </c>
      <c r="U172" s="128">
        <f t="shared" ref="U172:U202" si="47">U71+E$1</f>
        <v>72401</v>
      </c>
      <c r="V172" s="128" t="str">
        <f t="shared" ref="V172:V202" si="48">V$4&amp;U172</f>
        <v>MR72401</v>
      </c>
      <c r="W172" s="128" t="str">
        <f t="shared" ref="W172:W202" si="49">C172&amp;W$4</f>
        <v>备用[SW]</v>
      </c>
    </row>
    <row r="173" spans="3:23" x14ac:dyDescent="0.15">
      <c r="C173" s="116" t="s">
        <v>1583</v>
      </c>
      <c r="E173" s="124">
        <f t="shared" si="35"/>
        <v>32402</v>
      </c>
      <c r="F173" s="129" t="str">
        <f t="shared" si="36"/>
        <v>MR32402</v>
      </c>
      <c r="G173" s="129" t="str">
        <f t="shared" si="37"/>
        <v>备用[Pls]</v>
      </c>
      <c r="I173" s="125">
        <f t="shared" si="38"/>
        <v>42402</v>
      </c>
      <c r="J173" s="125" t="str">
        <f t="shared" si="39"/>
        <v>MR42402</v>
      </c>
      <c r="K173" s="125" t="str">
        <f t="shared" si="40"/>
        <v>备用[M]</v>
      </c>
      <c r="M173" s="126">
        <f t="shared" si="41"/>
        <v>52402</v>
      </c>
      <c r="N173" s="126" t="str">
        <f t="shared" si="42"/>
        <v>MR52402</v>
      </c>
      <c r="O173" s="126" t="str">
        <f t="shared" si="43"/>
        <v>备用[条件]</v>
      </c>
      <c r="Q173" s="127">
        <f t="shared" si="44"/>
        <v>62402</v>
      </c>
      <c r="R173" s="127" t="str">
        <f t="shared" si="45"/>
        <v>MR62402</v>
      </c>
      <c r="S173" s="127" t="str">
        <f t="shared" si="46"/>
        <v>备用[A]</v>
      </c>
      <c r="U173" s="128">
        <f t="shared" si="47"/>
        <v>72402</v>
      </c>
      <c r="V173" s="128" t="str">
        <f t="shared" si="48"/>
        <v>MR72402</v>
      </c>
      <c r="W173" s="128" t="str">
        <f t="shared" si="49"/>
        <v>备用[SW]</v>
      </c>
    </row>
    <row r="174" spans="3:23" x14ac:dyDescent="0.15">
      <c r="C174" s="116" t="s">
        <v>1583</v>
      </c>
      <c r="E174" s="124">
        <f t="shared" si="35"/>
        <v>32403</v>
      </c>
      <c r="F174" s="129" t="str">
        <f t="shared" si="36"/>
        <v>MR32403</v>
      </c>
      <c r="G174" s="129" t="str">
        <f t="shared" si="37"/>
        <v>备用[Pls]</v>
      </c>
      <c r="I174" s="125">
        <f t="shared" si="38"/>
        <v>42403</v>
      </c>
      <c r="J174" s="125" t="str">
        <f t="shared" si="39"/>
        <v>MR42403</v>
      </c>
      <c r="K174" s="125" t="str">
        <f t="shared" si="40"/>
        <v>备用[M]</v>
      </c>
      <c r="M174" s="126">
        <f t="shared" si="41"/>
        <v>52403</v>
      </c>
      <c r="N174" s="126" t="str">
        <f t="shared" si="42"/>
        <v>MR52403</v>
      </c>
      <c r="O174" s="126" t="str">
        <f t="shared" si="43"/>
        <v>备用[条件]</v>
      </c>
      <c r="Q174" s="127">
        <f t="shared" si="44"/>
        <v>62403</v>
      </c>
      <c r="R174" s="127" t="str">
        <f t="shared" si="45"/>
        <v>MR62403</v>
      </c>
      <c r="S174" s="127" t="str">
        <f t="shared" si="46"/>
        <v>备用[A]</v>
      </c>
      <c r="U174" s="128">
        <f t="shared" si="47"/>
        <v>72403</v>
      </c>
      <c r="V174" s="128" t="str">
        <f t="shared" si="48"/>
        <v>MR72403</v>
      </c>
      <c r="W174" s="128" t="str">
        <f t="shared" si="49"/>
        <v>备用[SW]</v>
      </c>
    </row>
    <row r="175" spans="3:23" x14ac:dyDescent="0.15">
      <c r="C175" s="116" t="s">
        <v>1583</v>
      </c>
      <c r="E175" s="124">
        <f t="shared" si="35"/>
        <v>32404</v>
      </c>
      <c r="F175" s="129" t="str">
        <f t="shared" si="36"/>
        <v>MR32404</v>
      </c>
      <c r="G175" s="129" t="str">
        <f t="shared" si="37"/>
        <v>备用[Pls]</v>
      </c>
      <c r="I175" s="125">
        <f t="shared" si="38"/>
        <v>42404</v>
      </c>
      <c r="J175" s="125" t="str">
        <f t="shared" si="39"/>
        <v>MR42404</v>
      </c>
      <c r="K175" s="125" t="str">
        <f t="shared" si="40"/>
        <v>备用[M]</v>
      </c>
      <c r="M175" s="126">
        <f t="shared" si="41"/>
        <v>52404</v>
      </c>
      <c r="N175" s="126" t="str">
        <f t="shared" si="42"/>
        <v>MR52404</v>
      </c>
      <c r="O175" s="126" t="str">
        <f t="shared" si="43"/>
        <v>备用[条件]</v>
      </c>
      <c r="Q175" s="127">
        <f t="shared" si="44"/>
        <v>62404</v>
      </c>
      <c r="R175" s="127" t="str">
        <f t="shared" si="45"/>
        <v>MR62404</v>
      </c>
      <c r="S175" s="127" t="str">
        <f t="shared" si="46"/>
        <v>备用[A]</v>
      </c>
      <c r="U175" s="128">
        <f t="shared" si="47"/>
        <v>72404</v>
      </c>
      <c r="V175" s="128" t="str">
        <f t="shared" si="48"/>
        <v>MR72404</v>
      </c>
      <c r="W175" s="128" t="str">
        <f t="shared" si="49"/>
        <v>备用[SW]</v>
      </c>
    </row>
    <row r="176" spans="3:23" x14ac:dyDescent="0.15">
      <c r="C176" s="116" t="s">
        <v>1583</v>
      </c>
      <c r="E176" s="124">
        <f t="shared" si="35"/>
        <v>32405</v>
      </c>
      <c r="F176" s="129" t="str">
        <f t="shared" si="36"/>
        <v>MR32405</v>
      </c>
      <c r="G176" s="129" t="str">
        <f t="shared" si="37"/>
        <v>备用[Pls]</v>
      </c>
      <c r="I176" s="125">
        <f t="shared" si="38"/>
        <v>42405</v>
      </c>
      <c r="J176" s="125" t="str">
        <f t="shared" si="39"/>
        <v>MR42405</v>
      </c>
      <c r="K176" s="125" t="str">
        <f t="shared" si="40"/>
        <v>备用[M]</v>
      </c>
      <c r="M176" s="126">
        <f t="shared" si="41"/>
        <v>52405</v>
      </c>
      <c r="N176" s="126" t="str">
        <f t="shared" si="42"/>
        <v>MR52405</v>
      </c>
      <c r="O176" s="126" t="str">
        <f t="shared" si="43"/>
        <v>备用[条件]</v>
      </c>
      <c r="Q176" s="127">
        <f t="shared" si="44"/>
        <v>62405</v>
      </c>
      <c r="R176" s="127" t="str">
        <f t="shared" si="45"/>
        <v>MR62405</v>
      </c>
      <c r="S176" s="127" t="str">
        <f t="shared" si="46"/>
        <v>备用[A]</v>
      </c>
      <c r="U176" s="128">
        <f t="shared" si="47"/>
        <v>72405</v>
      </c>
      <c r="V176" s="128" t="str">
        <f t="shared" si="48"/>
        <v>MR72405</v>
      </c>
      <c r="W176" s="128" t="str">
        <f t="shared" si="49"/>
        <v>备用[SW]</v>
      </c>
    </row>
    <row r="177" spans="3:23" x14ac:dyDescent="0.15">
      <c r="C177" s="116" t="s">
        <v>1583</v>
      </c>
      <c r="E177" s="124">
        <f t="shared" si="35"/>
        <v>32406</v>
      </c>
      <c r="F177" s="129" t="str">
        <f t="shared" si="36"/>
        <v>MR32406</v>
      </c>
      <c r="G177" s="129" t="str">
        <f t="shared" si="37"/>
        <v>备用[Pls]</v>
      </c>
      <c r="I177" s="125">
        <f t="shared" si="38"/>
        <v>42406</v>
      </c>
      <c r="J177" s="125" t="str">
        <f t="shared" si="39"/>
        <v>MR42406</v>
      </c>
      <c r="K177" s="125" t="str">
        <f t="shared" si="40"/>
        <v>备用[M]</v>
      </c>
      <c r="M177" s="126">
        <f t="shared" si="41"/>
        <v>52406</v>
      </c>
      <c r="N177" s="126" t="str">
        <f t="shared" si="42"/>
        <v>MR52406</v>
      </c>
      <c r="O177" s="126" t="str">
        <f t="shared" si="43"/>
        <v>备用[条件]</v>
      </c>
      <c r="Q177" s="127">
        <f t="shared" si="44"/>
        <v>62406</v>
      </c>
      <c r="R177" s="127" t="str">
        <f t="shared" si="45"/>
        <v>MR62406</v>
      </c>
      <c r="S177" s="127" t="str">
        <f t="shared" si="46"/>
        <v>备用[A]</v>
      </c>
      <c r="U177" s="128">
        <f t="shared" si="47"/>
        <v>72406</v>
      </c>
      <c r="V177" s="128" t="str">
        <f t="shared" si="48"/>
        <v>MR72406</v>
      </c>
      <c r="W177" s="128" t="str">
        <f t="shared" si="49"/>
        <v>备用[SW]</v>
      </c>
    </row>
    <row r="178" spans="3:23" x14ac:dyDescent="0.15">
      <c r="C178" s="116" t="s">
        <v>1583</v>
      </c>
      <c r="E178" s="124">
        <f t="shared" si="35"/>
        <v>32407</v>
      </c>
      <c r="F178" s="129" t="str">
        <f t="shared" si="36"/>
        <v>MR32407</v>
      </c>
      <c r="G178" s="129" t="str">
        <f t="shared" si="37"/>
        <v>备用[Pls]</v>
      </c>
      <c r="I178" s="125">
        <f t="shared" si="38"/>
        <v>42407</v>
      </c>
      <c r="J178" s="125" t="str">
        <f t="shared" si="39"/>
        <v>MR42407</v>
      </c>
      <c r="K178" s="125" t="str">
        <f t="shared" si="40"/>
        <v>备用[M]</v>
      </c>
      <c r="M178" s="126">
        <f t="shared" si="41"/>
        <v>52407</v>
      </c>
      <c r="N178" s="126" t="str">
        <f t="shared" si="42"/>
        <v>MR52407</v>
      </c>
      <c r="O178" s="126" t="str">
        <f t="shared" si="43"/>
        <v>备用[条件]</v>
      </c>
      <c r="Q178" s="127">
        <f t="shared" si="44"/>
        <v>62407</v>
      </c>
      <c r="R178" s="127" t="str">
        <f t="shared" si="45"/>
        <v>MR62407</v>
      </c>
      <c r="S178" s="127" t="str">
        <f t="shared" si="46"/>
        <v>备用[A]</v>
      </c>
      <c r="U178" s="128">
        <f t="shared" si="47"/>
        <v>72407</v>
      </c>
      <c r="V178" s="128" t="str">
        <f t="shared" si="48"/>
        <v>MR72407</v>
      </c>
      <c r="W178" s="128" t="str">
        <f t="shared" si="49"/>
        <v>备用[SW]</v>
      </c>
    </row>
    <row r="179" spans="3:23" x14ac:dyDescent="0.15">
      <c r="C179" s="116" t="s">
        <v>1583</v>
      </c>
      <c r="E179" s="124">
        <f t="shared" si="35"/>
        <v>32408</v>
      </c>
      <c r="F179" s="129" t="str">
        <f t="shared" si="36"/>
        <v>MR32408</v>
      </c>
      <c r="G179" s="129" t="str">
        <f t="shared" si="37"/>
        <v>备用[Pls]</v>
      </c>
      <c r="I179" s="125">
        <f t="shared" si="38"/>
        <v>42408</v>
      </c>
      <c r="J179" s="125" t="str">
        <f t="shared" si="39"/>
        <v>MR42408</v>
      </c>
      <c r="K179" s="125" t="str">
        <f t="shared" si="40"/>
        <v>备用[M]</v>
      </c>
      <c r="M179" s="126">
        <f t="shared" si="41"/>
        <v>52408</v>
      </c>
      <c r="N179" s="126" t="str">
        <f t="shared" si="42"/>
        <v>MR52408</v>
      </c>
      <c r="O179" s="126" t="str">
        <f t="shared" si="43"/>
        <v>备用[条件]</v>
      </c>
      <c r="Q179" s="127">
        <f t="shared" si="44"/>
        <v>62408</v>
      </c>
      <c r="R179" s="127" t="str">
        <f t="shared" si="45"/>
        <v>MR62408</v>
      </c>
      <c r="S179" s="127" t="str">
        <f t="shared" si="46"/>
        <v>备用[A]</v>
      </c>
      <c r="U179" s="128">
        <f t="shared" si="47"/>
        <v>72408</v>
      </c>
      <c r="V179" s="128" t="str">
        <f t="shared" si="48"/>
        <v>MR72408</v>
      </c>
      <c r="W179" s="128" t="str">
        <f t="shared" si="49"/>
        <v>备用[SW]</v>
      </c>
    </row>
    <row r="180" spans="3:23" x14ac:dyDescent="0.15">
      <c r="C180" s="116" t="s">
        <v>1583</v>
      </c>
      <c r="E180" s="124">
        <f t="shared" si="35"/>
        <v>32409</v>
      </c>
      <c r="F180" s="129" t="str">
        <f t="shared" si="36"/>
        <v>MR32409</v>
      </c>
      <c r="G180" s="129" t="str">
        <f t="shared" si="37"/>
        <v>备用[Pls]</v>
      </c>
      <c r="I180" s="125">
        <f t="shared" si="38"/>
        <v>42409</v>
      </c>
      <c r="J180" s="125" t="str">
        <f t="shared" si="39"/>
        <v>MR42409</v>
      </c>
      <c r="K180" s="125" t="str">
        <f t="shared" si="40"/>
        <v>备用[M]</v>
      </c>
      <c r="M180" s="126">
        <f t="shared" si="41"/>
        <v>52409</v>
      </c>
      <c r="N180" s="126" t="str">
        <f t="shared" si="42"/>
        <v>MR52409</v>
      </c>
      <c r="O180" s="126" t="str">
        <f t="shared" si="43"/>
        <v>备用[条件]</v>
      </c>
      <c r="Q180" s="127">
        <f t="shared" si="44"/>
        <v>62409</v>
      </c>
      <c r="R180" s="127" t="str">
        <f t="shared" si="45"/>
        <v>MR62409</v>
      </c>
      <c r="S180" s="127" t="str">
        <f t="shared" si="46"/>
        <v>备用[A]</v>
      </c>
      <c r="U180" s="128">
        <f t="shared" si="47"/>
        <v>72409</v>
      </c>
      <c r="V180" s="128" t="str">
        <f t="shared" si="48"/>
        <v>MR72409</v>
      </c>
      <c r="W180" s="128" t="str">
        <f t="shared" si="49"/>
        <v>备用[SW]</v>
      </c>
    </row>
    <row r="181" spans="3:23" x14ac:dyDescent="0.15">
      <c r="C181" s="116" t="s">
        <v>1583</v>
      </c>
      <c r="E181" s="124">
        <f t="shared" si="35"/>
        <v>32410</v>
      </c>
      <c r="F181" s="129" t="str">
        <f t="shared" si="36"/>
        <v>MR32410</v>
      </c>
      <c r="G181" s="129" t="str">
        <f t="shared" si="37"/>
        <v>备用[Pls]</v>
      </c>
      <c r="I181" s="125">
        <f t="shared" si="38"/>
        <v>42410</v>
      </c>
      <c r="J181" s="125" t="str">
        <f t="shared" si="39"/>
        <v>MR42410</v>
      </c>
      <c r="K181" s="125" t="str">
        <f t="shared" si="40"/>
        <v>备用[M]</v>
      </c>
      <c r="M181" s="126">
        <f t="shared" si="41"/>
        <v>52410</v>
      </c>
      <c r="N181" s="126" t="str">
        <f t="shared" si="42"/>
        <v>MR52410</v>
      </c>
      <c r="O181" s="126" t="str">
        <f t="shared" si="43"/>
        <v>备用[条件]</v>
      </c>
      <c r="Q181" s="127">
        <f t="shared" si="44"/>
        <v>62410</v>
      </c>
      <c r="R181" s="127" t="str">
        <f t="shared" si="45"/>
        <v>MR62410</v>
      </c>
      <c r="S181" s="127" t="str">
        <f t="shared" si="46"/>
        <v>备用[A]</v>
      </c>
      <c r="U181" s="128">
        <f t="shared" si="47"/>
        <v>72410</v>
      </c>
      <c r="V181" s="128" t="str">
        <f t="shared" si="48"/>
        <v>MR72410</v>
      </c>
      <c r="W181" s="128" t="str">
        <f t="shared" si="49"/>
        <v>备用[SW]</v>
      </c>
    </row>
    <row r="182" spans="3:23" x14ac:dyDescent="0.15">
      <c r="C182" s="116" t="s">
        <v>1583</v>
      </c>
      <c r="E182" s="124">
        <f t="shared" si="35"/>
        <v>32411</v>
      </c>
      <c r="F182" s="129" t="str">
        <f t="shared" si="36"/>
        <v>MR32411</v>
      </c>
      <c r="G182" s="129" t="str">
        <f t="shared" si="37"/>
        <v>备用[Pls]</v>
      </c>
      <c r="I182" s="125">
        <f t="shared" si="38"/>
        <v>42411</v>
      </c>
      <c r="J182" s="125" t="str">
        <f t="shared" si="39"/>
        <v>MR42411</v>
      </c>
      <c r="K182" s="125" t="str">
        <f t="shared" si="40"/>
        <v>备用[M]</v>
      </c>
      <c r="M182" s="126">
        <f t="shared" si="41"/>
        <v>52411</v>
      </c>
      <c r="N182" s="126" t="str">
        <f t="shared" si="42"/>
        <v>MR52411</v>
      </c>
      <c r="O182" s="126" t="str">
        <f t="shared" si="43"/>
        <v>备用[条件]</v>
      </c>
      <c r="Q182" s="127">
        <f t="shared" si="44"/>
        <v>62411</v>
      </c>
      <c r="R182" s="127" t="str">
        <f t="shared" si="45"/>
        <v>MR62411</v>
      </c>
      <c r="S182" s="127" t="str">
        <f t="shared" si="46"/>
        <v>备用[A]</v>
      </c>
      <c r="U182" s="128">
        <f t="shared" si="47"/>
        <v>72411</v>
      </c>
      <c r="V182" s="128" t="str">
        <f t="shared" si="48"/>
        <v>MR72411</v>
      </c>
      <c r="W182" s="128" t="str">
        <f t="shared" si="49"/>
        <v>备用[SW]</v>
      </c>
    </row>
    <row r="183" spans="3:23" x14ac:dyDescent="0.15">
      <c r="C183" s="116" t="s">
        <v>1583</v>
      </c>
      <c r="E183" s="124">
        <f t="shared" si="35"/>
        <v>32412</v>
      </c>
      <c r="F183" s="129" t="str">
        <f t="shared" si="36"/>
        <v>MR32412</v>
      </c>
      <c r="G183" s="129" t="str">
        <f t="shared" si="37"/>
        <v>备用[Pls]</v>
      </c>
      <c r="I183" s="125">
        <f t="shared" si="38"/>
        <v>42412</v>
      </c>
      <c r="J183" s="125" t="str">
        <f t="shared" si="39"/>
        <v>MR42412</v>
      </c>
      <c r="K183" s="125" t="str">
        <f t="shared" si="40"/>
        <v>备用[M]</v>
      </c>
      <c r="M183" s="126">
        <f t="shared" si="41"/>
        <v>52412</v>
      </c>
      <c r="N183" s="126" t="str">
        <f t="shared" si="42"/>
        <v>MR52412</v>
      </c>
      <c r="O183" s="126" t="str">
        <f t="shared" si="43"/>
        <v>备用[条件]</v>
      </c>
      <c r="Q183" s="127">
        <f t="shared" si="44"/>
        <v>62412</v>
      </c>
      <c r="R183" s="127" t="str">
        <f t="shared" si="45"/>
        <v>MR62412</v>
      </c>
      <c r="S183" s="127" t="str">
        <f t="shared" si="46"/>
        <v>备用[A]</v>
      </c>
      <c r="U183" s="128">
        <f t="shared" si="47"/>
        <v>72412</v>
      </c>
      <c r="V183" s="128" t="str">
        <f t="shared" si="48"/>
        <v>MR72412</v>
      </c>
      <c r="W183" s="128" t="str">
        <f t="shared" si="49"/>
        <v>备用[SW]</v>
      </c>
    </row>
    <row r="184" spans="3:23" x14ac:dyDescent="0.15">
      <c r="C184" s="116" t="s">
        <v>1583</v>
      </c>
      <c r="E184" s="124">
        <f t="shared" si="35"/>
        <v>32413</v>
      </c>
      <c r="F184" s="129" t="str">
        <f t="shared" si="36"/>
        <v>MR32413</v>
      </c>
      <c r="G184" s="129" t="str">
        <f t="shared" si="37"/>
        <v>备用[Pls]</v>
      </c>
      <c r="I184" s="125">
        <f t="shared" si="38"/>
        <v>42413</v>
      </c>
      <c r="J184" s="125" t="str">
        <f t="shared" si="39"/>
        <v>MR42413</v>
      </c>
      <c r="K184" s="125" t="str">
        <f t="shared" si="40"/>
        <v>备用[M]</v>
      </c>
      <c r="M184" s="126">
        <f t="shared" si="41"/>
        <v>52413</v>
      </c>
      <c r="N184" s="126" t="str">
        <f t="shared" si="42"/>
        <v>MR52413</v>
      </c>
      <c r="O184" s="126" t="str">
        <f t="shared" si="43"/>
        <v>备用[条件]</v>
      </c>
      <c r="Q184" s="127">
        <f t="shared" si="44"/>
        <v>62413</v>
      </c>
      <c r="R184" s="127" t="str">
        <f t="shared" si="45"/>
        <v>MR62413</v>
      </c>
      <c r="S184" s="127" t="str">
        <f t="shared" si="46"/>
        <v>备用[A]</v>
      </c>
      <c r="U184" s="128">
        <f t="shared" si="47"/>
        <v>72413</v>
      </c>
      <c r="V184" s="128" t="str">
        <f t="shared" si="48"/>
        <v>MR72413</v>
      </c>
      <c r="W184" s="128" t="str">
        <f t="shared" si="49"/>
        <v>备用[SW]</v>
      </c>
    </row>
    <row r="185" spans="3:23" x14ac:dyDescent="0.15">
      <c r="C185" s="116" t="s">
        <v>1583</v>
      </c>
      <c r="E185" s="124">
        <f t="shared" si="35"/>
        <v>32414</v>
      </c>
      <c r="F185" s="129" t="str">
        <f t="shared" si="36"/>
        <v>MR32414</v>
      </c>
      <c r="G185" s="129" t="str">
        <f t="shared" si="37"/>
        <v>备用[Pls]</v>
      </c>
      <c r="I185" s="125">
        <f t="shared" si="38"/>
        <v>42414</v>
      </c>
      <c r="J185" s="125" t="str">
        <f t="shared" si="39"/>
        <v>MR42414</v>
      </c>
      <c r="K185" s="125" t="str">
        <f t="shared" si="40"/>
        <v>备用[M]</v>
      </c>
      <c r="M185" s="126">
        <f t="shared" si="41"/>
        <v>52414</v>
      </c>
      <c r="N185" s="126" t="str">
        <f t="shared" si="42"/>
        <v>MR52414</v>
      </c>
      <c r="O185" s="126" t="str">
        <f t="shared" si="43"/>
        <v>备用[条件]</v>
      </c>
      <c r="Q185" s="127">
        <f t="shared" si="44"/>
        <v>62414</v>
      </c>
      <c r="R185" s="127" t="str">
        <f t="shared" si="45"/>
        <v>MR62414</v>
      </c>
      <c r="S185" s="127" t="str">
        <f t="shared" si="46"/>
        <v>备用[A]</v>
      </c>
      <c r="U185" s="128">
        <f t="shared" si="47"/>
        <v>72414</v>
      </c>
      <c r="V185" s="128" t="str">
        <f t="shared" si="48"/>
        <v>MR72414</v>
      </c>
      <c r="W185" s="128" t="str">
        <f t="shared" si="49"/>
        <v>备用[SW]</v>
      </c>
    </row>
    <row r="186" spans="3:23" x14ac:dyDescent="0.15">
      <c r="C186" s="116" t="s">
        <v>1583</v>
      </c>
      <c r="E186" s="124">
        <f t="shared" si="35"/>
        <v>32415</v>
      </c>
      <c r="F186" s="129" t="str">
        <f t="shared" si="36"/>
        <v>MR32415</v>
      </c>
      <c r="G186" s="129" t="str">
        <f t="shared" si="37"/>
        <v>备用[Pls]</v>
      </c>
      <c r="I186" s="125">
        <f t="shared" si="38"/>
        <v>42415</v>
      </c>
      <c r="J186" s="125" t="str">
        <f t="shared" si="39"/>
        <v>MR42415</v>
      </c>
      <c r="K186" s="125" t="str">
        <f t="shared" si="40"/>
        <v>备用[M]</v>
      </c>
      <c r="M186" s="126">
        <f t="shared" si="41"/>
        <v>52415</v>
      </c>
      <c r="N186" s="126" t="str">
        <f t="shared" si="42"/>
        <v>MR52415</v>
      </c>
      <c r="O186" s="126" t="str">
        <f t="shared" si="43"/>
        <v>备用[条件]</v>
      </c>
      <c r="Q186" s="127">
        <f t="shared" si="44"/>
        <v>62415</v>
      </c>
      <c r="R186" s="127" t="str">
        <f t="shared" si="45"/>
        <v>MR62415</v>
      </c>
      <c r="S186" s="127" t="str">
        <f t="shared" si="46"/>
        <v>备用[A]</v>
      </c>
      <c r="U186" s="128">
        <f t="shared" si="47"/>
        <v>72415</v>
      </c>
      <c r="V186" s="128" t="str">
        <f t="shared" si="48"/>
        <v>MR72415</v>
      </c>
      <c r="W186" s="128" t="str">
        <f t="shared" si="49"/>
        <v>备用[SW]</v>
      </c>
    </row>
    <row r="187" spans="3:23" x14ac:dyDescent="0.15">
      <c r="C187" s="116" t="s">
        <v>1583</v>
      </c>
      <c r="E187" s="124">
        <f t="shared" si="35"/>
        <v>32500</v>
      </c>
      <c r="F187" s="129" t="str">
        <f t="shared" si="36"/>
        <v>MR32500</v>
      </c>
      <c r="G187" s="129" t="str">
        <f t="shared" si="37"/>
        <v>备用[Pls]</v>
      </c>
      <c r="I187" s="125">
        <f t="shared" si="38"/>
        <v>42500</v>
      </c>
      <c r="J187" s="125" t="str">
        <f t="shared" si="39"/>
        <v>MR42500</v>
      </c>
      <c r="K187" s="125" t="str">
        <f t="shared" si="40"/>
        <v>备用[M]</v>
      </c>
      <c r="M187" s="126">
        <f t="shared" si="41"/>
        <v>52500</v>
      </c>
      <c r="N187" s="126" t="str">
        <f t="shared" si="42"/>
        <v>MR52500</v>
      </c>
      <c r="O187" s="126" t="str">
        <f t="shared" si="43"/>
        <v>备用[条件]</v>
      </c>
      <c r="Q187" s="127">
        <f t="shared" si="44"/>
        <v>62500</v>
      </c>
      <c r="R187" s="127" t="str">
        <f t="shared" si="45"/>
        <v>MR62500</v>
      </c>
      <c r="S187" s="127" t="str">
        <f t="shared" si="46"/>
        <v>备用[A]</v>
      </c>
      <c r="U187" s="128">
        <f t="shared" si="47"/>
        <v>72500</v>
      </c>
      <c r="V187" s="128" t="str">
        <f t="shared" si="48"/>
        <v>MR72500</v>
      </c>
      <c r="W187" s="128" t="str">
        <f t="shared" si="49"/>
        <v>备用[SW]</v>
      </c>
    </row>
    <row r="188" spans="3:23" x14ac:dyDescent="0.15">
      <c r="C188" s="116" t="s">
        <v>1583</v>
      </c>
      <c r="E188" s="124">
        <f t="shared" si="35"/>
        <v>32501</v>
      </c>
      <c r="F188" s="129" t="str">
        <f t="shared" si="36"/>
        <v>MR32501</v>
      </c>
      <c r="G188" s="129" t="str">
        <f t="shared" si="37"/>
        <v>备用[Pls]</v>
      </c>
      <c r="I188" s="125">
        <f t="shared" si="38"/>
        <v>42501</v>
      </c>
      <c r="J188" s="125" t="str">
        <f t="shared" si="39"/>
        <v>MR42501</v>
      </c>
      <c r="K188" s="125" t="str">
        <f t="shared" si="40"/>
        <v>备用[M]</v>
      </c>
      <c r="M188" s="126">
        <f t="shared" si="41"/>
        <v>52501</v>
      </c>
      <c r="N188" s="126" t="str">
        <f t="shared" si="42"/>
        <v>MR52501</v>
      </c>
      <c r="O188" s="126" t="str">
        <f t="shared" si="43"/>
        <v>备用[条件]</v>
      </c>
      <c r="Q188" s="127">
        <f t="shared" si="44"/>
        <v>62501</v>
      </c>
      <c r="R188" s="127" t="str">
        <f t="shared" si="45"/>
        <v>MR62501</v>
      </c>
      <c r="S188" s="127" t="str">
        <f t="shared" si="46"/>
        <v>备用[A]</v>
      </c>
      <c r="U188" s="128">
        <f t="shared" si="47"/>
        <v>72501</v>
      </c>
      <c r="V188" s="128" t="str">
        <f t="shared" si="48"/>
        <v>MR72501</v>
      </c>
      <c r="W188" s="128" t="str">
        <f t="shared" si="49"/>
        <v>备用[SW]</v>
      </c>
    </row>
    <row r="189" spans="3:23" x14ac:dyDescent="0.15">
      <c r="C189" s="116" t="s">
        <v>1583</v>
      </c>
      <c r="E189" s="124">
        <f t="shared" si="35"/>
        <v>32502</v>
      </c>
      <c r="F189" s="129" t="str">
        <f t="shared" si="36"/>
        <v>MR32502</v>
      </c>
      <c r="G189" s="129" t="str">
        <f t="shared" si="37"/>
        <v>备用[Pls]</v>
      </c>
      <c r="I189" s="125">
        <f t="shared" si="38"/>
        <v>42502</v>
      </c>
      <c r="J189" s="125" t="str">
        <f t="shared" si="39"/>
        <v>MR42502</v>
      </c>
      <c r="K189" s="125" t="str">
        <f t="shared" si="40"/>
        <v>备用[M]</v>
      </c>
      <c r="M189" s="126">
        <f t="shared" si="41"/>
        <v>52502</v>
      </c>
      <c r="N189" s="126" t="str">
        <f t="shared" si="42"/>
        <v>MR52502</v>
      </c>
      <c r="O189" s="126" t="str">
        <f t="shared" si="43"/>
        <v>备用[条件]</v>
      </c>
      <c r="Q189" s="127">
        <f t="shared" si="44"/>
        <v>62502</v>
      </c>
      <c r="R189" s="127" t="str">
        <f t="shared" si="45"/>
        <v>MR62502</v>
      </c>
      <c r="S189" s="127" t="str">
        <f t="shared" si="46"/>
        <v>备用[A]</v>
      </c>
      <c r="U189" s="128">
        <f t="shared" si="47"/>
        <v>72502</v>
      </c>
      <c r="V189" s="128" t="str">
        <f t="shared" si="48"/>
        <v>MR72502</v>
      </c>
      <c r="W189" s="128" t="str">
        <f t="shared" si="49"/>
        <v>备用[SW]</v>
      </c>
    </row>
    <row r="190" spans="3:23" x14ac:dyDescent="0.15">
      <c r="C190" s="116" t="s">
        <v>1583</v>
      </c>
      <c r="E190" s="124">
        <f t="shared" si="35"/>
        <v>32503</v>
      </c>
      <c r="F190" s="129" t="str">
        <f t="shared" si="36"/>
        <v>MR32503</v>
      </c>
      <c r="G190" s="129" t="str">
        <f t="shared" si="37"/>
        <v>备用[Pls]</v>
      </c>
      <c r="I190" s="125">
        <f t="shared" si="38"/>
        <v>42503</v>
      </c>
      <c r="J190" s="125" t="str">
        <f t="shared" si="39"/>
        <v>MR42503</v>
      </c>
      <c r="K190" s="125" t="str">
        <f t="shared" si="40"/>
        <v>备用[M]</v>
      </c>
      <c r="M190" s="126">
        <f t="shared" si="41"/>
        <v>52503</v>
      </c>
      <c r="N190" s="126" t="str">
        <f t="shared" si="42"/>
        <v>MR52503</v>
      </c>
      <c r="O190" s="126" t="str">
        <f t="shared" si="43"/>
        <v>备用[条件]</v>
      </c>
      <c r="Q190" s="127">
        <f t="shared" si="44"/>
        <v>62503</v>
      </c>
      <c r="R190" s="127" t="str">
        <f t="shared" si="45"/>
        <v>MR62503</v>
      </c>
      <c r="S190" s="127" t="str">
        <f t="shared" si="46"/>
        <v>备用[A]</v>
      </c>
      <c r="U190" s="128">
        <f t="shared" si="47"/>
        <v>72503</v>
      </c>
      <c r="V190" s="128" t="str">
        <f t="shared" si="48"/>
        <v>MR72503</v>
      </c>
      <c r="W190" s="128" t="str">
        <f t="shared" si="49"/>
        <v>备用[SW]</v>
      </c>
    </row>
    <row r="191" spans="3:23" x14ac:dyDescent="0.15">
      <c r="C191" s="116" t="s">
        <v>1583</v>
      </c>
      <c r="E191" s="124">
        <f t="shared" si="35"/>
        <v>32504</v>
      </c>
      <c r="F191" s="129" t="str">
        <f t="shared" si="36"/>
        <v>MR32504</v>
      </c>
      <c r="G191" s="129" t="str">
        <f t="shared" si="37"/>
        <v>备用[Pls]</v>
      </c>
      <c r="I191" s="125">
        <f t="shared" si="38"/>
        <v>42504</v>
      </c>
      <c r="J191" s="125" t="str">
        <f t="shared" si="39"/>
        <v>MR42504</v>
      </c>
      <c r="K191" s="125" t="str">
        <f t="shared" si="40"/>
        <v>备用[M]</v>
      </c>
      <c r="M191" s="126">
        <f t="shared" si="41"/>
        <v>52504</v>
      </c>
      <c r="N191" s="126" t="str">
        <f t="shared" si="42"/>
        <v>MR52504</v>
      </c>
      <c r="O191" s="126" t="str">
        <f t="shared" si="43"/>
        <v>备用[条件]</v>
      </c>
      <c r="Q191" s="127">
        <f t="shared" si="44"/>
        <v>62504</v>
      </c>
      <c r="R191" s="127" t="str">
        <f t="shared" si="45"/>
        <v>MR62504</v>
      </c>
      <c r="S191" s="127" t="str">
        <f t="shared" si="46"/>
        <v>备用[A]</v>
      </c>
      <c r="U191" s="128">
        <f t="shared" si="47"/>
        <v>72504</v>
      </c>
      <c r="V191" s="128" t="str">
        <f t="shared" si="48"/>
        <v>MR72504</v>
      </c>
      <c r="W191" s="128" t="str">
        <f t="shared" si="49"/>
        <v>备用[SW]</v>
      </c>
    </row>
    <row r="192" spans="3:23" x14ac:dyDescent="0.15">
      <c r="C192" s="116" t="s">
        <v>1583</v>
      </c>
      <c r="E192" s="124">
        <f t="shared" si="35"/>
        <v>32505</v>
      </c>
      <c r="F192" s="129" t="str">
        <f t="shared" si="36"/>
        <v>MR32505</v>
      </c>
      <c r="G192" s="129" t="str">
        <f t="shared" si="37"/>
        <v>备用[Pls]</v>
      </c>
      <c r="I192" s="125">
        <f t="shared" si="38"/>
        <v>42505</v>
      </c>
      <c r="J192" s="125" t="str">
        <f t="shared" si="39"/>
        <v>MR42505</v>
      </c>
      <c r="K192" s="125" t="str">
        <f t="shared" si="40"/>
        <v>备用[M]</v>
      </c>
      <c r="M192" s="126">
        <f t="shared" si="41"/>
        <v>52505</v>
      </c>
      <c r="N192" s="126" t="str">
        <f t="shared" si="42"/>
        <v>MR52505</v>
      </c>
      <c r="O192" s="126" t="str">
        <f t="shared" si="43"/>
        <v>备用[条件]</v>
      </c>
      <c r="Q192" s="127">
        <f t="shared" si="44"/>
        <v>62505</v>
      </c>
      <c r="R192" s="127" t="str">
        <f t="shared" si="45"/>
        <v>MR62505</v>
      </c>
      <c r="S192" s="127" t="str">
        <f t="shared" si="46"/>
        <v>备用[A]</v>
      </c>
      <c r="U192" s="128">
        <f t="shared" si="47"/>
        <v>72505</v>
      </c>
      <c r="V192" s="128" t="str">
        <f t="shared" si="48"/>
        <v>MR72505</v>
      </c>
      <c r="W192" s="128" t="str">
        <f t="shared" si="49"/>
        <v>备用[SW]</v>
      </c>
    </row>
    <row r="193" spans="2:23" x14ac:dyDescent="0.15">
      <c r="C193" s="116" t="s">
        <v>1583</v>
      </c>
      <c r="E193" s="124">
        <f t="shared" si="35"/>
        <v>32506</v>
      </c>
      <c r="F193" s="129" t="str">
        <f t="shared" si="36"/>
        <v>MR32506</v>
      </c>
      <c r="G193" s="129" t="str">
        <f t="shared" si="37"/>
        <v>备用[Pls]</v>
      </c>
      <c r="I193" s="125">
        <f t="shared" si="38"/>
        <v>42506</v>
      </c>
      <c r="J193" s="125" t="str">
        <f t="shared" si="39"/>
        <v>MR42506</v>
      </c>
      <c r="K193" s="125" t="str">
        <f t="shared" si="40"/>
        <v>备用[M]</v>
      </c>
      <c r="M193" s="126">
        <f t="shared" si="41"/>
        <v>52506</v>
      </c>
      <c r="N193" s="126" t="str">
        <f t="shared" si="42"/>
        <v>MR52506</v>
      </c>
      <c r="O193" s="126" t="str">
        <f t="shared" si="43"/>
        <v>备用[条件]</v>
      </c>
      <c r="Q193" s="127">
        <f t="shared" si="44"/>
        <v>62506</v>
      </c>
      <c r="R193" s="127" t="str">
        <f t="shared" si="45"/>
        <v>MR62506</v>
      </c>
      <c r="S193" s="127" t="str">
        <f t="shared" si="46"/>
        <v>备用[A]</v>
      </c>
      <c r="U193" s="128">
        <f t="shared" si="47"/>
        <v>72506</v>
      </c>
      <c r="V193" s="128" t="str">
        <f t="shared" si="48"/>
        <v>MR72506</v>
      </c>
      <c r="W193" s="128" t="str">
        <f t="shared" si="49"/>
        <v>备用[SW]</v>
      </c>
    </row>
    <row r="194" spans="2:23" x14ac:dyDescent="0.15">
      <c r="C194" s="116" t="s">
        <v>1583</v>
      </c>
      <c r="E194" s="124">
        <f t="shared" si="35"/>
        <v>32507</v>
      </c>
      <c r="F194" s="129" t="str">
        <f t="shared" si="36"/>
        <v>MR32507</v>
      </c>
      <c r="G194" s="129" t="str">
        <f t="shared" si="37"/>
        <v>备用[Pls]</v>
      </c>
      <c r="I194" s="125">
        <f t="shared" si="38"/>
        <v>42507</v>
      </c>
      <c r="J194" s="125" t="str">
        <f t="shared" si="39"/>
        <v>MR42507</v>
      </c>
      <c r="K194" s="125" t="str">
        <f t="shared" si="40"/>
        <v>备用[M]</v>
      </c>
      <c r="M194" s="126">
        <f t="shared" si="41"/>
        <v>52507</v>
      </c>
      <c r="N194" s="126" t="str">
        <f t="shared" si="42"/>
        <v>MR52507</v>
      </c>
      <c r="O194" s="126" t="str">
        <f t="shared" si="43"/>
        <v>备用[条件]</v>
      </c>
      <c r="Q194" s="127">
        <f t="shared" si="44"/>
        <v>62507</v>
      </c>
      <c r="R194" s="127" t="str">
        <f t="shared" si="45"/>
        <v>MR62507</v>
      </c>
      <c r="S194" s="127" t="str">
        <f t="shared" si="46"/>
        <v>备用[A]</v>
      </c>
      <c r="U194" s="128">
        <f t="shared" si="47"/>
        <v>72507</v>
      </c>
      <c r="V194" s="128" t="str">
        <f t="shared" si="48"/>
        <v>MR72507</v>
      </c>
      <c r="W194" s="128" t="str">
        <f t="shared" si="49"/>
        <v>备用[SW]</v>
      </c>
    </row>
    <row r="195" spans="2:23" x14ac:dyDescent="0.15">
      <c r="C195" s="116" t="s">
        <v>1583</v>
      </c>
      <c r="E195" s="124">
        <f t="shared" si="35"/>
        <v>32508</v>
      </c>
      <c r="F195" s="129" t="str">
        <f t="shared" si="36"/>
        <v>MR32508</v>
      </c>
      <c r="G195" s="129" t="str">
        <f t="shared" si="37"/>
        <v>备用[Pls]</v>
      </c>
      <c r="I195" s="125">
        <f t="shared" si="38"/>
        <v>42508</v>
      </c>
      <c r="J195" s="125" t="str">
        <f t="shared" si="39"/>
        <v>MR42508</v>
      </c>
      <c r="K195" s="125" t="str">
        <f t="shared" si="40"/>
        <v>备用[M]</v>
      </c>
      <c r="M195" s="126">
        <f t="shared" si="41"/>
        <v>52508</v>
      </c>
      <c r="N195" s="126" t="str">
        <f t="shared" si="42"/>
        <v>MR52508</v>
      </c>
      <c r="O195" s="126" t="str">
        <f t="shared" si="43"/>
        <v>备用[条件]</v>
      </c>
      <c r="Q195" s="127">
        <f t="shared" si="44"/>
        <v>62508</v>
      </c>
      <c r="R195" s="127" t="str">
        <f t="shared" si="45"/>
        <v>MR62508</v>
      </c>
      <c r="S195" s="127" t="str">
        <f t="shared" si="46"/>
        <v>备用[A]</v>
      </c>
      <c r="U195" s="128">
        <f t="shared" si="47"/>
        <v>72508</v>
      </c>
      <c r="V195" s="128" t="str">
        <f t="shared" si="48"/>
        <v>MR72508</v>
      </c>
      <c r="W195" s="128" t="str">
        <f t="shared" si="49"/>
        <v>备用[SW]</v>
      </c>
    </row>
    <row r="196" spans="2:23" x14ac:dyDescent="0.15">
      <c r="C196" s="116" t="s">
        <v>1583</v>
      </c>
      <c r="E196" s="124">
        <f t="shared" si="35"/>
        <v>32509</v>
      </c>
      <c r="F196" s="129" t="str">
        <f t="shared" si="36"/>
        <v>MR32509</v>
      </c>
      <c r="G196" s="129" t="str">
        <f t="shared" si="37"/>
        <v>备用[Pls]</v>
      </c>
      <c r="I196" s="125">
        <f t="shared" si="38"/>
        <v>42509</v>
      </c>
      <c r="J196" s="125" t="str">
        <f t="shared" si="39"/>
        <v>MR42509</v>
      </c>
      <c r="K196" s="125" t="str">
        <f t="shared" si="40"/>
        <v>备用[M]</v>
      </c>
      <c r="M196" s="126">
        <f t="shared" si="41"/>
        <v>52509</v>
      </c>
      <c r="N196" s="126" t="str">
        <f t="shared" si="42"/>
        <v>MR52509</v>
      </c>
      <c r="O196" s="126" t="str">
        <f t="shared" si="43"/>
        <v>备用[条件]</v>
      </c>
      <c r="Q196" s="127">
        <f t="shared" si="44"/>
        <v>62509</v>
      </c>
      <c r="R196" s="127" t="str">
        <f t="shared" si="45"/>
        <v>MR62509</v>
      </c>
      <c r="S196" s="127" t="str">
        <f t="shared" si="46"/>
        <v>备用[A]</v>
      </c>
      <c r="U196" s="128">
        <f t="shared" si="47"/>
        <v>72509</v>
      </c>
      <c r="V196" s="128" t="str">
        <f t="shared" si="48"/>
        <v>MR72509</v>
      </c>
      <c r="W196" s="128" t="str">
        <f t="shared" si="49"/>
        <v>备用[SW]</v>
      </c>
    </row>
    <row r="197" spans="2:23" x14ac:dyDescent="0.15">
      <c r="C197" s="116" t="s">
        <v>1583</v>
      </c>
      <c r="E197" s="124">
        <f t="shared" si="35"/>
        <v>32510</v>
      </c>
      <c r="F197" s="129" t="str">
        <f t="shared" si="36"/>
        <v>MR32510</v>
      </c>
      <c r="G197" s="129" t="str">
        <f t="shared" si="37"/>
        <v>备用[Pls]</v>
      </c>
      <c r="I197" s="125">
        <f t="shared" si="38"/>
        <v>42510</v>
      </c>
      <c r="J197" s="125" t="str">
        <f t="shared" si="39"/>
        <v>MR42510</v>
      </c>
      <c r="K197" s="125" t="str">
        <f t="shared" si="40"/>
        <v>备用[M]</v>
      </c>
      <c r="M197" s="126">
        <f t="shared" si="41"/>
        <v>52510</v>
      </c>
      <c r="N197" s="126" t="str">
        <f t="shared" si="42"/>
        <v>MR52510</v>
      </c>
      <c r="O197" s="126" t="str">
        <f t="shared" si="43"/>
        <v>备用[条件]</v>
      </c>
      <c r="Q197" s="127">
        <f t="shared" si="44"/>
        <v>62510</v>
      </c>
      <c r="R197" s="127" t="str">
        <f t="shared" si="45"/>
        <v>MR62510</v>
      </c>
      <c r="S197" s="127" t="str">
        <f t="shared" si="46"/>
        <v>备用[A]</v>
      </c>
      <c r="U197" s="128">
        <f t="shared" si="47"/>
        <v>72510</v>
      </c>
      <c r="V197" s="128" t="str">
        <f t="shared" si="48"/>
        <v>MR72510</v>
      </c>
      <c r="W197" s="128" t="str">
        <f t="shared" si="49"/>
        <v>备用[SW]</v>
      </c>
    </row>
    <row r="198" spans="2:23" x14ac:dyDescent="0.15">
      <c r="C198" s="116" t="s">
        <v>1583</v>
      </c>
      <c r="E198" s="124">
        <f t="shared" si="35"/>
        <v>32511</v>
      </c>
      <c r="F198" s="129" t="str">
        <f t="shared" si="36"/>
        <v>MR32511</v>
      </c>
      <c r="G198" s="129" t="str">
        <f t="shared" si="37"/>
        <v>备用[Pls]</v>
      </c>
      <c r="I198" s="125">
        <f t="shared" si="38"/>
        <v>42511</v>
      </c>
      <c r="J198" s="125" t="str">
        <f t="shared" si="39"/>
        <v>MR42511</v>
      </c>
      <c r="K198" s="125" t="str">
        <f t="shared" si="40"/>
        <v>备用[M]</v>
      </c>
      <c r="M198" s="126">
        <f t="shared" si="41"/>
        <v>52511</v>
      </c>
      <c r="N198" s="126" t="str">
        <f t="shared" si="42"/>
        <v>MR52511</v>
      </c>
      <c r="O198" s="126" t="str">
        <f t="shared" si="43"/>
        <v>备用[条件]</v>
      </c>
      <c r="Q198" s="127">
        <f t="shared" si="44"/>
        <v>62511</v>
      </c>
      <c r="R198" s="127" t="str">
        <f t="shared" si="45"/>
        <v>MR62511</v>
      </c>
      <c r="S198" s="127" t="str">
        <f t="shared" si="46"/>
        <v>备用[A]</v>
      </c>
      <c r="U198" s="128">
        <f t="shared" si="47"/>
        <v>72511</v>
      </c>
      <c r="V198" s="128" t="str">
        <f t="shared" si="48"/>
        <v>MR72511</v>
      </c>
      <c r="W198" s="128" t="str">
        <f t="shared" si="49"/>
        <v>备用[SW]</v>
      </c>
    </row>
    <row r="199" spans="2:23" x14ac:dyDescent="0.15">
      <c r="C199" s="116" t="s">
        <v>1583</v>
      </c>
      <c r="E199" s="124">
        <f t="shared" si="35"/>
        <v>32512</v>
      </c>
      <c r="F199" s="129" t="str">
        <f t="shared" si="36"/>
        <v>MR32512</v>
      </c>
      <c r="G199" s="129" t="str">
        <f t="shared" si="37"/>
        <v>备用[Pls]</v>
      </c>
      <c r="I199" s="125">
        <f t="shared" si="38"/>
        <v>42512</v>
      </c>
      <c r="J199" s="125" t="str">
        <f t="shared" si="39"/>
        <v>MR42512</v>
      </c>
      <c r="K199" s="125" t="str">
        <f t="shared" si="40"/>
        <v>备用[M]</v>
      </c>
      <c r="M199" s="126">
        <f t="shared" si="41"/>
        <v>52512</v>
      </c>
      <c r="N199" s="126" t="str">
        <f t="shared" si="42"/>
        <v>MR52512</v>
      </c>
      <c r="O199" s="126" t="str">
        <f t="shared" si="43"/>
        <v>备用[条件]</v>
      </c>
      <c r="Q199" s="127">
        <f t="shared" si="44"/>
        <v>62512</v>
      </c>
      <c r="R199" s="127" t="str">
        <f t="shared" si="45"/>
        <v>MR62512</v>
      </c>
      <c r="S199" s="127" t="str">
        <f t="shared" si="46"/>
        <v>备用[A]</v>
      </c>
      <c r="U199" s="128">
        <f t="shared" si="47"/>
        <v>72512</v>
      </c>
      <c r="V199" s="128" t="str">
        <f t="shared" si="48"/>
        <v>MR72512</v>
      </c>
      <c r="W199" s="128" t="str">
        <f t="shared" si="49"/>
        <v>备用[SW]</v>
      </c>
    </row>
    <row r="200" spans="2:23" x14ac:dyDescent="0.15">
      <c r="C200" s="116" t="s">
        <v>1583</v>
      </c>
      <c r="E200" s="124">
        <f t="shared" si="35"/>
        <v>32513</v>
      </c>
      <c r="F200" s="129" t="str">
        <f t="shared" si="36"/>
        <v>MR32513</v>
      </c>
      <c r="G200" s="129" t="str">
        <f t="shared" si="37"/>
        <v>备用[Pls]</v>
      </c>
      <c r="I200" s="125">
        <f t="shared" si="38"/>
        <v>42513</v>
      </c>
      <c r="J200" s="125" t="str">
        <f t="shared" si="39"/>
        <v>MR42513</v>
      </c>
      <c r="K200" s="125" t="str">
        <f t="shared" si="40"/>
        <v>备用[M]</v>
      </c>
      <c r="M200" s="126">
        <f t="shared" si="41"/>
        <v>52513</v>
      </c>
      <c r="N200" s="126" t="str">
        <f t="shared" si="42"/>
        <v>MR52513</v>
      </c>
      <c r="O200" s="126" t="str">
        <f t="shared" si="43"/>
        <v>备用[条件]</v>
      </c>
      <c r="Q200" s="127">
        <f t="shared" si="44"/>
        <v>62513</v>
      </c>
      <c r="R200" s="127" t="str">
        <f t="shared" si="45"/>
        <v>MR62513</v>
      </c>
      <c r="S200" s="127" t="str">
        <f t="shared" si="46"/>
        <v>备用[A]</v>
      </c>
      <c r="U200" s="128">
        <f t="shared" si="47"/>
        <v>72513</v>
      </c>
      <c r="V200" s="128" t="str">
        <f t="shared" si="48"/>
        <v>MR72513</v>
      </c>
      <c r="W200" s="128" t="str">
        <f t="shared" si="49"/>
        <v>备用[SW]</v>
      </c>
    </row>
    <row r="201" spans="2:23" x14ac:dyDescent="0.15">
      <c r="C201" s="116" t="s">
        <v>1583</v>
      </c>
      <c r="E201" s="124">
        <f t="shared" si="35"/>
        <v>32514</v>
      </c>
      <c r="F201" s="129" t="str">
        <f t="shared" si="36"/>
        <v>MR32514</v>
      </c>
      <c r="G201" s="129" t="str">
        <f t="shared" si="37"/>
        <v>备用[Pls]</v>
      </c>
      <c r="I201" s="125">
        <f t="shared" si="38"/>
        <v>42514</v>
      </c>
      <c r="J201" s="125" t="str">
        <f t="shared" si="39"/>
        <v>MR42514</v>
      </c>
      <c r="K201" s="125" t="str">
        <f t="shared" si="40"/>
        <v>备用[M]</v>
      </c>
      <c r="M201" s="126">
        <f t="shared" si="41"/>
        <v>52514</v>
      </c>
      <c r="N201" s="126" t="str">
        <f t="shared" si="42"/>
        <v>MR52514</v>
      </c>
      <c r="O201" s="126" t="str">
        <f t="shared" si="43"/>
        <v>备用[条件]</v>
      </c>
      <c r="Q201" s="127">
        <f t="shared" si="44"/>
        <v>62514</v>
      </c>
      <c r="R201" s="127" t="str">
        <f t="shared" si="45"/>
        <v>MR62514</v>
      </c>
      <c r="S201" s="127" t="str">
        <f t="shared" si="46"/>
        <v>备用[A]</v>
      </c>
      <c r="U201" s="128">
        <f t="shared" si="47"/>
        <v>72514</v>
      </c>
      <c r="V201" s="128" t="str">
        <f t="shared" si="48"/>
        <v>MR72514</v>
      </c>
      <c r="W201" s="128" t="str">
        <f t="shared" si="49"/>
        <v>备用[SW]</v>
      </c>
    </row>
    <row r="202" spans="2:23" x14ac:dyDescent="0.15">
      <c r="C202" s="116" t="s">
        <v>1583</v>
      </c>
      <c r="E202" s="124">
        <f t="shared" si="35"/>
        <v>32515</v>
      </c>
      <c r="F202" s="129" t="str">
        <f t="shared" si="36"/>
        <v>MR32515</v>
      </c>
      <c r="G202" s="129" t="str">
        <f t="shared" si="37"/>
        <v>备用[Pls]</v>
      </c>
      <c r="I202" s="125">
        <f t="shared" si="38"/>
        <v>42515</v>
      </c>
      <c r="J202" s="125" t="str">
        <f t="shared" si="39"/>
        <v>MR42515</v>
      </c>
      <c r="K202" s="125" t="str">
        <f t="shared" si="40"/>
        <v>备用[M]</v>
      </c>
      <c r="M202" s="126">
        <f t="shared" si="41"/>
        <v>52515</v>
      </c>
      <c r="N202" s="126" t="str">
        <f t="shared" si="42"/>
        <v>MR52515</v>
      </c>
      <c r="O202" s="126" t="str">
        <f t="shared" si="43"/>
        <v>备用[条件]</v>
      </c>
      <c r="Q202" s="127">
        <f t="shared" si="44"/>
        <v>62515</v>
      </c>
      <c r="R202" s="127" t="str">
        <f t="shared" si="45"/>
        <v>MR62515</v>
      </c>
      <c r="S202" s="127" t="str">
        <f t="shared" si="46"/>
        <v>备用[A]</v>
      </c>
      <c r="U202" s="128">
        <f t="shared" si="47"/>
        <v>72515</v>
      </c>
      <c r="V202" s="128" t="str">
        <f t="shared" si="48"/>
        <v>MR72515</v>
      </c>
      <c r="W202" s="128" t="str">
        <f t="shared" si="49"/>
        <v>备用[SW]</v>
      </c>
    </row>
    <row r="206" spans="2:23" x14ac:dyDescent="0.15">
      <c r="B206" s="165"/>
      <c r="C206" s="116" t="s">
        <v>1583</v>
      </c>
      <c r="E206" s="124">
        <f>E107+E$1</f>
        <v>34000</v>
      </c>
      <c r="F206" s="124" t="str">
        <f>F$4&amp;E206</f>
        <v>MR34000</v>
      </c>
      <c r="G206" s="124" t="str">
        <f>C206&amp;G$4</f>
        <v>备用[Pls]</v>
      </c>
      <c r="I206" s="125">
        <f>I107+E$1</f>
        <v>44000</v>
      </c>
      <c r="J206" s="125" t="str">
        <f>J$4&amp;I206</f>
        <v>MR44000</v>
      </c>
      <c r="K206" s="125" t="str">
        <f>C206&amp;K$4</f>
        <v>备用[M]</v>
      </c>
      <c r="M206" s="126">
        <f>M107+E$1</f>
        <v>54000</v>
      </c>
      <c r="N206" s="126" t="str">
        <f>N$4&amp;M206</f>
        <v>MR54000</v>
      </c>
      <c r="O206" s="126" t="str">
        <f>C206&amp;O$4</f>
        <v>备用[条件]</v>
      </c>
      <c r="Q206" s="127">
        <f>Q107+E$1</f>
        <v>64000</v>
      </c>
      <c r="R206" s="127" t="str">
        <f>R$4&amp;Q206</f>
        <v>MR64000</v>
      </c>
      <c r="S206" s="127" t="str">
        <f>C206&amp;S$4</f>
        <v>备用[A]</v>
      </c>
      <c r="U206" s="128">
        <f>U107+E$1</f>
        <v>74000</v>
      </c>
      <c r="V206" s="128" t="str">
        <f>V$4&amp;U206</f>
        <v>MR74000</v>
      </c>
      <c r="W206" s="128" t="str">
        <f>C206&amp;W$4</f>
        <v>备用[SW]</v>
      </c>
    </row>
    <row r="207" spans="2:23" x14ac:dyDescent="0.15">
      <c r="B207" s="165"/>
      <c r="C207" s="116" t="s">
        <v>1583</v>
      </c>
      <c r="E207" s="124">
        <f t="shared" ref="E207:E270" si="50">E108+E$1</f>
        <v>34001</v>
      </c>
      <c r="F207" s="124" t="str">
        <f t="shared" ref="F207:F270" si="51">F$4&amp;E207</f>
        <v>MR34001</v>
      </c>
      <c r="G207" s="124" t="str">
        <f t="shared" ref="G207:G270" si="52">C207&amp;G$4</f>
        <v>备用[Pls]</v>
      </c>
      <c r="I207" s="125">
        <f t="shared" ref="I207:I270" si="53">I108+E$1</f>
        <v>44001</v>
      </c>
      <c r="J207" s="125" t="str">
        <f t="shared" ref="J207:J270" si="54">J$4&amp;I207</f>
        <v>MR44001</v>
      </c>
      <c r="K207" s="125" t="str">
        <f t="shared" ref="K207:K270" si="55">C207&amp;K$4</f>
        <v>备用[M]</v>
      </c>
      <c r="M207" s="126">
        <f t="shared" ref="M207:M270" si="56">M108+E$1</f>
        <v>54001</v>
      </c>
      <c r="N207" s="126" t="str">
        <f t="shared" ref="N207:N270" si="57">N$4&amp;M207</f>
        <v>MR54001</v>
      </c>
      <c r="O207" s="126" t="str">
        <f t="shared" ref="O207:O270" si="58">C207&amp;O$4</f>
        <v>备用[条件]</v>
      </c>
      <c r="Q207" s="127">
        <f t="shared" ref="Q207:Q270" si="59">Q108+E$1</f>
        <v>64001</v>
      </c>
      <c r="R207" s="127" t="str">
        <f t="shared" ref="R207:R270" si="60">R$4&amp;Q207</f>
        <v>MR64001</v>
      </c>
      <c r="S207" s="127" t="str">
        <f t="shared" ref="S207:S270" si="61">C207&amp;S$4</f>
        <v>备用[A]</v>
      </c>
      <c r="U207" s="128">
        <f t="shared" ref="U207:U270" si="62">U108+E$1</f>
        <v>74001</v>
      </c>
      <c r="V207" s="128" t="str">
        <f t="shared" ref="V207:V270" si="63">V$4&amp;U207</f>
        <v>MR74001</v>
      </c>
      <c r="W207" s="128" t="str">
        <f t="shared" ref="W207:W270" si="64">C207&amp;W$4</f>
        <v>备用[SW]</v>
      </c>
    </row>
    <row r="208" spans="2:23" x14ac:dyDescent="0.15">
      <c r="B208" s="165"/>
      <c r="C208" s="116" t="s">
        <v>1583</v>
      </c>
      <c r="E208" s="124">
        <f t="shared" si="50"/>
        <v>34002</v>
      </c>
      <c r="F208" s="124" t="str">
        <f t="shared" si="51"/>
        <v>MR34002</v>
      </c>
      <c r="G208" s="124" t="str">
        <f t="shared" si="52"/>
        <v>备用[Pls]</v>
      </c>
      <c r="I208" s="125">
        <f t="shared" si="53"/>
        <v>44002</v>
      </c>
      <c r="J208" s="125" t="str">
        <f t="shared" si="54"/>
        <v>MR44002</v>
      </c>
      <c r="K208" s="125" t="str">
        <f t="shared" si="55"/>
        <v>备用[M]</v>
      </c>
      <c r="M208" s="126">
        <f t="shared" si="56"/>
        <v>54002</v>
      </c>
      <c r="N208" s="126" t="str">
        <f t="shared" si="57"/>
        <v>MR54002</v>
      </c>
      <c r="O208" s="126" t="str">
        <f t="shared" si="58"/>
        <v>备用[条件]</v>
      </c>
      <c r="Q208" s="127">
        <f t="shared" si="59"/>
        <v>64002</v>
      </c>
      <c r="R208" s="127" t="str">
        <f t="shared" si="60"/>
        <v>MR64002</v>
      </c>
      <c r="S208" s="127" t="str">
        <f t="shared" si="61"/>
        <v>备用[A]</v>
      </c>
      <c r="U208" s="128">
        <f t="shared" si="62"/>
        <v>74002</v>
      </c>
      <c r="V208" s="128" t="str">
        <f t="shared" si="63"/>
        <v>MR74002</v>
      </c>
      <c r="W208" s="128" t="str">
        <f t="shared" si="64"/>
        <v>备用[SW]</v>
      </c>
    </row>
    <row r="209" spans="2:23" x14ac:dyDescent="0.15">
      <c r="B209" s="165"/>
      <c r="C209" s="116" t="s">
        <v>1583</v>
      </c>
      <c r="E209" s="124">
        <f t="shared" si="50"/>
        <v>34003</v>
      </c>
      <c r="F209" s="124" t="str">
        <f t="shared" si="51"/>
        <v>MR34003</v>
      </c>
      <c r="G209" s="124" t="str">
        <f t="shared" si="52"/>
        <v>备用[Pls]</v>
      </c>
      <c r="I209" s="125">
        <f t="shared" si="53"/>
        <v>44003</v>
      </c>
      <c r="J209" s="125" t="str">
        <f t="shared" si="54"/>
        <v>MR44003</v>
      </c>
      <c r="K209" s="125" t="str">
        <f t="shared" si="55"/>
        <v>备用[M]</v>
      </c>
      <c r="M209" s="126">
        <f t="shared" si="56"/>
        <v>54003</v>
      </c>
      <c r="N209" s="126" t="str">
        <f t="shared" si="57"/>
        <v>MR54003</v>
      </c>
      <c r="O209" s="126" t="str">
        <f t="shared" si="58"/>
        <v>备用[条件]</v>
      </c>
      <c r="Q209" s="127">
        <f t="shared" si="59"/>
        <v>64003</v>
      </c>
      <c r="R209" s="127" t="str">
        <f t="shared" si="60"/>
        <v>MR64003</v>
      </c>
      <c r="S209" s="127" t="str">
        <f t="shared" si="61"/>
        <v>备用[A]</v>
      </c>
      <c r="U209" s="128">
        <f t="shared" si="62"/>
        <v>74003</v>
      </c>
      <c r="V209" s="128" t="str">
        <f t="shared" si="63"/>
        <v>MR74003</v>
      </c>
      <c r="W209" s="128" t="str">
        <f t="shared" si="64"/>
        <v>备用[SW]</v>
      </c>
    </row>
    <row r="210" spans="2:23" x14ac:dyDescent="0.15">
      <c r="B210" s="165"/>
      <c r="C210" s="116" t="s">
        <v>1583</v>
      </c>
      <c r="E210" s="124">
        <f t="shared" si="50"/>
        <v>34004</v>
      </c>
      <c r="F210" s="124" t="str">
        <f t="shared" si="51"/>
        <v>MR34004</v>
      </c>
      <c r="G210" s="124" t="str">
        <f t="shared" si="52"/>
        <v>备用[Pls]</v>
      </c>
      <c r="I210" s="125">
        <f t="shared" si="53"/>
        <v>44004</v>
      </c>
      <c r="J210" s="125" t="str">
        <f t="shared" si="54"/>
        <v>MR44004</v>
      </c>
      <c r="K210" s="125" t="str">
        <f t="shared" si="55"/>
        <v>备用[M]</v>
      </c>
      <c r="M210" s="126">
        <f t="shared" si="56"/>
        <v>54004</v>
      </c>
      <c r="N210" s="126" t="str">
        <f t="shared" si="57"/>
        <v>MR54004</v>
      </c>
      <c r="O210" s="126" t="str">
        <f t="shared" si="58"/>
        <v>备用[条件]</v>
      </c>
      <c r="Q210" s="127">
        <f t="shared" si="59"/>
        <v>64004</v>
      </c>
      <c r="R210" s="127" t="str">
        <f t="shared" si="60"/>
        <v>MR64004</v>
      </c>
      <c r="S210" s="127" t="str">
        <f t="shared" si="61"/>
        <v>备用[A]</v>
      </c>
      <c r="U210" s="128">
        <f t="shared" si="62"/>
        <v>74004</v>
      </c>
      <c r="V210" s="128" t="str">
        <f t="shared" si="63"/>
        <v>MR74004</v>
      </c>
      <c r="W210" s="128" t="str">
        <f t="shared" si="64"/>
        <v>备用[SW]</v>
      </c>
    </row>
    <row r="211" spans="2:23" x14ac:dyDescent="0.15">
      <c r="B211" s="165"/>
      <c r="C211" s="116" t="s">
        <v>1583</v>
      </c>
      <c r="E211" s="124">
        <f t="shared" si="50"/>
        <v>34005</v>
      </c>
      <c r="F211" s="124" t="str">
        <f t="shared" si="51"/>
        <v>MR34005</v>
      </c>
      <c r="G211" s="124" t="str">
        <f t="shared" si="52"/>
        <v>备用[Pls]</v>
      </c>
      <c r="I211" s="125">
        <f t="shared" si="53"/>
        <v>44005</v>
      </c>
      <c r="J211" s="125" t="str">
        <f t="shared" si="54"/>
        <v>MR44005</v>
      </c>
      <c r="K211" s="125" t="str">
        <f t="shared" si="55"/>
        <v>备用[M]</v>
      </c>
      <c r="M211" s="126">
        <f t="shared" si="56"/>
        <v>54005</v>
      </c>
      <c r="N211" s="126" t="str">
        <f t="shared" si="57"/>
        <v>MR54005</v>
      </c>
      <c r="O211" s="126" t="str">
        <f t="shared" si="58"/>
        <v>备用[条件]</v>
      </c>
      <c r="Q211" s="127">
        <f t="shared" si="59"/>
        <v>64005</v>
      </c>
      <c r="R211" s="127" t="str">
        <f t="shared" si="60"/>
        <v>MR64005</v>
      </c>
      <c r="S211" s="127" t="str">
        <f t="shared" si="61"/>
        <v>备用[A]</v>
      </c>
      <c r="U211" s="128">
        <f t="shared" si="62"/>
        <v>74005</v>
      </c>
      <c r="V211" s="128" t="str">
        <f t="shared" si="63"/>
        <v>MR74005</v>
      </c>
      <c r="W211" s="128" t="str">
        <f t="shared" si="64"/>
        <v>备用[SW]</v>
      </c>
    </row>
    <row r="212" spans="2:23" x14ac:dyDescent="0.15">
      <c r="B212" s="165"/>
      <c r="C212" s="116" t="s">
        <v>1583</v>
      </c>
      <c r="E212" s="124">
        <f t="shared" si="50"/>
        <v>34006</v>
      </c>
      <c r="F212" s="124" t="str">
        <f t="shared" si="51"/>
        <v>MR34006</v>
      </c>
      <c r="G212" s="124" t="str">
        <f t="shared" si="52"/>
        <v>备用[Pls]</v>
      </c>
      <c r="I212" s="125">
        <f t="shared" si="53"/>
        <v>44006</v>
      </c>
      <c r="J212" s="125" t="str">
        <f t="shared" si="54"/>
        <v>MR44006</v>
      </c>
      <c r="K212" s="125" t="str">
        <f t="shared" si="55"/>
        <v>备用[M]</v>
      </c>
      <c r="M212" s="126">
        <f t="shared" si="56"/>
        <v>54006</v>
      </c>
      <c r="N212" s="126" t="str">
        <f t="shared" si="57"/>
        <v>MR54006</v>
      </c>
      <c r="O212" s="126" t="str">
        <f t="shared" si="58"/>
        <v>备用[条件]</v>
      </c>
      <c r="Q212" s="127">
        <f t="shared" si="59"/>
        <v>64006</v>
      </c>
      <c r="R212" s="127" t="str">
        <f t="shared" si="60"/>
        <v>MR64006</v>
      </c>
      <c r="S212" s="127" t="str">
        <f t="shared" si="61"/>
        <v>备用[A]</v>
      </c>
      <c r="U212" s="128">
        <f t="shared" si="62"/>
        <v>74006</v>
      </c>
      <c r="V212" s="128" t="str">
        <f t="shared" si="63"/>
        <v>MR74006</v>
      </c>
      <c r="W212" s="128" t="str">
        <f t="shared" si="64"/>
        <v>备用[SW]</v>
      </c>
    </row>
    <row r="213" spans="2:23" x14ac:dyDescent="0.15">
      <c r="B213" s="165"/>
      <c r="C213" s="116" t="s">
        <v>1583</v>
      </c>
      <c r="E213" s="124">
        <f t="shared" si="50"/>
        <v>34007</v>
      </c>
      <c r="F213" s="124" t="str">
        <f t="shared" si="51"/>
        <v>MR34007</v>
      </c>
      <c r="G213" s="124" t="str">
        <f t="shared" si="52"/>
        <v>备用[Pls]</v>
      </c>
      <c r="I213" s="125">
        <f t="shared" si="53"/>
        <v>44007</v>
      </c>
      <c r="J213" s="125" t="str">
        <f t="shared" si="54"/>
        <v>MR44007</v>
      </c>
      <c r="K213" s="125" t="str">
        <f t="shared" si="55"/>
        <v>备用[M]</v>
      </c>
      <c r="M213" s="126">
        <f t="shared" si="56"/>
        <v>54007</v>
      </c>
      <c r="N213" s="126" t="str">
        <f t="shared" si="57"/>
        <v>MR54007</v>
      </c>
      <c r="O213" s="126" t="str">
        <f t="shared" si="58"/>
        <v>备用[条件]</v>
      </c>
      <c r="Q213" s="127">
        <f t="shared" si="59"/>
        <v>64007</v>
      </c>
      <c r="R213" s="127" t="str">
        <f t="shared" si="60"/>
        <v>MR64007</v>
      </c>
      <c r="S213" s="127" t="str">
        <f t="shared" si="61"/>
        <v>备用[A]</v>
      </c>
      <c r="U213" s="128">
        <f t="shared" si="62"/>
        <v>74007</v>
      </c>
      <c r="V213" s="128" t="str">
        <f t="shared" si="63"/>
        <v>MR74007</v>
      </c>
      <c r="W213" s="128" t="str">
        <f t="shared" si="64"/>
        <v>备用[SW]</v>
      </c>
    </row>
    <row r="214" spans="2:23" x14ac:dyDescent="0.15">
      <c r="B214" s="165"/>
      <c r="C214" s="116" t="s">
        <v>1583</v>
      </c>
      <c r="E214" s="124">
        <f t="shared" si="50"/>
        <v>34008</v>
      </c>
      <c r="F214" s="124" t="str">
        <f t="shared" si="51"/>
        <v>MR34008</v>
      </c>
      <c r="G214" s="124" t="str">
        <f t="shared" si="52"/>
        <v>备用[Pls]</v>
      </c>
      <c r="I214" s="125">
        <f t="shared" si="53"/>
        <v>44008</v>
      </c>
      <c r="J214" s="125" t="str">
        <f t="shared" si="54"/>
        <v>MR44008</v>
      </c>
      <c r="K214" s="125" t="str">
        <f t="shared" si="55"/>
        <v>备用[M]</v>
      </c>
      <c r="M214" s="126">
        <f t="shared" si="56"/>
        <v>54008</v>
      </c>
      <c r="N214" s="126" t="str">
        <f t="shared" si="57"/>
        <v>MR54008</v>
      </c>
      <c r="O214" s="126" t="str">
        <f t="shared" si="58"/>
        <v>备用[条件]</v>
      </c>
      <c r="Q214" s="127">
        <f t="shared" si="59"/>
        <v>64008</v>
      </c>
      <c r="R214" s="127" t="str">
        <f t="shared" si="60"/>
        <v>MR64008</v>
      </c>
      <c r="S214" s="127" t="str">
        <f t="shared" si="61"/>
        <v>备用[A]</v>
      </c>
      <c r="U214" s="128">
        <f t="shared" si="62"/>
        <v>74008</v>
      </c>
      <c r="V214" s="128" t="str">
        <f t="shared" si="63"/>
        <v>MR74008</v>
      </c>
      <c r="W214" s="128" t="str">
        <f t="shared" si="64"/>
        <v>备用[SW]</v>
      </c>
    </row>
    <row r="215" spans="2:23" x14ac:dyDescent="0.15">
      <c r="B215" s="165"/>
      <c r="C215" s="116" t="s">
        <v>1583</v>
      </c>
      <c r="E215" s="124">
        <f t="shared" si="50"/>
        <v>34009</v>
      </c>
      <c r="F215" s="124" t="str">
        <f t="shared" si="51"/>
        <v>MR34009</v>
      </c>
      <c r="G215" s="124" t="str">
        <f t="shared" si="52"/>
        <v>备用[Pls]</v>
      </c>
      <c r="I215" s="125">
        <f t="shared" si="53"/>
        <v>44009</v>
      </c>
      <c r="J215" s="125" t="str">
        <f t="shared" si="54"/>
        <v>MR44009</v>
      </c>
      <c r="K215" s="125" t="str">
        <f t="shared" si="55"/>
        <v>备用[M]</v>
      </c>
      <c r="M215" s="126">
        <f t="shared" si="56"/>
        <v>54009</v>
      </c>
      <c r="N215" s="126" t="str">
        <f t="shared" si="57"/>
        <v>MR54009</v>
      </c>
      <c r="O215" s="126" t="str">
        <f t="shared" si="58"/>
        <v>备用[条件]</v>
      </c>
      <c r="Q215" s="127">
        <f t="shared" si="59"/>
        <v>64009</v>
      </c>
      <c r="R215" s="127" t="str">
        <f t="shared" si="60"/>
        <v>MR64009</v>
      </c>
      <c r="S215" s="127" t="str">
        <f t="shared" si="61"/>
        <v>备用[A]</v>
      </c>
      <c r="U215" s="128">
        <f t="shared" si="62"/>
        <v>74009</v>
      </c>
      <c r="V215" s="128" t="str">
        <f t="shared" si="63"/>
        <v>MR74009</v>
      </c>
      <c r="W215" s="128" t="str">
        <f t="shared" si="64"/>
        <v>备用[SW]</v>
      </c>
    </row>
    <row r="216" spans="2:23" x14ac:dyDescent="0.15">
      <c r="B216" s="165"/>
      <c r="C216" s="116" t="s">
        <v>1583</v>
      </c>
      <c r="E216" s="124">
        <f t="shared" si="50"/>
        <v>34010</v>
      </c>
      <c r="F216" s="124" t="str">
        <f t="shared" si="51"/>
        <v>MR34010</v>
      </c>
      <c r="G216" s="124" t="str">
        <f t="shared" si="52"/>
        <v>备用[Pls]</v>
      </c>
      <c r="I216" s="125">
        <f t="shared" si="53"/>
        <v>44010</v>
      </c>
      <c r="J216" s="125" t="str">
        <f t="shared" si="54"/>
        <v>MR44010</v>
      </c>
      <c r="K216" s="125" t="str">
        <f t="shared" si="55"/>
        <v>备用[M]</v>
      </c>
      <c r="M216" s="126">
        <f t="shared" si="56"/>
        <v>54010</v>
      </c>
      <c r="N216" s="126" t="str">
        <f t="shared" si="57"/>
        <v>MR54010</v>
      </c>
      <c r="O216" s="126" t="str">
        <f t="shared" si="58"/>
        <v>备用[条件]</v>
      </c>
      <c r="Q216" s="127">
        <f t="shared" si="59"/>
        <v>64010</v>
      </c>
      <c r="R216" s="127" t="str">
        <f t="shared" si="60"/>
        <v>MR64010</v>
      </c>
      <c r="S216" s="127" t="str">
        <f t="shared" si="61"/>
        <v>备用[A]</v>
      </c>
      <c r="U216" s="128">
        <f t="shared" si="62"/>
        <v>74010</v>
      </c>
      <c r="V216" s="128" t="str">
        <f t="shared" si="63"/>
        <v>MR74010</v>
      </c>
      <c r="W216" s="128" t="str">
        <f t="shared" si="64"/>
        <v>备用[SW]</v>
      </c>
    </row>
    <row r="217" spans="2:23" x14ac:dyDescent="0.15">
      <c r="B217" s="165"/>
      <c r="C217" s="116" t="s">
        <v>1583</v>
      </c>
      <c r="E217" s="124">
        <f t="shared" si="50"/>
        <v>34011</v>
      </c>
      <c r="F217" s="124" t="str">
        <f t="shared" si="51"/>
        <v>MR34011</v>
      </c>
      <c r="G217" s="124" t="str">
        <f t="shared" si="52"/>
        <v>备用[Pls]</v>
      </c>
      <c r="I217" s="125">
        <f t="shared" si="53"/>
        <v>44011</v>
      </c>
      <c r="J217" s="125" t="str">
        <f t="shared" si="54"/>
        <v>MR44011</v>
      </c>
      <c r="K217" s="125" t="str">
        <f t="shared" si="55"/>
        <v>备用[M]</v>
      </c>
      <c r="M217" s="126">
        <f t="shared" si="56"/>
        <v>54011</v>
      </c>
      <c r="N217" s="126" t="str">
        <f t="shared" si="57"/>
        <v>MR54011</v>
      </c>
      <c r="O217" s="126" t="str">
        <f t="shared" si="58"/>
        <v>备用[条件]</v>
      </c>
      <c r="Q217" s="127">
        <f t="shared" si="59"/>
        <v>64011</v>
      </c>
      <c r="R217" s="127" t="str">
        <f t="shared" si="60"/>
        <v>MR64011</v>
      </c>
      <c r="S217" s="127" t="str">
        <f t="shared" si="61"/>
        <v>备用[A]</v>
      </c>
      <c r="U217" s="128">
        <f t="shared" si="62"/>
        <v>74011</v>
      </c>
      <c r="V217" s="128" t="str">
        <f t="shared" si="63"/>
        <v>MR74011</v>
      </c>
      <c r="W217" s="128" t="str">
        <f t="shared" si="64"/>
        <v>备用[SW]</v>
      </c>
    </row>
    <row r="218" spans="2:23" x14ac:dyDescent="0.15">
      <c r="B218" s="165"/>
      <c r="C218" s="116" t="s">
        <v>1583</v>
      </c>
      <c r="E218" s="124">
        <f t="shared" si="50"/>
        <v>34012</v>
      </c>
      <c r="F218" s="124" t="str">
        <f t="shared" si="51"/>
        <v>MR34012</v>
      </c>
      <c r="G218" s="124" t="str">
        <f t="shared" si="52"/>
        <v>备用[Pls]</v>
      </c>
      <c r="I218" s="125">
        <f t="shared" si="53"/>
        <v>44012</v>
      </c>
      <c r="J218" s="125" t="str">
        <f t="shared" si="54"/>
        <v>MR44012</v>
      </c>
      <c r="K218" s="125" t="str">
        <f t="shared" si="55"/>
        <v>备用[M]</v>
      </c>
      <c r="M218" s="126">
        <f t="shared" si="56"/>
        <v>54012</v>
      </c>
      <c r="N218" s="126" t="str">
        <f t="shared" si="57"/>
        <v>MR54012</v>
      </c>
      <c r="O218" s="126" t="str">
        <f t="shared" si="58"/>
        <v>备用[条件]</v>
      </c>
      <c r="Q218" s="127">
        <f t="shared" si="59"/>
        <v>64012</v>
      </c>
      <c r="R218" s="127" t="str">
        <f t="shared" si="60"/>
        <v>MR64012</v>
      </c>
      <c r="S218" s="127" t="str">
        <f t="shared" si="61"/>
        <v>备用[A]</v>
      </c>
      <c r="U218" s="128">
        <f t="shared" si="62"/>
        <v>74012</v>
      </c>
      <c r="V218" s="128" t="str">
        <f t="shared" si="63"/>
        <v>MR74012</v>
      </c>
      <c r="W218" s="128" t="str">
        <f t="shared" si="64"/>
        <v>备用[SW]</v>
      </c>
    </row>
    <row r="219" spans="2:23" x14ac:dyDescent="0.15">
      <c r="B219" s="165"/>
      <c r="C219" s="116" t="s">
        <v>1583</v>
      </c>
      <c r="E219" s="124">
        <f t="shared" si="50"/>
        <v>34013</v>
      </c>
      <c r="F219" s="124" t="str">
        <f t="shared" si="51"/>
        <v>MR34013</v>
      </c>
      <c r="G219" s="124" t="str">
        <f t="shared" si="52"/>
        <v>备用[Pls]</v>
      </c>
      <c r="I219" s="125">
        <f t="shared" si="53"/>
        <v>44013</v>
      </c>
      <c r="J219" s="125" t="str">
        <f t="shared" si="54"/>
        <v>MR44013</v>
      </c>
      <c r="K219" s="125" t="str">
        <f t="shared" si="55"/>
        <v>备用[M]</v>
      </c>
      <c r="M219" s="126">
        <f t="shared" si="56"/>
        <v>54013</v>
      </c>
      <c r="N219" s="126" t="str">
        <f t="shared" si="57"/>
        <v>MR54013</v>
      </c>
      <c r="O219" s="126" t="str">
        <f t="shared" si="58"/>
        <v>备用[条件]</v>
      </c>
      <c r="Q219" s="127">
        <f t="shared" si="59"/>
        <v>64013</v>
      </c>
      <c r="R219" s="127" t="str">
        <f t="shared" si="60"/>
        <v>MR64013</v>
      </c>
      <c r="S219" s="127" t="str">
        <f t="shared" si="61"/>
        <v>备用[A]</v>
      </c>
      <c r="U219" s="128">
        <f t="shared" si="62"/>
        <v>74013</v>
      </c>
      <c r="V219" s="128" t="str">
        <f t="shared" si="63"/>
        <v>MR74013</v>
      </c>
      <c r="W219" s="128" t="str">
        <f t="shared" si="64"/>
        <v>备用[SW]</v>
      </c>
    </row>
    <row r="220" spans="2:23" x14ac:dyDescent="0.15">
      <c r="B220" s="165"/>
      <c r="C220" s="116" t="s">
        <v>1583</v>
      </c>
      <c r="E220" s="124">
        <f t="shared" si="50"/>
        <v>34014</v>
      </c>
      <c r="F220" s="124" t="str">
        <f t="shared" si="51"/>
        <v>MR34014</v>
      </c>
      <c r="G220" s="124" t="str">
        <f t="shared" si="52"/>
        <v>备用[Pls]</v>
      </c>
      <c r="I220" s="125">
        <f t="shared" si="53"/>
        <v>44014</v>
      </c>
      <c r="J220" s="125" t="str">
        <f t="shared" si="54"/>
        <v>MR44014</v>
      </c>
      <c r="K220" s="125" t="str">
        <f t="shared" si="55"/>
        <v>备用[M]</v>
      </c>
      <c r="M220" s="126">
        <f t="shared" si="56"/>
        <v>54014</v>
      </c>
      <c r="N220" s="126" t="str">
        <f t="shared" si="57"/>
        <v>MR54014</v>
      </c>
      <c r="O220" s="126" t="str">
        <f t="shared" si="58"/>
        <v>备用[条件]</v>
      </c>
      <c r="Q220" s="127">
        <f t="shared" si="59"/>
        <v>64014</v>
      </c>
      <c r="R220" s="127" t="str">
        <f t="shared" si="60"/>
        <v>MR64014</v>
      </c>
      <c r="S220" s="127" t="str">
        <f t="shared" si="61"/>
        <v>备用[A]</v>
      </c>
      <c r="U220" s="128">
        <f t="shared" si="62"/>
        <v>74014</v>
      </c>
      <c r="V220" s="128" t="str">
        <f t="shared" si="63"/>
        <v>MR74014</v>
      </c>
      <c r="W220" s="128" t="str">
        <f t="shared" si="64"/>
        <v>备用[SW]</v>
      </c>
    </row>
    <row r="221" spans="2:23" x14ac:dyDescent="0.15">
      <c r="B221" s="165"/>
      <c r="C221" s="116" t="s">
        <v>1583</v>
      </c>
      <c r="E221" s="124">
        <f t="shared" si="50"/>
        <v>34015</v>
      </c>
      <c r="F221" s="124" t="str">
        <f t="shared" si="51"/>
        <v>MR34015</v>
      </c>
      <c r="G221" s="124" t="str">
        <f t="shared" si="52"/>
        <v>备用[Pls]</v>
      </c>
      <c r="I221" s="125">
        <f t="shared" si="53"/>
        <v>44015</v>
      </c>
      <c r="J221" s="125" t="str">
        <f t="shared" si="54"/>
        <v>MR44015</v>
      </c>
      <c r="K221" s="125" t="str">
        <f t="shared" si="55"/>
        <v>备用[M]</v>
      </c>
      <c r="M221" s="126">
        <f t="shared" si="56"/>
        <v>54015</v>
      </c>
      <c r="N221" s="126" t="str">
        <f t="shared" si="57"/>
        <v>MR54015</v>
      </c>
      <c r="O221" s="126" t="str">
        <f t="shared" si="58"/>
        <v>备用[条件]</v>
      </c>
      <c r="Q221" s="127">
        <f t="shared" si="59"/>
        <v>64015</v>
      </c>
      <c r="R221" s="127" t="str">
        <f t="shared" si="60"/>
        <v>MR64015</v>
      </c>
      <c r="S221" s="127" t="str">
        <f t="shared" si="61"/>
        <v>备用[A]</v>
      </c>
      <c r="U221" s="128">
        <f t="shared" si="62"/>
        <v>74015</v>
      </c>
      <c r="V221" s="128" t="str">
        <f t="shared" si="63"/>
        <v>MR74015</v>
      </c>
      <c r="W221" s="128" t="str">
        <f t="shared" si="64"/>
        <v>备用[SW]</v>
      </c>
    </row>
    <row r="222" spans="2:23" x14ac:dyDescent="0.15">
      <c r="B222" s="165"/>
      <c r="C222" s="116" t="s">
        <v>1583</v>
      </c>
      <c r="E222" s="124">
        <f t="shared" si="50"/>
        <v>34100</v>
      </c>
      <c r="F222" s="124" t="str">
        <f t="shared" si="51"/>
        <v>MR34100</v>
      </c>
      <c r="G222" s="124" t="str">
        <f t="shared" si="52"/>
        <v>备用[Pls]</v>
      </c>
      <c r="I222" s="125">
        <f t="shared" si="53"/>
        <v>44100</v>
      </c>
      <c r="J222" s="125" t="str">
        <f t="shared" si="54"/>
        <v>MR44100</v>
      </c>
      <c r="K222" s="125" t="str">
        <f t="shared" si="55"/>
        <v>备用[M]</v>
      </c>
      <c r="M222" s="126">
        <f t="shared" si="56"/>
        <v>54100</v>
      </c>
      <c r="N222" s="126" t="str">
        <f t="shared" si="57"/>
        <v>MR54100</v>
      </c>
      <c r="O222" s="126" t="str">
        <f t="shared" si="58"/>
        <v>备用[条件]</v>
      </c>
      <c r="Q222" s="127">
        <f t="shared" si="59"/>
        <v>64100</v>
      </c>
      <c r="R222" s="127" t="str">
        <f t="shared" si="60"/>
        <v>MR64100</v>
      </c>
      <c r="S222" s="127" t="str">
        <f t="shared" si="61"/>
        <v>备用[A]</v>
      </c>
      <c r="U222" s="128">
        <f t="shared" si="62"/>
        <v>74100</v>
      </c>
      <c r="V222" s="128" t="str">
        <f t="shared" si="63"/>
        <v>MR74100</v>
      </c>
      <c r="W222" s="128" t="str">
        <f t="shared" si="64"/>
        <v>备用[SW]</v>
      </c>
    </row>
    <row r="223" spans="2:23" x14ac:dyDescent="0.15">
      <c r="B223" s="165"/>
      <c r="C223" s="116" t="s">
        <v>1583</v>
      </c>
      <c r="E223" s="124">
        <f t="shared" si="50"/>
        <v>34101</v>
      </c>
      <c r="F223" s="124" t="str">
        <f t="shared" si="51"/>
        <v>MR34101</v>
      </c>
      <c r="G223" s="124" t="str">
        <f t="shared" si="52"/>
        <v>备用[Pls]</v>
      </c>
      <c r="I223" s="125">
        <f t="shared" si="53"/>
        <v>44101</v>
      </c>
      <c r="J223" s="125" t="str">
        <f t="shared" si="54"/>
        <v>MR44101</v>
      </c>
      <c r="K223" s="125" t="str">
        <f t="shared" si="55"/>
        <v>备用[M]</v>
      </c>
      <c r="M223" s="126">
        <f t="shared" si="56"/>
        <v>54101</v>
      </c>
      <c r="N223" s="126" t="str">
        <f t="shared" si="57"/>
        <v>MR54101</v>
      </c>
      <c r="O223" s="126" t="str">
        <f t="shared" si="58"/>
        <v>备用[条件]</v>
      </c>
      <c r="Q223" s="127">
        <f t="shared" si="59"/>
        <v>64101</v>
      </c>
      <c r="R223" s="127" t="str">
        <f t="shared" si="60"/>
        <v>MR64101</v>
      </c>
      <c r="S223" s="127" t="str">
        <f t="shared" si="61"/>
        <v>备用[A]</v>
      </c>
      <c r="U223" s="128">
        <f t="shared" si="62"/>
        <v>74101</v>
      </c>
      <c r="V223" s="128" t="str">
        <f t="shared" si="63"/>
        <v>MR74101</v>
      </c>
      <c r="W223" s="128" t="str">
        <f t="shared" si="64"/>
        <v>备用[SW]</v>
      </c>
    </row>
    <row r="224" spans="2:23" x14ac:dyDescent="0.15">
      <c r="B224" s="165"/>
      <c r="C224" s="116" t="s">
        <v>1583</v>
      </c>
      <c r="E224" s="124">
        <f t="shared" si="50"/>
        <v>34102</v>
      </c>
      <c r="F224" s="124" t="str">
        <f t="shared" si="51"/>
        <v>MR34102</v>
      </c>
      <c r="G224" s="124" t="str">
        <f t="shared" si="52"/>
        <v>备用[Pls]</v>
      </c>
      <c r="I224" s="125">
        <f t="shared" si="53"/>
        <v>44102</v>
      </c>
      <c r="J224" s="125" t="str">
        <f t="shared" si="54"/>
        <v>MR44102</v>
      </c>
      <c r="K224" s="125" t="str">
        <f t="shared" si="55"/>
        <v>备用[M]</v>
      </c>
      <c r="M224" s="126">
        <f t="shared" si="56"/>
        <v>54102</v>
      </c>
      <c r="N224" s="126" t="str">
        <f t="shared" si="57"/>
        <v>MR54102</v>
      </c>
      <c r="O224" s="126" t="str">
        <f t="shared" si="58"/>
        <v>备用[条件]</v>
      </c>
      <c r="Q224" s="127">
        <f t="shared" si="59"/>
        <v>64102</v>
      </c>
      <c r="R224" s="127" t="str">
        <f t="shared" si="60"/>
        <v>MR64102</v>
      </c>
      <c r="S224" s="127" t="str">
        <f t="shared" si="61"/>
        <v>备用[A]</v>
      </c>
      <c r="U224" s="128">
        <f t="shared" si="62"/>
        <v>74102</v>
      </c>
      <c r="V224" s="128" t="str">
        <f t="shared" si="63"/>
        <v>MR74102</v>
      </c>
      <c r="W224" s="128" t="str">
        <f t="shared" si="64"/>
        <v>备用[SW]</v>
      </c>
    </row>
    <row r="225" spans="2:23" x14ac:dyDescent="0.15">
      <c r="B225" s="165"/>
      <c r="C225" s="116" t="s">
        <v>1583</v>
      </c>
      <c r="E225" s="124">
        <f t="shared" si="50"/>
        <v>34103</v>
      </c>
      <c r="F225" s="124" t="str">
        <f t="shared" si="51"/>
        <v>MR34103</v>
      </c>
      <c r="G225" s="124" t="str">
        <f t="shared" si="52"/>
        <v>备用[Pls]</v>
      </c>
      <c r="I225" s="125">
        <f t="shared" si="53"/>
        <v>44103</v>
      </c>
      <c r="J225" s="125" t="str">
        <f t="shared" si="54"/>
        <v>MR44103</v>
      </c>
      <c r="K225" s="125" t="str">
        <f t="shared" si="55"/>
        <v>备用[M]</v>
      </c>
      <c r="M225" s="126">
        <f t="shared" si="56"/>
        <v>54103</v>
      </c>
      <c r="N225" s="126" t="str">
        <f t="shared" si="57"/>
        <v>MR54103</v>
      </c>
      <c r="O225" s="126" t="str">
        <f t="shared" si="58"/>
        <v>备用[条件]</v>
      </c>
      <c r="Q225" s="127">
        <f t="shared" si="59"/>
        <v>64103</v>
      </c>
      <c r="R225" s="127" t="str">
        <f t="shared" si="60"/>
        <v>MR64103</v>
      </c>
      <c r="S225" s="127" t="str">
        <f t="shared" si="61"/>
        <v>备用[A]</v>
      </c>
      <c r="U225" s="128">
        <f t="shared" si="62"/>
        <v>74103</v>
      </c>
      <c r="V225" s="128" t="str">
        <f t="shared" si="63"/>
        <v>MR74103</v>
      </c>
      <c r="W225" s="128" t="str">
        <f t="shared" si="64"/>
        <v>备用[SW]</v>
      </c>
    </row>
    <row r="226" spans="2:23" x14ac:dyDescent="0.15">
      <c r="B226" s="165"/>
      <c r="C226" s="116" t="s">
        <v>1583</v>
      </c>
      <c r="E226" s="124">
        <f t="shared" si="50"/>
        <v>34104</v>
      </c>
      <c r="F226" s="124" t="str">
        <f t="shared" si="51"/>
        <v>MR34104</v>
      </c>
      <c r="G226" s="124" t="str">
        <f t="shared" si="52"/>
        <v>备用[Pls]</v>
      </c>
      <c r="I226" s="125">
        <f t="shared" si="53"/>
        <v>44104</v>
      </c>
      <c r="J226" s="125" t="str">
        <f t="shared" si="54"/>
        <v>MR44104</v>
      </c>
      <c r="K226" s="125" t="str">
        <f t="shared" si="55"/>
        <v>备用[M]</v>
      </c>
      <c r="M226" s="126">
        <f t="shared" si="56"/>
        <v>54104</v>
      </c>
      <c r="N226" s="126" t="str">
        <f t="shared" si="57"/>
        <v>MR54104</v>
      </c>
      <c r="O226" s="126" t="str">
        <f t="shared" si="58"/>
        <v>备用[条件]</v>
      </c>
      <c r="Q226" s="127">
        <f t="shared" si="59"/>
        <v>64104</v>
      </c>
      <c r="R226" s="127" t="str">
        <f t="shared" si="60"/>
        <v>MR64104</v>
      </c>
      <c r="S226" s="127" t="str">
        <f t="shared" si="61"/>
        <v>备用[A]</v>
      </c>
      <c r="U226" s="128">
        <f t="shared" si="62"/>
        <v>74104</v>
      </c>
      <c r="V226" s="128" t="str">
        <f t="shared" si="63"/>
        <v>MR74104</v>
      </c>
      <c r="W226" s="128" t="str">
        <f t="shared" si="64"/>
        <v>备用[SW]</v>
      </c>
    </row>
    <row r="227" spans="2:23" x14ac:dyDescent="0.15">
      <c r="B227" s="165"/>
      <c r="C227" s="116" t="s">
        <v>1583</v>
      </c>
      <c r="E227" s="124">
        <f t="shared" si="50"/>
        <v>34105</v>
      </c>
      <c r="F227" s="124" t="str">
        <f t="shared" si="51"/>
        <v>MR34105</v>
      </c>
      <c r="G227" s="124" t="str">
        <f t="shared" si="52"/>
        <v>备用[Pls]</v>
      </c>
      <c r="I227" s="125">
        <f t="shared" si="53"/>
        <v>44105</v>
      </c>
      <c r="J227" s="125" t="str">
        <f t="shared" si="54"/>
        <v>MR44105</v>
      </c>
      <c r="K227" s="125" t="str">
        <f t="shared" si="55"/>
        <v>备用[M]</v>
      </c>
      <c r="M227" s="126">
        <f t="shared" si="56"/>
        <v>54105</v>
      </c>
      <c r="N227" s="126" t="str">
        <f t="shared" si="57"/>
        <v>MR54105</v>
      </c>
      <c r="O227" s="126" t="str">
        <f t="shared" si="58"/>
        <v>备用[条件]</v>
      </c>
      <c r="Q227" s="127">
        <f t="shared" si="59"/>
        <v>64105</v>
      </c>
      <c r="R227" s="127" t="str">
        <f t="shared" si="60"/>
        <v>MR64105</v>
      </c>
      <c r="S227" s="127" t="str">
        <f t="shared" si="61"/>
        <v>备用[A]</v>
      </c>
      <c r="U227" s="128">
        <f t="shared" si="62"/>
        <v>74105</v>
      </c>
      <c r="V227" s="128" t="str">
        <f t="shared" si="63"/>
        <v>MR74105</v>
      </c>
      <c r="W227" s="128" t="str">
        <f t="shared" si="64"/>
        <v>备用[SW]</v>
      </c>
    </row>
    <row r="228" spans="2:23" x14ac:dyDescent="0.15">
      <c r="B228" s="165"/>
      <c r="C228" s="116" t="s">
        <v>1583</v>
      </c>
      <c r="E228" s="124">
        <f t="shared" si="50"/>
        <v>34106</v>
      </c>
      <c r="F228" s="124" t="str">
        <f t="shared" si="51"/>
        <v>MR34106</v>
      </c>
      <c r="G228" s="124" t="str">
        <f t="shared" si="52"/>
        <v>备用[Pls]</v>
      </c>
      <c r="I228" s="125">
        <f t="shared" si="53"/>
        <v>44106</v>
      </c>
      <c r="J228" s="125" t="str">
        <f t="shared" si="54"/>
        <v>MR44106</v>
      </c>
      <c r="K228" s="125" t="str">
        <f t="shared" si="55"/>
        <v>备用[M]</v>
      </c>
      <c r="M228" s="126">
        <f t="shared" si="56"/>
        <v>54106</v>
      </c>
      <c r="N228" s="126" t="str">
        <f t="shared" si="57"/>
        <v>MR54106</v>
      </c>
      <c r="O228" s="126" t="str">
        <f t="shared" si="58"/>
        <v>备用[条件]</v>
      </c>
      <c r="Q228" s="127">
        <f t="shared" si="59"/>
        <v>64106</v>
      </c>
      <c r="R228" s="127" t="str">
        <f t="shared" si="60"/>
        <v>MR64106</v>
      </c>
      <c r="S228" s="127" t="str">
        <f t="shared" si="61"/>
        <v>备用[A]</v>
      </c>
      <c r="U228" s="128">
        <f t="shared" si="62"/>
        <v>74106</v>
      </c>
      <c r="V228" s="128" t="str">
        <f t="shared" si="63"/>
        <v>MR74106</v>
      </c>
      <c r="W228" s="128" t="str">
        <f t="shared" si="64"/>
        <v>备用[SW]</v>
      </c>
    </row>
    <row r="229" spans="2:23" x14ac:dyDescent="0.15">
      <c r="B229" s="165"/>
      <c r="C229" s="116" t="s">
        <v>1583</v>
      </c>
      <c r="E229" s="124">
        <f t="shared" si="50"/>
        <v>34107</v>
      </c>
      <c r="F229" s="124" t="str">
        <f t="shared" si="51"/>
        <v>MR34107</v>
      </c>
      <c r="G229" s="124" t="str">
        <f t="shared" si="52"/>
        <v>备用[Pls]</v>
      </c>
      <c r="I229" s="125">
        <f t="shared" si="53"/>
        <v>44107</v>
      </c>
      <c r="J229" s="125" t="str">
        <f t="shared" si="54"/>
        <v>MR44107</v>
      </c>
      <c r="K229" s="125" t="str">
        <f t="shared" si="55"/>
        <v>备用[M]</v>
      </c>
      <c r="M229" s="126">
        <f t="shared" si="56"/>
        <v>54107</v>
      </c>
      <c r="N229" s="126" t="str">
        <f t="shared" si="57"/>
        <v>MR54107</v>
      </c>
      <c r="O229" s="126" t="str">
        <f t="shared" si="58"/>
        <v>备用[条件]</v>
      </c>
      <c r="Q229" s="127">
        <f t="shared" si="59"/>
        <v>64107</v>
      </c>
      <c r="R229" s="127" t="str">
        <f t="shared" si="60"/>
        <v>MR64107</v>
      </c>
      <c r="S229" s="127" t="str">
        <f t="shared" si="61"/>
        <v>备用[A]</v>
      </c>
      <c r="U229" s="128">
        <f t="shared" si="62"/>
        <v>74107</v>
      </c>
      <c r="V229" s="128" t="str">
        <f t="shared" si="63"/>
        <v>MR74107</v>
      </c>
      <c r="W229" s="128" t="str">
        <f t="shared" si="64"/>
        <v>备用[SW]</v>
      </c>
    </row>
    <row r="230" spans="2:23" x14ac:dyDescent="0.15">
      <c r="B230" s="165"/>
      <c r="C230" s="116" t="s">
        <v>1583</v>
      </c>
      <c r="E230" s="124">
        <f t="shared" si="50"/>
        <v>34108</v>
      </c>
      <c r="F230" s="124" t="str">
        <f t="shared" si="51"/>
        <v>MR34108</v>
      </c>
      <c r="G230" s="124" t="str">
        <f t="shared" si="52"/>
        <v>备用[Pls]</v>
      </c>
      <c r="I230" s="125">
        <f t="shared" si="53"/>
        <v>44108</v>
      </c>
      <c r="J230" s="125" t="str">
        <f t="shared" si="54"/>
        <v>MR44108</v>
      </c>
      <c r="K230" s="125" t="str">
        <f t="shared" si="55"/>
        <v>备用[M]</v>
      </c>
      <c r="M230" s="126">
        <f t="shared" si="56"/>
        <v>54108</v>
      </c>
      <c r="N230" s="126" t="str">
        <f t="shared" si="57"/>
        <v>MR54108</v>
      </c>
      <c r="O230" s="126" t="str">
        <f t="shared" si="58"/>
        <v>备用[条件]</v>
      </c>
      <c r="Q230" s="127">
        <f t="shared" si="59"/>
        <v>64108</v>
      </c>
      <c r="R230" s="127" t="str">
        <f t="shared" si="60"/>
        <v>MR64108</v>
      </c>
      <c r="S230" s="127" t="str">
        <f t="shared" si="61"/>
        <v>备用[A]</v>
      </c>
      <c r="U230" s="128">
        <f t="shared" si="62"/>
        <v>74108</v>
      </c>
      <c r="V230" s="128" t="str">
        <f t="shared" si="63"/>
        <v>MR74108</v>
      </c>
      <c r="W230" s="128" t="str">
        <f t="shared" si="64"/>
        <v>备用[SW]</v>
      </c>
    </row>
    <row r="231" spans="2:23" x14ac:dyDescent="0.15">
      <c r="B231" s="165"/>
      <c r="C231" s="116" t="s">
        <v>1583</v>
      </c>
      <c r="E231" s="124">
        <f t="shared" si="50"/>
        <v>34109</v>
      </c>
      <c r="F231" s="124" t="str">
        <f t="shared" si="51"/>
        <v>MR34109</v>
      </c>
      <c r="G231" s="124" t="str">
        <f t="shared" si="52"/>
        <v>备用[Pls]</v>
      </c>
      <c r="I231" s="125">
        <f t="shared" si="53"/>
        <v>44109</v>
      </c>
      <c r="J231" s="125" t="str">
        <f t="shared" si="54"/>
        <v>MR44109</v>
      </c>
      <c r="K231" s="125" t="str">
        <f t="shared" si="55"/>
        <v>备用[M]</v>
      </c>
      <c r="M231" s="126">
        <f t="shared" si="56"/>
        <v>54109</v>
      </c>
      <c r="N231" s="126" t="str">
        <f t="shared" si="57"/>
        <v>MR54109</v>
      </c>
      <c r="O231" s="126" t="str">
        <f t="shared" si="58"/>
        <v>备用[条件]</v>
      </c>
      <c r="Q231" s="127">
        <f t="shared" si="59"/>
        <v>64109</v>
      </c>
      <c r="R231" s="127" t="str">
        <f t="shared" si="60"/>
        <v>MR64109</v>
      </c>
      <c r="S231" s="127" t="str">
        <f t="shared" si="61"/>
        <v>备用[A]</v>
      </c>
      <c r="U231" s="128">
        <f t="shared" si="62"/>
        <v>74109</v>
      </c>
      <c r="V231" s="128" t="str">
        <f t="shared" si="63"/>
        <v>MR74109</v>
      </c>
      <c r="W231" s="128" t="str">
        <f t="shared" si="64"/>
        <v>备用[SW]</v>
      </c>
    </row>
    <row r="232" spans="2:23" x14ac:dyDescent="0.15">
      <c r="B232" s="165"/>
      <c r="C232" s="116" t="s">
        <v>1583</v>
      </c>
      <c r="E232" s="124">
        <f t="shared" si="50"/>
        <v>34110</v>
      </c>
      <c r="F232" s="124" t="str">
        <f t="shared" si="51"/>
        <v>MR34110</v>
      </c>
      <c r="G232" s="124" t="str">
        <f t="shared" si="52"/>
        <v>备用[Pls]</v>
      </c>
      <c r="I232" s="125">
        <f t="shared" si="53"/>
        <v>44110</v>
      </c>
      <c r="J232" s="125" t="str">
        <f t="shared" si="54"/>
        <v>MR44110</v>
      </c>
      <c r="K232" s="125" t="str">
        <f t="shared" si="55"/>
        <v>备用[M]</v>
      </c>
      <c r="M232" s="126">
        <f t="shared" si="56"/>
        <v>54110</v>
      </c>
      <c r="N232" s="126" t="str">
        <f t="shared" si="57"/>
        <v>MR54110</v>
      </c>
      <c r="O232" s="126" t="str">
        <f t="shared" si="58"/>
        <v>备用[条件]</v>
      </c>
      <c r="Q232" s="127">
        <f t="shared" si="59"/>
        <v>64110</v>
      </c>
      <c r="R232" s="127" t="str">
        <f t="shared" si="60"/>
        <v>MR64110</v>
      </c>
      <c r="S232" s="127" t="str">
        <f t="shared" si="61"/>
        <v>备用[A]</v>
      </c>
      <c r="U232" s="128">
        <f t="shared" si="62"/>
        <v>74110</v>
      </c>
      <c r="V232" s="128" t="str">
        <f t="shared" si="63"/>
        <v>MR74110</v>
      </c>
      <c r="W232" s="128" t="str">
        <f t="shared" si="64"/>
        <v>备用[SW]</v>
      </c>
    </row>
    <row r="233" spans="2:23" x14ac:dyDescent="0.15">
      <c r="B233" s="165"/>
      <c r="C233" s="116" t="s">
        <v>1583</v>
      </c>
      <c r="E233" s="124">
        <f t="shared" si="50"/>
        <v>34111</v>
      </c>
      <c r="F233" s="124" t="str">
        <f t="shared" si="51"/>
        <v>MR34111</v>
      </c>
      <c r="G233" s="124" t="str">
        <f t="shared" si="52"/>
        <v>备用[Pls]</v>
      </c>
      <c r="I233" s="125">
        <f t="shared" si="53"/>
        <v>44111</v>
      </c>
      <c r="J233" s="125" t="str">
        <f t="shared" si="54"/>
        <v>MR44111</v>
      </c>
      <c r="K233" s="125" t="str">
        <f t="shared" si="55"/>
        <v>备用[M]</v>
      </c>
      <c r="M233" s="126">
        <f t="shared" si="56"/>
        <v>54111</v>
      </c>
      <c r="N233" s="126" t="str">
        <f t="shared" si="57"/>
        <v>MR54111</v>
      </c>
      <c r="O233" s="126" t="str">
        <f t="shared" si="58"/>
        <v>备用[条件]</v>
      </c>
      <c r="Q233" s="127">
        <f t="shared" si="59"/>
        <v>64111</v>
      </c>
      <c r="R233" s="127" t="str">
        <f t="shared" si="60"/>
        <v>MR64111</v>
      </c>
      <c r="S233" s="127" t="str">
        <f t="shared" si="61"/>
        <v>备用[A]</v>
      </c>
      <c r="U233" s="128">
        <f t="shared" si="62"/>
        <v>74111</v>
      </c>
      <c r="V233" s="128" t="str">
        <f t="shared" si="63"/>
        <v>MR74111</v>
      </c>
      <c r="W233" s="128" t="str">
        <f t="shared" si="64"/>
        <v>备用[SW]</v>
      </c>
    </row>
    <row r="234" spans="2:23" x14ac:dyDescent="0.15">
      <c r="B234" s="165"/>
      <c r="C234" s="116" t="s">
        <v>1583</v>
      </c>
      <c r="E234" s="124">
        <f t="shared" si="50"/>
        <v>34112</v>
      </c>
      <c r="F234" s="124" t="str">
        <f t="shared" si="51"/>
        <v>MR34112</v>
      </c>
      <c r="G234" s="124" t="str">
        <f t="shared" si="52"/>
        <v>备用[Pls]</v>
      </c>
      <c r="I234" s="125">
        <f t="shared" si="53"/>
        <v>44112</v>
      </c>
      <c r="J234" s="125" t="str">
        <f t="shared" si="54"/>
        <v>MR44112</v>
      </c>
      <c r="K234" s="125" t="str">
        <f t="shared" si="55"/>
        <v>备用[M]</v>
      </c>
      <c r="M234" s="126">
        <f t="shared" si="56"/>
        <v>54112</v>
      </c>
      <c r="N234" s="126" t="str">
        <f t="shared" si="57"/>
        <v>MR54112</v>
      </c>
      <c r="O234" s="126" t="str">
        <f t="shared" si="58"/>
        <v>备用[条件]</v>
      </c>
      <c r="Q234" s="127">
        <f t="shared" si="59"/>
        <v>64112</v>
      </c>
      <c r="R234" s="127" t="str">
        <f t="shared" si="60"/>
        <v>MR64112</v>
      </c>
      <c r="S234" s="127" t="str">
        <f t="shared" si="61"/>
        <v>备用[A]</v>
      </c>
      <c r="U234" s="128">
        <f t="shared" si="62"/>
        <v>74112</v>
      </c>
      <c r="V234" s="128" t="str">
        <f t="shared" si="63"/>
        <v>MR74112</v>
      </c>
      <c r="W234" s="128" t="str">
        <f t="shared" si="64"/>
        <v>备用[SW]</v>
      </c>
    </row>
    <row r="235" spans="2:23" x14ac:dyDescent="0.15">
      <c r="B235" s="165"/>
      <c r="C235" s="116" t="s">
        <v>1583</v>
      </c>
      <c r="E235" s="124">
        <f t="shared" si="50"/>
        <v>34113</v>
      </c>
      <c r="F235" s="124" t="str">
        <f t="shared" si="51"/>
        <v>MR34113</v>
      </c>
      <c r="G235" s="124" t="str">
        <f t="shared" si="52"/>
        <v>备用[Pls]</v>
      </c>
      <c r="I235" s="125">
        <f t="shared" si="53"/>
        <v>44113</v>
      </c>
      <c r="J235" s="125" t="str">
        <f t="shared" si="54"/>
        <v>MR44113</v>
      </c>
      <c r="K235" s="125" t="str">
        <f t="shared" si="55"/>
        <v>备用[M]</v>
      </c>
      <c r="M235" s="126">
        <f t="shared" si="56"/>
        <v>54113</v>
      </c>
      <c r="N235" s="126" t="str">
        <f t="shared" si="57"/>
        <v>MR54113</v>
      </c>
      <c r="O235" s="126" t="str">
        <f t="shared" si="58"/>
        <v>备用[条件]</v>
      </c>
      <c r="Q235" s="127">
        <f t="shared" si="59"/>
        <v>64113</v>
      </c>
      <c r="R235" s="127" t="str">
        <f t="shared" si="60"/>
        <v>MR64113</v>
      </c>
      <c r="S235" s="127" t="str">
        <f t="shared" si="61"/>
        <v>备用[A]</v>
      </c>
      <c r="U235" s="128">
        <f t="shared" si="62"/>
        <v>74113</v>
      </c>
      <c r="V235" s="128" t="str">
        <f t="shared" si="63"/>
        <v>MR74113</v>
      </c>
      <c r="W235" s="128" t="str">
        <f t="shared" si="64"/>
        <v>备用[SW]</v>
      </c>
    </row>
    <row r="236" spans="2:23" x14ac:dyDescent="0.15">
      <c r="B236" s="165"/>
      <c r="C236" s="116" t="s">
        <v>1583</v>
      </c>
      <c r="E236" s="124">
        <f t="shared" si="50"/>
        <v>34114</v>
      </c>
      <c r="F236" s="124" t="str">
        <f t="shared" si="51"/>
        <v>MR34114</v>
      </c>
      <c r="G236" s="124" t="str">
        <f t="shared" si="52"/>
        <v>备用[Pls]</v>
      </c>
      <c r="I236" s="125">
        <f t="shared" si="53"/>
        <v>44114</v>
      </c>
      <c r="J236" s="125" t="str">
        <f t="shared" si="54"/>
        <v>MR44114</v>
      </c>
      <c r="K236" s="125" t="str">
        <f t="shared" si="55"/>
        <v>备用[M]</v>
      </c>
      <c r="M236" s="126">
        <f t="shared" si="56"/>
        <v>54114</v>
      </c>
      <c r="N236" s="126" t="str">
        <f t="shared" si="57"/>
        <v>MR54114</v>
      </c>
      <c r="O236" s="126" t="str">
        <f t="shared" si="58"/>
        <v>备用[条件]</v>
      </c>
      <c r="Q236" s="127">
        <f t="shared" si="59"/>
        <v>64114</v>
      </c>
      <c r="R236" s="127" t="str">
        <f t="shared" si="60"/>
        <v>MR64114</v>
      </c>
      <c r="S236" s="127" t="str">
        <f t="shared" si="61"/>
        <v>备用[A]</v>
      </c>
      <c r="U236" s="128">
        <f t="shared" si="62"/>
        <v>74114</v>
      </c>
      <c r="V236" s="128" t="str">
        <f t="shared" si="63"/>
        <v>MR74114</v>
      </c>
      <c r="W236" s="128" t="str">
        <f t="shared" si="64"/>
        <v>备用[SW]</v>
      </c>
    </row>
    <row r="237" spans="2:23" x14ac:dyDescent="0.15">
      <c r="B237" s="165"/>
      <c r="C237" s="116" t="s">
        <v>1583</v>
      </c>
      <c r="E237" s="124">
        <f t="shared" si="50"/>
        <v>34115</v>
      </c>
      <c r="F237" s="124" t="str">
        <f t="shared" si="51"/>
        <v>MR34115</v>
      </c>
      <c r="G237" s="124" t="str">
        <f t="shared" si="52"/>
        <v>备用[Pls]</v>
      </c>
      <c r="I237" s="125">
        <f t="shared" si="53"/>
        <v>44115</v>
      </c>
      <c r="J237" s="125" t="str">
        <f t="shared" si="54"/>
        <v>MR44115</v>
      </c>
      <c r="K237" s="125" t="str">
        <f t="shared" si="55"/>
        <v>备用[M]</v>
      </c>
      <c r="M237" s="126">
        <f t="shared" si="56"/>
        <v>54115</v>
      </c>
      <c r="N237" s="126" t="str">
        <f t="shared" si="57"/>
        <v>MR54115</v>
      </c>
      <c r="O237" s="126" t="str">
        <f t="shared" si="58"/>
        <v>备用[条件]</v>
      </c>
      <c r="Q237" s="127">
        <f t="shared" si="59"/>
        <v>64115</v>
      </c>
      <c r="R237" s="127" t="str">
        <f t="shared" si="60"/>
        <v>MR64115</v>
      </c>
      <c r="S237" s="127" t="str">
        <f t="shared" si="61"/>
        <v>备用[A]</v>
      </c>
      <c r="U237" s="128">
        <f t="shared" si="62"/>
        <v>74115</v>
      </c>
      <c r="V237" s="128" t="str">
        <f t="shared" si="63"/>
        <v>MR74115</v>
      </c>
      <c r="W237" s="128" t="str">
        <f t="shared" si="64"/>
        <v>备用[SW]</v>
      </c>
    </row>
    <row r="238" spans="2:23" x14ac:dyDescent="0.15">
      <c r="B238" s="165"/>
      <c r="C238" s="116" t="s">
        <v>1583</v>
      </c>
      <c r="E238" s="124">
        <f t="shared" si="50"/>
        <v>34200</v>
      </c>
      <c r="F238" s="124" t="str">
        <f t="shared" si="51"/>
        <v>MR34200</v>
      </c>
      <c r="G238" s="124" t="str">
        <f t="shared" si="52"/>
        <v>备用[Pls]</v>
      </c>
      <c r="I238" s="125">
        <f t="shared" si="53"/>
        <v>44200</v>
      </c>
      <c r="J238" s="125" t="str">
        <f t="shared" si="54"/>
        <v>MR44200</v>
      </c>
      <c r="K238" s="125" t="str">
        <f t="shared" si="55"/>
        <v>备用[M]</v>
      </c>
      <c r="M238" s="126">
        <f t="shared" si="56"/>
        <v>54200</v>
      </c>
      <c r="N238" s="126" t="str">
        <f t="shared" si="57"/>
        <v>MR54200</v>
      </c>
      <c r="O238" s="126" t="str">
        <f t="shared" si="58"/>
        <v>备用[条件]</v>
      </c>
      <c r="Q238" s="127">
        <f t="shared" si="59"/>
        <v>64200</v>
      </c>
      <c r="R238" s="127" t="str">
        <f t="shared" si="60"/>
        <v>MR64200</v>
      </c>
      <c r="S238" s="127" t="str">
        <f t="shared" si="61"/>
        <v>备用[A]</v>
      </c>
      <c r="U238" s="128">
        <f t="shared" si="62"/>
        <v>74200</v>
      </c>
      <c r="V238" s="128" t="str">
        <f t="shared" si="63"/>
        <v>MR74200</v>
      </c>
      <c r="W238" s="128" t="str">
        <f t="shared" si="64"/>
        <v>备用[SW]</v>
      </c>
    </row>
    <row r="239" spans="2:23" x14ac:dyDescent="0.15">
      <c r="B239" s="165"/>
      <c r="C239" s="116" t="s">
        <v>1583</v>
      </c>
      <c r="E239" s="124">
        <f t="shared" si="50"/>
        <v>34201</v>
      </c>
      <c r="F239" s="124" t="str">
        <f t="shared" si="51"/>
        <v>MR34201</v>
      </c>
      <c r="G239" s="124" t="str">
        <f t="shared" si="52"/>
        <v>备用[Pls]</v>
      </c>
      <c r="I239" s="125">
        <f t="shared" si="53"/>
        <v>44201</v>
      </c>
      <c r="J239" s="125" t="str">
        <f t="shared" si="54"/>
        <v>MR44201</v>
      </c>
      <c r="K239" s="125" t="str">
        <f t="shared" si="55"/>
        <v>备用[M]</v>
      </c>
      <c r="M239" s="126">
        <f t="shared" si="56"/>
        <v>54201</v>
      </c>
      <c r="N239" s="126" t="str">
        <f t="shared" si="57"/>
        <v>MR54201</v>
      </c>
      <c r="O239" s="126" t="str">
        <f t="shared" si="58"/>
        <v>备用[条件]</v>
      </c>
      <c r="Q239" s="127">
        <f t="shared" si="59"/>
        <v>64201</v>
      </c>
      <c r="R239" s="127" t="str">
        <f t="shared" si="60"/>
        <v>MR64201</v>
      </c>
      <c r="S239" s="127" t="str">
        <f t="shared" si="61"/>
        <v>备用[A]</v>
      </c>
      <c r="U239" s="128">
        <f t="shared" si="62"/>
        <v>74201</v>
      </c>
      <c r="V239" s="128" t="str">
        <f t="shared" si="63"/>
        <v>MR74201</v>
      </c>
      <c r="W239" s="128" t="str">
        <f t="shared" si="64"/>
        <v>备用[SW]</v>
      </c>
    </row>
    <row r="240" spans="2:23" x14ac:dyDescent="0.15">
      <c r="B240" s="165"/>
      <c r="C240" s="116" t="s">
        <v>1583</v>
      </c>
      <c r="E240" s="124">
        <f t="shared" si="50"/>
        <v>34202</v>
      </c>
      <c r="F240" s="124" t="str">
        <f t="shared" si="51"/>
        <v>MR34202</v>
      </c>
      <c r="G240" s="124" t="str">
        <f t="shared" si="52"/>
        <v>备用[Pls]</v>
      </c>
      <c r="I240" s="125">
        <f t="shared" si="53"/>
        <v>44202</v>
      </c>
      <c r="J240" s="125" t="str">
        <f t="shared" si="54"/>
        <v>MR44202</v>
      </c>
      <c r="K240" s="125" t="str">
        <f t="shared" si="55"/>
        <v>备用[M]</v>
      </c>
      <c r="M240" s="126">
        <f t="shared" si="56"/>
        <v>54202</v>
      </c>
      <c r="N240" s="126" t="str">
        <f t="shared" si="57"/>
        <v>MR54202</v>
      </c>
      <c r="O240" s="126" t="str">
        <f t="shared" si="58"/>
        <v>备用[条件]</v>
      </c>
      <c r="Q240" s="127">
        <f t="shared" si="59"/>
        <v>64202</v>
      </c>
      <c r="R240" s="127" t="str">
        <f t="shared" si="60"/>
        <v>MR64202</v>
      </c>
      <c r="S240" s="127" t="str">
        <f t="shared" si="61"/>
        <v>备用[A]</v>
      </c>
      <c r="U240" s="128">
        <f t="shared" si="62"/>
        <v>74202</v>
      </c>
      <c r="V240" s="128" t="str">
        <f t="shared" si="63"/>
        <v>MR74202</v>
      </c>
      <c r="W240" s="128" t="str">
        <f t="shared" si="64"/>
        <v>备用[SW]</v>
      </c>
    </row>
    <row r="241" spans="2:23" x14ac:dyDescent="0.15">
      <c r="B241" s="165"/>
      <c r="C241" s="116" t="s">
        <v>1583</v>
      </c>
      <c r="E241" s="124">
        <f t="shared" si="50"/>
        <v>34203</v>
      </c>
      <c r="F241" s="124" t="str">
        <f t="shared" si="51"/>
        <v>MR34203</v>
      </c>
      <c r="G241" s="124" t="str">
        <f t="shared" si="52"/>
        <v>备用[Pls]</v>
      </c>
      <c r="I241" s="125">
        <f t="shared" si="53"/>
        <v>44203</v>
      </c>
      <c r="J241" s="125" t="str">
        <f t="shared" si="54"/>
        <v>MR44203</v>
      </c>
      <c r="K241" s="125" t="str">
        <f t="shared" si="55"/>
        <v>备用[M]</v>
      </c>
      <c r="M241" s="126">
        <f t="shared" si="56"/>
        <v>54203</v>
      </c>
      <c r="N241" s="126" t="str">
        <f t="shared" si="57"/>
        <v>MR54203</v>
      </c>
      <c r="O241" s="126" t="str">
        <f t="shared" si="58"/>
        <v>备用[条件]</v>
      </c>
      <c r="Q241" s="127">
        <f t="shared" si="59"/>
        <v>64203</v>
      </c>
      <c r="R241" s="127" t="str">
        <f t="shared" si="60"/>
        <v>MR64203</v>
      </c>
      <c r="S241" s="127" t="str">
        <f t="shared" si="61"/>
        <v>备用[A]</v>
      </c>
      <c r="U241" s="128">
        <f t="shared" si="62"/>
        <v>74203</v>
      </c>
      <c r="V241" s="128" t="str">
        <f t="shared" si="63"/>
        <v>MR74203</v>
      </c>
      <c r="W241" s="128" t="str">
        <f t="shared" si="64"/>
        <v>备用[SW]</v>
      </c>
    </row>
    <row r="242" spans="2:23" x14ac:dyDescent="0.15">
      <c r="B242" s="165"/>
      <c r="C242" s="116" t="s">
        <v>1583</v>
      </c>
      <c r="E242" s="124">
        <f t="shared" si="50"/>
        <v>34204</v>
      </c>
      <c r="F242" s="124" t="str">
        <f t="shared" si="51"/>
        <v>MR34204</v>
      </c>
      <c r="G242" s="124" t="str">
        <f t="shared" si="52"/>
        <v>备用[Pls]</v>
      </c>
      <c r="I242" s="125">
        <f t="shared" si="53"/>
        <v>44204</v>
      </c>
      <c r="J242" s="125" t="str">
        <f t="shared" si="54"/>
        <v>MR44204</v>
      </c>
      <c r="K242" s="125" t="str">
        <f t="shared" si="55"/>
        <v>备用[M]</v>
      </c>
      <c r="M242" s="126">
        <f t="shared" si="56"/>
        <v>54204</v>
      </c>
      <c r="N242" s="126" t="str">
        <f t="shared" si="57"/>
        <v>MR54204</v>
      </c>
      <c r="O242" s="126" t="str">
        <f t="shared" si="58"/>
        <v>备用[条件]</v>
      </c>
      <c r="Q242" s="127">
        <f t="shared" si="59"/>
        <v>64204</v>
      </c>
      <c r="R242" s="127" t="str">
        <f t="shared" si="60"/>
        <v>MR64204</v>
      </c>
      <c r="S242" s="127" t="str">
        <f t="shared" si="61"/>
        <v>备用[A]</v>
      </c>
      <c r="U242" s="128">
        <f t="shared" si="62"/>
        <v>74204</v>
      </c>
      <c r="V242" s="128" t="str">
        <f t="shared" si="63"/>
        <v>MR74204</v>
      </c>
      <c r="W242" s="128" t="str">
        <f t="shared" si="64"/>
        <v>备用[SW]</v>
      </c>
    </row>
    <row r="243" spans="2:23" x14ac:dyDescent="0.15">
      <c r="B243" s="165"/>
      <c r="C243" s="116" t="s">
        <v>1583</v>
      </c>
      <c r="E243" s="124">
        <f t="shared" si="50"/>
        <v>34205</v>
      </c>
      <c r="F243" s="124" t="str">
        <f t="shared" si="51"/>
        <v>MR34205</v>
      </c>
      <c r="G243" s="124" t="str">
        <f t="shared" si="52"/>
        <v>备用[Pls]</v>
      </c>
      <c r="I243" s="125">
        <f t="shared" si="53"/>
        <v>44205</v>
      </c>
      <c r="J243" s="125" t="str">
        <f t="shared" si="54"/>
        <v>MR44205</v>
      </c>
      <c r="K243" s="125" t="str">
        <f t="shared" si="55"/>
        <v>备用[M]</v>
      </c>
      <c r="M243" s="126">
        <f t="shared" si="56"/>
        <v>54205</v>
      </c>
      <c r="N243" s="126" t="str">
        <f t="shared" si="57"/>
        <v>MR54205</v>
      </c>
      <c r="O243" s="126" t="str">
        <f t="shared" si="58"/>
        <v>备用[条件]</v>
      </c>
      <c r="Q243" s="127">
        <f t="shared" si="59"/>
        <v>64205</v>
      </c>
      <c r="R243" s="127" t="str">
        <f t="shared" si="60"/>
        <v>MR64205</v>
      </c>
      <c r="S243" s="127" t="str">
        <f t="shared" si="61"/>
        <v>备用[A]</v>
      </c>
      <c r="U243" s="128">
        <f t="shared" si="62"/>
        <v>74205</v>
      </c>
      <c r="V243" s="128" t="str">
        <f t="shared" si="63"/>
        <v>MR74205</v>
      </c>
      <c r="W243" s="128" t="str">
        <f t="shared" si="64"/>
        <v>备用[SW]</v>
      </c>
    </row>
    <row r="244" spans="2:23" x14ac:dyDescent="0.15">
      <c r="B244" s="165"/>
      <c r="C244" s="116" t="s">
        <v>1583</v>
      </c>
      <c r="E244" s="124">
        <f t="shared" si="50"/>
        <v>34206</v>
      </c>
      <c r="F244" s="124" t="str">
        <f t="shared" si="51"/>
        <v>MR34206</v>
      </c>
      <c r="G244" s="124" t="str">
        <f t="shared" si="52"/>
        <v>备用[Pls]</v>
      </c>
      <c r="I244" s="125">
        <f t="shared" si="53"/>
        <v>44206</v>
      </c>
      <c r="J244" s="125" t="str">
        <f t="shared" si="54"/>
        <v>MR44206</v>
      </c>
      <c r="K244" s="125" t="str">
        <f t="shared" si="55"/>
        <v>备用[M]</v>
      </c>
      <c r="M244" s="126">
        <f t="shared" si="56"/>
        <v>54206</v>
      </c>
      <c r="N244" s="126" t="str">
        <f t="shared" si="57"/>
        <v>MR54206</v>
      </c>
      <c r="O244" s="126" t="str">
        <f t="shared" si="58"/>
        <v>备用[条件]</v>
      </c>
      <c r="Q244" s="127">
        <f t="shared" si="59"/>
        <v>64206</v>
      </c>
      <c r="R244" s="127" t="str">
        <f t="shared" si="60"/>
        <v>MR64206</v>
      </c>
      <c r="S244" s="127" t="str">
        <f t="shared" si="61"/>
        <v>备用[A]</v>
      </c>
      <c r="U244" s="128">
        <f t="shared" si="62"/>
        <v>74206</v>
      </c>
      <c r="V244" s="128" t="str">
        <f t="shared" si="63"/>
        <v>MR74206</v>
      </c>
      <c r="W244" s="128" t="str">
        <f t="shared" si="64"/>
        <v>备用[SW]</v>
      </c>
    </row>
    <row r="245" spans="2:23" x14ac:dyDescent="0.15">
      <c r="B245" s="165"/>
      <c r="C245" s="116" t="s">
        <v>1583</v>
      </c>
      <c r="E245" s="124">
        <f t="shared" si="50"/>
        <v>34207</v>
      </c>
      <c r="F245" s="124" t="str">
        <f t="shared" si="51"/>
        <v>MR34207</v>
      </c>
      <c r="G245" s="124" t="str">
        <f t="shared" si="52"/>
        <v>备用[Pls]</v>
      </c>
      <c r="I245" s="125">
        <f t="shared" si="53"/>
        <v>44207</v>
      </c>
      <c r="J245" s="125" t="str">
        <f t="shared" si="54"/>
        <v>MR44207</v>
      </c>
      <c r="K245" s="125" t="str">
        <f t="shared" si="55"/>
        <v>备用[M]</v>
      </c>
      <c r="M245" s="126">
        <f t="shared" si="56"/>
        <v>54207</v>
      </c>
      <c r="N245" s="126" t="str">
        <f t="shared" si="57"/>
        <v>MR54207</v>
      </c>
      <c r="O245" s="126" t="str">
        <f t="shared" si="58"/>
        <v>备用[条件]</v>
      </c>
      <c r="Q245" s="127">
        <f t="shared" si="59"/>
        <v>64207</v>
      </c>
      <c r="R245" s="127" t="str">
        <f t="shared" si="60"/>
        <v>MR64207</v>
      </c>
      <c r="S245" s="127" t="str">
        <f t="shared" si="61"/>
        <v>备用[A]</v>
      </c>
      <c r="U245" s="128">
        <f t="shared" si="62"/>
        <v>74207</v>
      </c>
      <c r="V245" s="128" t="str">
        <f t="shared" si="63"/>
        <v>MR74207</v>
      </c>
      <c r="W245" s="128" t="str">
        <f t="shared" si="64"/>
        <v>备用[SW]</v>
      </c>
    </row>
    <row r="246" spans="2:23" x14ac:dyDescent="0.15">
      <c r="B246" s="165"/>
      <c r="C246" s="116" t="s">
        <v>1583</v>
      </c>
      <c r="E246" s="124">
        <f t="shared" si="50"/>
        <v>34208</v>
      </c>
      <c r="F246" s="124" t="str">
        <f t="shared" si="51"/>
        <v>MR34208</v>
      </c>
      <c r="G246" s="124" t="str">
        <f t="shared" si="52"/>
        <v>备用[Pls]</v>
      </c>
      <c r="I246" s="125">
        <f t="shared" si="53"/>
        <v>44208</v>
      </c>
      <c r="J246" s="125" t="str">
        <f t="shared" si="54"/>
        <v>MR44208</v>
      </c>
      <c r="K246" s="125" t="str">
        <f t="shared" si="55"/>
        <v>备用[M]</v>
      </c>
      <c r="M246" s="126">
        <f t="shared" si="56"/>
        <v>54208</v>
      </c>
      <c r="N246" s="126" t="str">
        <f t="shared" si="57"/>
        <v>MR54208</v>
      </c>
      <c r="O246" s="126" t="str">
        <f t="shared" si="58"/>
        <v>备用[条件]</v>
      </c>
      <c r="Q246" s="127">
        <f t="shared" si="59"/>
        <v>64208</v>
      </c>
      <c r="R246" s="127" t="str">
        <f t="shared" si="60"/>
        <v>MR64208</v>
      </c>
      <c r="S246" s="127" t="str">
        <f t="shared" si="61"/>
        <v>备用[A]</v>
      </c>
      <c r="U246" s="128">
        <f t="shared" si="62"/>
        <v>74208</v>
      </c>
      <c r="V246" s="128" t="str">
        <f t="shared" si="63"/>
        <v>MR74208</v>
      </c>
      <c r="W246" s="128" t="str">
        <f t="shared" si="64"/>
        <v>备用[SW]</v>
      </c>
    </row>
    <row r="247" spans="2:23" x14ac:dyDescent="0.15">
      <c r="B247" s="165"/>
      <c r="C247" s="116" t="s">
        <v>1583</v>
      </c>
      <c r="E247" s="124">
        <f t="shared" si="50"/>
        <v>34209</v>
      </c>
      <c r="F247" s="124" t="str">
        <f t="shared" si="51"/>
        <v>MR34209</v>
      </c>
      <c r="G247" s="124" t="str">
        <f t="shared" si="52"/>
        <v>备用[Pls]</v>
      </c>
      <c r="I247" s="125">
        <f t="shared" si="53"/>
        <v>44209</v>
      </c>
      <c r="J247" s="125" t="str">
        <f t="shared" si="54"/>
        <v>MR44209</v>
      </c>
      <c r="K247" s="125" t="str">
        <f t="shared" si="55"/>
        <v>备用[M]</v>
      </c>
      <c r="M247" s="126">
        <f t="shared" si="56"/>
        <v>54209</v>
      </c>
      <c r="N247" s="126" t="str">
        <f t="shared" si="57"/>
        <v>MR54209</v>
      </c>
      <c r="O247" s="126" t="str">
        <f t="shared" si="58"/>
        <v>备用[条件]</v>
      </c>
      <c r="Q247" s="127">
        <f t="shared" si="59"/>
        <v>64209</v>
      </c>
      <c r="R247" s="127" t="str">
        <f t="shared" si="60"/>
        <v>MR64209</v>
      </c>
      <c r="S247" s="127" t="str">
        <f t="shared" si="61"/>
        <v>备用[A]</v>
      </c>
      <c r="U247" s="128">
        <f t="shared" si="62"/>
        <v>74209</v>
      </c>
      <c r="V247" s="128" t="str">
        <f t="shared" si="63"/>
        <v>MR74209</v>
      </c>
      <c r="W247" s="128" t="str">
        <f t="shared" si="64"/>
        <v>备用[SW]</v>
      </c>
    </row>
    <row r="248" spans="2:23" x14ac:dyDescent="0.15">
      <c r="B248" s="165"/>
      <c r="C248" s="116" t="s">
        <v>1583</v>
      </c>
      <c r="E248" s="124">
        <f t="shared" si="50"/>
        <v>34210</v>
      </c>
      <c r="F248" s="124" t="str">
        <f t="shared" si="51"/>
        <v>MR34210</v>
      </c>
      <c r="G248" s="124" t="str">
        <f t="shared" si="52"/>
        <v>备用[Pls]</v>
      </c>
      <c r="I248" s="125">
        <f t="shared" si="53"/>
        <v>44210</v>
      </c>
      <c r="J248" s="125" t="str">
        <f t="shared" si="54"/>
        <v>MR44210</v>
      </c>
      <c r="K248" s="125" t="str">
        <f t="shared" si="55"/>
        <v>备用[M]</v>
      </c>
      <c r="M248" s="126">
        <f t="shared" si="56"/>
        <v>54210</v>
      </c>
      <c r="N248" s="126" t="str">
        <f t="shared" si="57"/>
        <v>MR54210</v>
      </c>
      <c r="O248" s="126" t="str">
        <f t="shared" si="58"/>
        <v>备用[条件]</v>
      </c>
      <c r="Q248" s="127">
        <f t="shared" si="59"/>
        <v>64210</v>
      </c>
      <c r="R248" s="127" t="str">
        <f t="shared" si="60"/>
        <v>MR64210</v>
      </c>
      <c r="S248" s="127" t="str">
        <f t="shared" si="61"/>
        <v>备用[A]</v>
      </c>
      <c r="U248" s="128">
        <f t="shared" si="62"/>
        <v>74210</v>
      </c>
      <c r="V248" s="128" t="str">
        <f t="shared" si="63"/>
        <v>MR74210</v>
      </c>
      <c r="W248" s="128" t="str">
        <f t="shared" si="64"/>
        <v>备用[SW]</v>
      </c>
    </row>
    <row r="249" spans="2:23" x14ac:dyDescent="0.15">
      <c r="B249" s="165"/>
      <c r="C249" s="116" t="s">
        <v>1583</v>
      </c>
      <c r="E249" s="124">
        <f t="shared" si="50"/>
        <v>34211</v>
      </c>
      <c r="F249" s="124" t="str">
        <f t="shared" si="51"/>
        <v>MR34211</v>
      </c>
      <c r="G249" s="124" t="str">
        <f t="shared" si="52"/>
        <v>备用[Pls]</v>
      </c>
      <c r="I249" s="125">
        <f t="shared" si="53"/>
        <v>44211</v>
      </c>
      <c r="J249" s="125" t="str">
        <f t="shared" si="54"/>
        <v>MR44211</v>
      </c>
      <c r="K249" s="125" t="str">
        <f t="shared" si="55"/>
        <v>备用[M]</v>
      </c>
      <c r="M249" s="126">
        <f t="shared" si="56"/>
        <v>54211</v>
      </c>
      <c r="N249" s="126" t="str">
        <f t="shared" si="57"/>
        <v>MR54211</v>
      </c>
      <c r="O249" s="126" t="str">
        <f t="shared" si="58"/>
        <v>备用[条件]</v>
      </c>
      <c r="Q249" s="127">
        <f t="shared" si="59"/>
        <v>64211</v>
      </c>
      <c r="R249" s="127" t="str">
        <f t="shared" si="60"/>
        <v>MR64211</v>
      </c>
      <c r="S249" s="127" t="str">
        <f t="shared" si="61"/>
        <v>备用[A]</v>
      </c>
      <c r="U249" s="128">
        <f t="shared" si="62"/>
        <v>74211</v>
      </c>
      <c r="V249" s="128" t="str">
        <f t="shared" si="63"/>
        <v>MR74211</v>
      </c>
      <c r="W249" s="128" t="str">
        <f t="shared" si="64"/>
        <v>备用[SW]</v>
      </c>
    </row>
    <row r="250" spans="2:23" x14ac:dyDescent="0.15">
      <c r="B250" s="165"/>
      <c r="C250" s="116" t="s">
        <v>1583</v>
      </c>
      <c r="E250" s="124">
        <f t="shared" si="50"/>
        <v>34212</v>
      </c>
      <c r="F250" s="124" t="str">
        <f t="shared" si="51"/>
        <v>MR34212</v>
      </c>
      <c r="G250" s="124" t="str">
        <f t="shared" si="52"/>
        <v>备用[Pls]</v>
      </c>
      <c r="I250" s="125">
        <f t="shared" si="53"/>
        <v>44212</v>
      </c>
      <c r="J250" s="125" t="str">
        <f t="shared" si="54"/>
        <v>MR44212</v>
      </c>
      <c r="K250" s="125" t="str">
        <f t="shared" si="55"/>
        <v>备用[M]</v>
      </c>
      <c r="M250" s="126">
        <f t="shared" si="56"/>
        <v>54212</v>
      </c>
      <c r="N250" s="126" t="str">
        <f t="shared" si="57"/>
        <v>MR54212</v>
      </c>
      <c r="O250" s="126" t="str">
        <f t="shared" si="58"/>
        <v>备用[条件]</v>
      </c>
      <c r="Q250" s="127">
        <f t="shared" si="59"/>
        <v>64212</v>
      </c>
      <c r="R250" s="127" t="str">
        <f t="shared" si="60"/>
        <v>MR64212</v>
      </c>
      <c r="S250" s="127" t="str">
        <f t="shared" si="61"/>
        <v>备用[A]</v>
      </c>
      <c r="U250" s="128">
        <f t="shared" si="62"/>
        <v>74212</v>
      </c>
      <c r="V250" s="128" t="str">
        <f t="shared" si="63"/>
        <v>MR74212</v>
      </c>
      <c r="W250" s="128" t="str">
        <f t="shared" si="64"/>
        <v>备用[SW]</v>
      </c>
    </row>
    <row r="251" spans="2:23" x14ac:dyDescent="0.15">
      <c r="B251" s="165"/>
      <c r="C251" s="116" t="s">
        <v>1583</v>
      </c>
      <c r="E251" s="124">
        <f t="shared" si="50"/>
        <v>34213</v>
      </c>
      <c r="F251" s="124" t="str">
        <f t="shared" si="51"/>
        <v>MR34213</v>
      </c>
      <c r="G251" s="124" t="str">
        <f t="shared" si="52"/>
        <v>备用[Pls]</v>
      </c>
      <c r="I251" s="125">
        <f t="shared" si="53"/>
        <v>44213</v>
      </c>
      <c r="J251" s="125" t="str">
        <f t="shared" si="54"/>
        <v>MR44213</v>
      </c>
      <c r="K251" s="125" t="str">
        <f t="shared" si="55"/>
        <v>备用[M]</v>
      </c>
      <c r="M251" s="126">
        <f t="shared" si="56"/>
        <v>54213</v>
      </c>
      <c r="N251" s="126" t="str">
        <f t="shared" si="57"/>
        <v>MR54213</v>
      </c>
      <c r="O251" s="126" t="str">
        <f t="shared" si="58"/>
        <v>备用[条件]</v>
      </c>
      <c r="Q251" s="127">
        <f t="shared" si="59"/>
        <v>64213</v>
      </c>
      <c r="R251" s="127" t="str">
        <f t="shared" si="60"/>
        <v>MR64213</v>
      </c>
      <c r="S251" s="127" t="str">
        <f t="shared" si="61"/>
        <v>备用[A]</v>
      </c>
      <c r="U251" s="128">
        <f t="shared" si="62"/>
        <v>74213</v>
      </c>
      <c r="V251" s="128" t="str">
        <f t="shared" si="63"/>
        <v>MR74213</v>
      </c>
      <c r="W251" s="128" t="str">
        <f t="shared" si="64"/>
        <v>备用[SW]</v>
      </c>
    </row>
    <row r="252" spans="2:23" x14ac:dyDescent="0.15">
      <c r="B252" s="165"/>
      <c r="C252" s="116" t="s">
        <v>1583</v>
      </c>
      <c r="E252" s="124">
        <f t="shared" si="50"/>
        <v>34214</v>
      </c>
      <c r="F252" s="124" t="str">
        <f t="shared" si="51"/>
        <v>MR34214</v>
      </c>
      <c r="G252" s="124" t="str">
        <f t="shared" si="52"/>
        <v>备用[Pls]</v>
      </c>
      <c r="I252" s="125">
        <f t="shared" si="53"/>
        <v>44214</v>
      </c>
      <c r="J252" s="125" t="str">
        <f t="shared" si="54"/>
        <v>MR44214</v>
      </c>
      <c r="K252" s="125" t="str">
        <f t="shared" si="55"/>
        <v>备用[M]</v>
      </c>
      <c r="M252" s="126">
        <f t="shared" si="56"/>
        <v>54214</v>
      </c>
      <c r="N252" s="126" t="str">
        <f t="shared" si="57"/>
        <v>MR54214</v>
      </c>
      <c r="O252" s="126" t="str">
        <f t="shared" si="58"/>
        <v>备用[条件]</v>
      </c>
      <c r="Q252" s="127">
        <f t="shared" si="59"/>
        <v>64214</v>
      </c>
      <c r="R252" s="127" t="str">
        <f t="shared" si="60"/>
        <v>MR64214</v>
      </c>
      <c r="S252" s="127" t="str">
        <f t="shared" si="61"/>
        <v>备用[A]</v>
      </c>
      <c r="U252" s="128">
        <f t="shared" si="62"/>
        <v>74214</v>
      </c>
      <c r="V252" s="128" t="str">
        <f t="shared" si="63"/>
        <v>MR74214</v>
      </c>
      <c r="W252" s="128" t="str">
        <f t="shared" si="64"/>
        <v>备用[SW]</v>
      </c>
    </row>
    <row r="253" spans="2:23" x14ac:dyDescent="0.15">
      <c r="B253" s="165"/>
      <c r="C253" s="116" t="s">
        <v>1583</v>
      </c>
      <c r="E253" s="124">
        <f t="shared" si="50"/>
        <v>34215</v>
      </c>
      <c r="F253" s="124" t="str">
        <f t="shared" si="51"/>
        <v>MR34215</v>
      </c>
      <c r="G253" s="124" t="str">
        <f t="shared" si="52"/>
        <v>备用[Pls]</v>
      </c>
      <c r="I253" s="125">
        <f t="shared" si="53"/>
        <v>44215</v>
      </c>
      <c r="J253" s="125" t="str">
        <f t="shared" si="54"/>
        <v>MR44215</v>
      </c>
      <c r="K253" s="125" t="str">
        <f t="shared" si="55"/>
        <v>备用[M]</v>
      </c>
      <c r="M253" s="126">
        <f t="shared" si="56"/>
        <v>54215</v>
      </c>
      <c r="N253" s="126" t="str">
        <f t="shared" si="57"/>
        <v>MR54215</v>
      </c>
      <c r="O253" s="126" t="str">
        <f t="shared" si="58"/>
        <v>备用[条件]</v>
      </c>
      <c r="Q253" s="127">
        <f t="shared" si="59"/>
        <v>64215</v>
      </c>
      <c r="R253" s="127" t="str">
        <f t="shared" si="60"/>
        <v>MR64215</v>
      </c>
      <c r="S253" s="127" t="str">
        <f t="shared" si="61"/>
        <v>备用[A]</v>
      </c>
      <c r="U253" s="128">
        <f t="shared" si="62"/>
        <v>74215</v>
      </c>
      <c r="V253" s="128" t="str">
        <f t="shared" si="63"/>
        <v>MR74215</v>
      </c>
      <c r="W253" s="128" t="str">
        <f t="shared" si="64"/>
        <v>备用[SW]</v>
      </c>
    </row>
    <row r="254" spans="2:23" x14ac:dyDescent="0.15">
      <c r="B254" s="165"/>
      <c r="C254" s="116" t="s">
        <v>1583</v>
      </c>
      <c r="E254" s="124">
        <f t="shared" si="50"/>
        <v>34300</v>
      </c>
      <c r="F254" s="124" t="str">
        <f t="shared" si="51"/>
        <v>MR34300</v>
      </c>
      <c r="G254" s="124" t="str">
        <f t="shared" si="52"/>
        <v>备用[Pls]</v>
      </c>
      <c r="I254" s="125">
        <f t="shared" si="53"/>
        <v>44300</v>
      </c>
      <c r="J254" s="125" t="str">
        <f t="shared" si="54"/>
        <v>MR44300</v>
      </c>
      <c r="K254" s="125" t="str">
        <f t="shared" si="55"/>
        <v>备用[M]</v>
      </c>
      <c r="M254" s="126">
        <f t="shared" si="56"/>
        <v>54300</v>
      </c>
      <c r="N254" s="126" t="str">
        <f t="shared" si="57"/>
        <v>MR54300</v>
      </c>
      <c r="O254" s="126" t="str">
        <f t="shared" si="58"/>
        <v>备用[条件]</v>
      </c>
      <c r="Q254" s="127">
        <f t="shared" si="59"/>
        <v>64300</v>
      </c>
      <c r="R254" s="127" t="str">
        <f t="shared" si="60"/>
        <v>MR64300</v>
      </c>
      <c r="S254" s="127" t="str">
        <f t="shared" si="61"/>
        <v>备用[A]</v>
      </c>
      <c r="U254" s="128">
        <f t="shared" si="62"/>
        <v>74300</v>
      </c>
      <c r="V254" s="128" t="str">
        <f t="shared" si="63"/>
        <v>MR74300</v>
      </c>
      <c r="W254" s="128" t="str">
        <f t="shared" si="64"/>
        <v>备用[SW]</v>
      </c>
    </row>
    <row r="255" spans="2:23" x14ac:dyDescent="0.15">
      <c r="B255" s="165"/>
      <c r="C255" s="116" t="s">
        <v>1583</v>
      </c>
      <c r="E255" s="124">
        <f t="shared" si="50"/>
        <v>34301</v>
      </c>
      <c r="F255" s="124" t="str">
        <f t="shared" si="51"/>
        <v>MR34301</v>
      </c>
      <c r="G255" s="124" t="str">
        <f t="shared" si="52"/>
        <v>备用[Pls]</v>
      </c>
      <c r="I255" s="125">
        <f t="shared" si="53"/>
        <v>44301</v>
      </c>
      <c r="J255" s="125" t="str">
        <f t="shared" si="54"/>
        <v>MR44301</v>
      </c>
      <c r="K255" s="125" t="str">
        <f t="shared" si="55"/>
        <v>备用[M]</v>
      </c>
      <c r="M255" s="126">
        <f t="shared" si="56"/>
        <v>54301</v>
      </c>
      <c r="N255" s="126" t="str">
        <f t="shared" si="57"/>
        <v>MR54301</v>
      </c>
      <c r="O255" s="126" t="str">
        <f t="shared" si="58"/>
        <v>备用[条件]</v>
      </c>
      <c r="Q255" s="127">
        <f t="shared" si="59"/>
        <v>64301</v>
      </c>
      <c r="R255" s="127" t="str">
        <f t="shared" si="60"/>
        <v>MR64301</v>
      </c>
      <c r="S255" s="127" t="str">
        <f t="shared" si="61"/>
        <v>备用[A]</v>
      </c>
      <c r="U255" s="128">
        <f t="shared" si="62"/>
        <v>74301</v>
      </c>
      <c r="V255" s="128" t="str">
        <f t="shared" si="63"/>
        <v>MR74301</v>
      </c>
      <c r="W255" s="128" t="str">
        <f t="shared" si="64"/>
        <v>备用[SW]</v>
      </c>
    </row>
    <row r="256" spans="2:23" x14ac:dyDescent="0.15">
      <c r="B256" s="165"/>
      <c r="C256" s="116" t="s">
        <v>1583</v>
      </c>
      <c r="E256" s="124">
        <f t="shared" si="50"/>
        <v>34302</v>
      </c>
      <c r="F256" s="124" t="str">
        <f t="shared" si="51"/>
        <v>MR34302</v>
      </c>
      <c r="G256" s="124" t="str">
        <f t="shared" si="52"/>
        <v>备用[Pls]</v>
      </c>
      <c r="I256" s="125">
        <f t="shared" si="53"/>
        <v>44302</v>
      </c>
      <c r="J256" s="125" t="str">
        <f t="shared" si="54"/>
        <v>MR44302</v>
      </c>
      <c r="K256" s="125" t="str">
        <f t="shared" si="55"/>
        <v>备用[M]</v>
      </c>
      <c r="M256" s="126">
        <f t="shared" si="56"/>
        <v>54302</v>
      </c>
      <c r="N256" s="126" t="str">
        <f t="shared" si="57"/>
        <v>MR54302</v>
      </c>
      <c r="O256" s="126" t="str">
        <f t="shared" si="58"/>
        <v>备用[条件]</v>
      </c>
      <c r="Q256" s="127">
        <f t="shared" si="59"/>
        <v>64302</v>
      </c>
      <c r="R256" s="127" t="str">
        <f t="shared" si="60"/>
        <v>MR64302</v>
      </c>
      <c r="S256" s="127" t="str">
        <f t="shared" si="61"/>
        <v>备用[A]</v>
      </c>
      <c r="U256" s="128">
        <f t="shared" si="62"/>
        <v>74302</v>
      </c>
      <c r="V256" s="128" t="str">
        <f t="shared" si="63"/>
        <v>MR74302</v>
      </c>
      <c r="W256" s="128" t="str">
        <f t="shared" si="64"/>
        <v>备用[SW]</v>
      </c>
    </row>
    <row r="257" spans="2:23" x14ac:dyDescent="0.15">
      <c r="B257" s="165"/>
      <c r="C257" s="116" t="s">
        <v>1583</v>
      </c>
      <c r="E257" s="124">
        <f t="shared" si="50"/>
        <v>34303</v>
      </c>
      <c r="F257" s="124" t="str">
        <f t="shared" si="51"/>
        <v>MR34303</v>
      </c>
      <c r="G257" s="124" t="str">
        <f t="shared" si="52"/>
        <v>备用[Pls]</v>
      </c>
      <c r="I257" s="125">
        <f t="shared" si="53"/>
        <v>44303</v>
      </c>
      <c r="J257" s="125" t="str">
        <f t="shared" si="54"/>
        <v>MR44303</v>
      </c>
      <c r="K257" s="125" t="str">
        <f t="shared" si="55"/>
        <v>备用[M]</v>
      </c>
      <c r="M257" s="126">
        <f t="shared" si="56"/>
        <v>54303</v>
      </c>
      <c r="N257" s="126" t="str">
        <f t="shared" si="57"/>
        <v>MR54303</v>
      </c>
      <c r="O257" s="126" t="str">
        <f t="shared" si="58"/>
        <v>备用[条件]</v>
      </c>
      <c r="Q257" s="127">
        <f t="shared" si="59"/>
        <v>64303</v>
      </c>
      <c r="R257" s="127" t="str">
        <f t="shared" si="60"/>
        <v>MR64303</v>
      </c>
      <c r="S257" s="127" t="str">
        <f t="shared" si="61"/>
        <v>备用[A]</v>
      </c>
      <c r="U257" s="128">
        <f t="shared" si="62"/>
        <v>74303</v>
      </c>
      <c r="V257" s="128" t="str">
        <f t="shared" si="63"/>
        <v>MR74303</v>
      </c>
      <c r="W257" s="128" t="str">
        <f t="shared" si="64"/>
        <v>备用[SW]</v>
      </c>
    </row>
    <row r="258" spans="2:23" x14ac:dyDescent="0.15">
      <c r="B258" s="165"/>
      <c r="C258" s="116" t="s">
        <v>1583</v>
      </c>
      <c r="E258" s="124">
        <f t="shared" si="50"/>
        <v>34304</v>
      </c>
      <c r="F258" s="124" t="str">
        <f t="shared" si="51"/>
        <v>MR34304</v>
      </c>
      <c r="G258" s="124" t="str">
        <f t="shared" si="52"/>
        <v>备用[Pls]</v>
      </c>
      <c r="I258" s="125">
        <f t="shared" si="53"/>
        <v>44304</v>
      </c>
      <c r="J258" s="125" t="str">
        <f t="shared" si="54"/>
        <v>MR44304</v>
      </c>
      <c r="K258" s="125" t="str">
        <f t="shared" si="55"/>
        <v>备用[M]</v>
      </c>
      <c r="M258" s="126">
        <f t="shared" si="56"/>
        <v>54304</v>
      </c>
      <c r="N258" s="126" t="str">
        <f t="shared" si="57"/>
        <v>MR54304</v>
      </c>
      <c r="O258" s="126" t="str">
        <f t="shared" si="58"/>
        <v>备用[条件]</v>
      </c>
      <c r="Q258" s="127">
        <f t="shared" si="59"/>
        <v>64304</v>
      </c>
      <c r="R258" s="127" t="str">
        <f t="shared" si="60"/>
        <v>MR64304</v>
      </c>
      <c r="S258" s="127" t="str">
        <f t="shared" si="61"/>
        <v>备用[A]</v>
      </c>
      <c r="U258" s="128">
        <f t="shared" si="62"/>
        <v>74304</v>
      </c>
      <c r="V258" s="128" t="str">
        <f t="shared" si="63"/>
        <v>MR74304</v>
      </c>
      <c r="W258" s="128" t="str">
        <f t="shared" si="64"/>
        <v>备用[SW]</v>
      </c>
    </row>
    <row r="259" spans="2:23" x14ac:dyDescent="0.15">
      <c r="B259" s="165"/>
      <c r="C259" s="116" t="s">
        <v>1583</v>
      </c>
      <c r="E259" s="124">
        <f t="shared" si="50"/>
        <v>34305</v>
      </c>
      <c r="F259" s="124" t="str">
        <f t="shared" si="51"/>
        <v>MR34305</v>
      </c>
      <c r="G259" s="124" t="str">
        <f t="shared" si="52"/>
        <v>备用[Pls]</v>
      </c>
      <c r="I259" s="125">
        <f t="shared" si="53"/>
        <v>44305</v>
      </c>
      <c r="J259" s="125" t="str">
        <f t="shared" si="54"/>
        <v>MR44305</v>
      </c>
      <c r="K259" s="125" t="str">
        <f t="shared" si="55"/>
        <v>备用[M]</v>
      </c>
      <c r="M259" s="126">
        <f t="shared" si="56"/>
        <v>54305</v>
      </c>
      <c r="N259" s="126" t="str">
        <f t="shared" si="57"/>
        <v>MR54305</v>
      </c>
      <c r="O259" s="126" t="str">
        <f t="shared" si="58"/>
        <v>备用[条件]</v>
      </c>
      <c r="Q259" s="127">
        <f t="shared" si="59"/>
        <v>64305</v>
      </c>
      <c r="R259" s="127" t="str">
        <f t="shared" si="60"/>
        <v>MR64305</v>
      </c>
      <c r="S259" s="127" t="str">
        <f t="shared" si="61"/>
        <v>备用[A]</v>
      </c>
      <c r="U259" s="128">
        <f t="shared" si="62"/>
        <v>74305</v>
      </c>
      <c r="V259" s="128" t="str">
        <f t="shared" si="63"/>
        <v>MR74305</v>
      </c>
      <c r="W259" s="128" t="str">
        <f t="shared" si="64"/>
        <v>备用[SW]</v>
      </c>
    </row>
    <row r="260" spans="2:23" x14ac:dyDescent="0.15">
      <c r="B260" s="165"/>
      <c r="C260" s="116" t="s">
        <v>1583</v>
      </c>
      <c r="E260" s="124">
        <f t="shared" si="50"/>
        <v>34306</v>
      </c>
      <c r="F260" s="124" t="str">
        <f t="shared" si="51"/>
        <v>MR34306</v>
      </c>
      <c r="G260" s="124" t="str">
        <f t="shared" si="52"/>
        <v>备用[Pls]</v>
      </c>
      <c r="I260" s="125">
        <f t="shared" si="53"/>
        <v>44306</v>
      </c>
      <c r="J260" s="125" t="str">
        <f t="shared" si="54"/>
        <v>MR44306</v>
      </c>
      <c r="K260" s="125" t="str">
        <f t="shared" si="55"/>
        <v>备用[M]</v>
      </c>
      <c r="M260" s="126">
        <f t="shared" si="56"/>
        <v>54306</v>
      </c>
      <c r="N260" s="126" t="str">
        <f t="shared" si="57"/>
        <v>MR54306</v>
      </c>
      <c r="O260" s="126" t="str">
        <f t="shared" si="58"/>
        <v>备用[条件]</v>
      </c>
      <c r="Q260" s="127">
        <f t="shared" si="59"/>
        <v>64306</v>
      </c>
      <c r="R260" s="127" t="str">
        <f t="shared" si="60"/>
        <v>MR64306</v>
      </c>
      <c r="S260" s="127" t="str">
        <f t="shared" si="61"/>
        <v>备用[A]</v>
      </c>
      <c r="U260" s="128">
        <f t="shared" si="62"/>
        <v>74306</v>
      </c>
      <c r="V260" s="128" t="str">
        <f t="shared" si="63"/>
        <v>MR74306</v>
      </c>
      <c r="W260" s="128" t="str">
        <f t="shared" si="64"/>
        <v>备用[SW]</v>
      </c>
    </row>
    <row r="261" spans="2:23" x14ac:dyDescent="0.15">
      <c r="B261" s="165"/>
      <c r="C261" s="116" t="s">
        <v>1583</v>
      </c>
      <c r="E261" s="124">
        <f t="shared" si="50"/>
        <v>34307</v>
      </c>
      <c r="F261" s="124" t="str">
        <f t="shared" si="51"/>
        <v>MR34307</v>
      </c>
      <c r="G261" s="124" t="str">
        <f t="shared" si="52"/>
        <v>备用[Pls]</v>
      </c>
      <c r="I261" s="125">
        <f t="shared" si="53"/>
        <v>44307</v>
      </c>
      <c r="J261" s="125" t="str">
        <f t="shared" si="54"/>
        <v>MR44307</v>
      </c>
      <c r="K261" s="125" t="str">
        <f t="shared" si="55"/>
        <v>备用[M]</v>
      </c>
      <c r="M261" s="126">
        <f t="shared" si="56"/>
        <v>54307</v>
      </c>
      <c r="N261" s="126" t="str">
        <f t="shared" si="57"/>
        <v>MR54307</v>
      </c>
      <c r="O261" s="126" t="str">
        <f t="shared" si="58"/>
        <v>备用[条件]</v>
      </c>
      <c r="Q261" s="127">
        <f t="shared" si="59"/>
        <v>64307</v>
      </c>
      <c r="R261" s="127" t="str">
        <f t="shared" si="60"/>
        <v>MR64307</v>
      </c>
      <c r="S261" s="127" t="str">
        <f t="shared" si="61"/>
        <v>备用[A]</v>
      </c>
      <c r="U261" s="128">
        <f t="shared" si="62"/>
        <v>74307</v>
      </c>
      <c r="V261" s="128" t="str">
        <f t="shared" si="63"/>
        <v>MR74307</v>
      </c>
      <c r="W261" s="128" t="str">
        <f t="shared" si="64"/>
        <v>备用[SW]</v>
      </c>
    </row>
    <row r="262" spans="2:23" x14ac:dyDescent="0.15">
      <c r="B262" s="165"/>
      <c r="C262" s="116" t="s">
        <v>1583</v>
      </c>
      <c r="E262" s="124">
        <f t="shared" si="50"/>
        <v>34308</v>
      </c>
      <c r="F262" s="124" t="str">
        <f t="shared" si="51"/>
        <v>MR34308</v>
      </c>
      <c r="G262" s="124" t="str">
        <f t="shared" si="52"/>
        <v>备用[Pls]</v>
      </c>
      <c r="I262" s="125">
        <f t="shared" si="53"/>
        <v>44308</v>
      </c>
      <c r="J262" s="125" t="str">
        <f t="shared" si="54"/>
        <v>MR44308</v>
      </c>
      <c r="K262" s="125" t="str">
        <f t="shared" si="55"/>
        <v>备用[M]</v>
      </c>
      <c r="M262" s="126">
        <f t="shared" si="56"/>
        <v>54308</v>
      </c>
      <c r="N262" s="126" t="str">
        <f t="shared" si="57"/>
        <v>MR54308</v>
      </c>
      <c r="O262" s="126" t="str">
        <f t="shared" si="58"/>
        <v>备用[条件]</v>
      </c>
      <c r="Q262" s="127">
        <f t="shared" si="59"/>
        <v>64308</v>
      </c>
      <c r="R262" s="127" t="str">
        <f t="shared" si="60"/>
        <v>MR64308</v>
      </c>
      <c r="S262" s="127" t="str">
        <f t="shared" si="61"/>
        <v>备用[A]</v>
      </c>
      <c r="U262" s="128">
        <f t="shared" si="62"/>
        <v>74308</v>
      </c>
      <c r="V262" s="128" t="str">
        <f t="shared" si="63"/>
        <v>MR74308</v>
      </c>
      <c r="W262" s="128" t="str">
        <f t="shared" si="64"/>
        <v>备用[SW]</v>
      </c>
    </row>
    <row r="263" spans="2:23" x14ac:dyDescent="0.15">
      <c r="B263" s="165"/>
      <c r="C263" s="116" t="s">
        <v>1583</v>
      </c>
      <c r="E263" s="124">
        <f t="shared" si="50"/>
        <v>34309</v>
      </c>
      <c r="F263" s="124" t="str">
        <f t="shared" si="51"/>
        <v>MR34309</v>
      </c>
      <c r="G263" s="124" t="str">
        <f t="shared" si="52"/>
        <v>备用[Pls]</v>
      </c>
      <c r="I263" s="125">
        <f t="shared" si="53"/>
        <v>44309</v>
      </c>
      <c r="J263" s="125" t="str">
        <f t="shared" si="54"/>
        <v>MR44309</v>
      </c>
      <c r="K263" s="125" t="str">
        <f t="shared" si="55"/>
        <v>备用[M]</v>
      </c>
      <c r="M263" s="126">
        <f t="shared" si="56"/>
        <v>54309</v>
      </c>
      <c r="N263" s="126" t="str">
        <f t="shared" si="57"/>
        <v>MR54309</v>
      </c>
      <c r="O263" s="126" t="str">
        <f t="shared" si="58"/>
        <v>备用[条件]</v>
      </c>
      <c r="Q263" s="127">
        <f t="shared" si="59"/>
        <v>64309</v>
      </c>
      <c r="R263" s="127" t="str">
        <f t="shared" si="60"/>
        <v>MR64309</v>
      </c>
      <c r="S263" s="127" t="str">
        <f t="shared" si="61"/>
        <v>备用[A]</v>
      </c>
      <c r="U263" s="128">
        <f t="shared" si="62"/>
        <v>74309</v>
      </c>
      <c r="V263" s="128" t="str">
        <f t="shared" si="63"/>
        <v>MR74309</v>
      </c>
      <c r="W263" s="128" t="str">
        <f t="shared" si="64"/>
        <v>备用[SW]</v>
      </c>
    </row>
    <row r="264" spans="2:23" x14ac:dyDescent="0.15">
      <c r="B264" s="165"/>
      <c r="C264" s="116" t="s">
        <v>1583</v>
      </c>
      <c r="E264" s="124">
        <f t="shared" si="50"/>
        <v>34310</v>
      </c>
      <c r="F264" s="124" t="str">
        <f t="shared" si="51"/>
        <v>MR34310</v>
      </c>
      <c r="G264" s="124" t="str">
        <f t="shared" si="52"/>
        <v>备用[Pls]</v>
      </c>
      <c r="I264" s="125">
        <f t="shared" si="53"/>
        <v>44310</v>
      </c>
      <c r="J264" s="125" t="str">
        <f t="shared" si="54"/>
        <v>MR44310</v>
      </c>
      <c r="K264" s="125" t="str">
        <f t="shared" si="55"/>
        <v>备用[M]</v>
      </c>
      <c r="M264" s="126">
        <f t="shared" si="56"/>
        <v>54310</v>
      </c>
      <c r="N264" s="126" t="str">
        <f t="shared" si="57"/>
        <v>MR54310</v>
      </c>
      <c r="O264" s="126" t="str">
        <f t="shared" si="58"/>
        <v>备用[条件]</v>
      </c>
      <c r="Q264" s="127">
        <f t="shared" si="59"/>
        <v>64310</v>
      </c>
      <c r="R264" s="127" t="str">
        <f t="shared" si="60"/>
        <v>MR64310</v>
      </c>
      <c r="S264" s="127" t="str">
        <f t="shared" si="61"/>
        <v>备用[A]</v>
      </c>
      <c r="U264" s="128">
        <f t="shared" si="62"/>
        <v>74310</v>
      </c>
      <c r="V264" s="128" t="str">
        <f t="shared" si="63"/>
        <v>MR74310</v>
      </c>
      <c r="W264" s="128" t="str">
        <f t="shared" si="64"/>
        <v>备用[SW]</v>
      </c>
    </row>
    <row r="265" spans="2:23" x14ac:dyDescent="0.15">
      <c r="B265" s="165"/>
      <c r="C265" s="116" t="s">
        <v>1583</v>
      </c>
      <c r="E265" s="124">
        <f t="shared" si="50"/>
        <v>34311</v>
      </c>
      <c r="F265" s="124" t="str">
        <f t="shared" si="51"/>
        <v>MR34311</v>
      </c>
      <c r="G265" s="124" t="str">
        <f t="shared" si="52"/>
        <v>备用[Pls]</v>
      </c>
      <c r="I265" s="125">
        <f t="shared" si="53"/>
        <v>44311</v>
      </c>
      <c r="J265" s="125" t="str">
        <f t="shared" si="54"/>
        <v>MR44311</v>
      </c>
      <c r="K265" s="125" t="str">
        <f t="shared" si="55"/>
        <v>备用[M]</v>
      </c>
      <c r="M265" s="126">
        <f t="shared" si="56"/>
        <v>54311</v>
      </c>
      <c r="N265" s="126" t="str">
        <f t="shared" si="57"/>
        <v>MR54311</v>
      </c>
      <c r="O265" s="126" t="str">
        <f t="shared" si="58"/>
        <v>备用[条件]</v>
      </c>
      <c r="Q265" s="127">
        <f t="shared" si="59"/>
        <v>64311</v>
      </c>
      <c r="R265" s="127" t="str">
        <f t="shared" si="60"/>
        <v>MR64311</v>
      </c>
      <c r="S265" s="127" t="str">
        <f t="shared" si="61"/>
        <v>备用[A]</v>
      </c>
      <c r="U265" s="128">
        <f t="shared" si="62"/>
        <v>74311</v>
      </c>
      <c r="V265" s="128" t="str">
        <f t="shared" si="63"/>
        <v>MR74311</v>
      </c>
      <c r="W265" s="128" t="str">
        <f t="shared" si="64"/>
        <v>备用[SW]</v>
      </c>
    </row>
    <row r="266" spans="2:23" x14ac:dyDescent="0.15">
      <c r="B266" s="165"/>
      <c r="C266" s="116" t="s">
        <v>1583</v>
      </c>
      <c r="E266" s="124">
        <f t="shared" si="50"/>
        <v>34312</v>
      </c>
      <c r="F266" s="124" t="str">
        <f t="shared" si="51"/>
        <v>MR34312</v>
      </c>
      <c r="G266" s="124" t="str">
        <f t="shared" si="52"/>
        <v>备用[Pls]</v>
      </c>
      <c r="I266" s="125">
        <f t="shared" si="53"/>
        <v>44312</v>
      </c>
      <c r="J266" s="125" t="str">
        <f t="shared" si="54"/>
        <v>MR44312</v>
      </c>
      <c r="K266" s="125" t="str">
        <f t="shared" si="55"/>
        <v>备用[M]</v>
      </c>
      <c r="M266" s="126">
        <f t="shared" si="56"/>
        <v>54312</v>
      </c>
      <c r="N266" s="126" t="str">
        <f t="shared" si="57"/>
        <v>MR54312</v>
      </c>
      <c r="O266" s="126" t="str">
        <f t="shared" si="58"/>
        <v>备用[条件]</v>
      </c>
      <c r="Q266" s="127">
        <f t="shared" si="59"/>
        <v>64312</v>
      </c>
      <c r="R266" s="127" t="str">
        <f t="shared" si="60"/>
        <v>MR64312</v>
      </c>
      <c r="S266" s="127" t="str">
        <f t="shared" si="61"/>
        <v>备用[A]</v>
      </c>
      <c r="U266" s="128">
        <f t="shared" si="62"/>
        <v>74312</v>
      </c>
      <c r="V266" s="128" t="str">
        <f t="shared" si="63"/>
        <v>MR74312</v>
      </c>
      <c r="W266" s="128" t="str">
        <f t="shared" si="64"/>
        <v>备用[SW]</v>
      </c>
    </row>
    <row r="267" spans="2:23" x14ac:dyDescent="0.15">
      <c r="B267" s="165"/>
      <c r="C267" s="116" t="s">
        <v>1583</v>
      </c>
      <c r="E267" s="124">
        <f t="shared" si="50"/>
        <v>34313</v>
      </c>
      <c r="F267" s="124" t="str">
        <f t="shared" si="51"/>
        <v>MR34313</v>
      </c>
      <c r="G267" s="124" t="str">
        <f t="shared" si="52"/>
        <v>备用[Pls]</v>
      </c>
      <c r="I267" s="125">
        <f t="shared" si="53"/>
        <v>44313</v>
      </c>
      <c r="J267" s="125" t="str">
        <f t="shared" si="54"/>
        <v>MR44313</v>
      </c>
      <c r="K267" s="125" t="str">
        <f t="shared" si="55"/>
        <v>备用[M]</v>
      </c>
      <c r="M267" s="126">
        <f t="shared" si="56"/>
        <v>54313</v>
      </c>
      <c r="N267" s="126" t="str">
        <f t="shared" si="57"/>
        <v>MR54313</v>
      </c>
      <c r="O267" s="126" t="str">
        <f t="shared" si="58"/>
        <v>备用[条件]</v>
      </c>
      <c r="Q267" s="127">
        <f t="shared" si="59"/>
        <v>64313</v>
      </c>
      <c r="R267" s="127" t="str">
        <f t="shared" si="60"/>
        <v>MR64313</v>
      </c>
      <c r="S267" s="127" t="str">
        <f t="shared" si="61"/>
        <v>备用[A]</v>
      </c>
      <c r="U267" s="128">
        <f t="shared" si="62"/>
        <v>74313</v>
      </c>
      <c r="V267" s="128" t="str">
        <f t="shared" si="63"/>
        <v>MR74313</v>
      </c>
      <c r="W267" s="128" t="str">
        <f t="shared" si="64"/>
        <v>备用[SW]</v>
      </c>
    </row>
    <row r="268" spans="2:23" x14ac:dyDescent="0.15">
      <c r="B268" s="165"/>
      <c r="C268" s="116" t="s">
        <v>1583</v>
      </c>
      <c r="E268" s="124">
        <f t="shared" si="50"/>
        <v>34314</v>
      </c>
      <c r="F268" s="124" t="str">
        <f t="shared" si="51"/>
        <v>MR34314</v>
      </c>
      <c r="G268" s="124" t="str">
        <f t="shared" si="52"/>
        <v>备用[Pls]</v>
      </c>
      <c r="I268" s="125">
        <f t="shared" si="53"/>
        <v>44314</v>
      </c>
      <c r="J268" s="125" t="str">
        <f t="shared" si="54"/>
        <v>MR44314</v>
      </c>
      <c r="K268" s="125" t="str">
        <f t="shared" si="55"/>
        <v>备用[M]</v>
      </c>
      <c r="M268" s="126">
        <f t="shared" si="56"/>
        <v>54314</v>
      </c>
      <c r="N268" s="126" t="str">
        <f t="shared" si="57"/>
        <v>MR54314</v>
      </c>
      <c r="O268" s="126" t="str">
        <f t="shared" si="58"/>
        <v>备用[条件]</v>
      </c>
      <c r="Q268" s="127">
        <f t="shared" si="59"/>
        <v>64314</v>
      </c>
      <c r="R268" s="127" t="str">
        <f t="shared" si="60"/>
        <v>MR64314</v>
      </c>
      <c r="S268" s="127" t="str">
        <f t="shared" si="61"/>
        <v>备用[A]</v>
      </c>
      <c r="U268" s="128">
        <f t="shared" si="62"/>
        <v>74314</v>
      </c>
      <c r="V268" s="128" t="str">
        <f t="shared" si="63"/>
        <v>MR74314</v>
      </c>
      <c r="W268" s="128" t="str">
        <f t="shared" si="64"/>
        <v>备用[SW]</v>
      </c>
    </row>
    <row r="269" spans="2:23" x14ac:dyDescent="0.15">
      <c r="B269" s="165"/>
      <c r="C269" s="116" t="s">
        <v>1583</v>
      </c>
      <c r="E269" s="124">
        <f t="shared" si="50"/>
        <v>34315</v>
      </c>
      <c r="F269" s="124" t="str">
        <f t="shared" si="51"/>
        <v>MR34315</v>
      </c>
      <c r="G269" s="124" t="str">
        <f t="shared" si="52"/>
        <v>备用[Pls]</v>
      </c>
      <c r="I269" s="125">
        <f t="shared" si="53"/>
        <v>44315</v>
      </c>
      <c r="J269" s="125" t="str">
        <f t="shared" si="54"/>
        <v>MR44315</v>
      </c>
      <c r="K269" s="125" t="str">
        <f t="shared" si="55"/>
        <v>备用[M]</v>
      </c>
      <c r="M269" s="126">
        <f t="shared" si="56"/>
        <v>54315</v>
      </c>
      <c r="N269" s="126" t="str">
        <f t="shared" si="57"/>
        <v>MR54315</v>
      </c>
      <c r="O269" s="126" t="str">
        <f t="shared" si="58"/>
        <v>备用[条件]</v>
      </c>
      <c r="Q269" s="127">
        <f t="shared" si="59"/>
        <v>64315</v>
      </c>
      <c r="R269" s="127" t="str">
        <f t="shared" si="60"/>
        <v>MR64315</v>
      </c>
      <c r="S269" s="127" t="str">
        <f t="shared" si="61"/>
        <v>备用[A]</v>
      </c>
      <c r="U269" s="128">
        <f t="shared" si="62"/>
        <v>74315</v>
      </c>
      <c r="V269" s="128" t="str">
        <f t="shared" si="63"/>
        <v>MR74315</v>
      </c>
      <c r="W269" s="128" t="str">
        <f t="shared" si="64"/>
        <v>备用[SW]</v>
      </c>
    </row>
    <row r="270" spans="2:23" x14ac:dyDescent="0.15">
      <c r="B270" s="165"/>
      <c r="C270" s="116" t="s">
        <v>1583</v>
      </c>
      <c r="E270" s="124">
        <f t="shared" si="50"/>
        <v>34400</v>
      </c>
      <c r="F270" s="124" t="str">
        <f t="shared" si="51"/>
        <v>MR34400</v>
      </c>
      <c r="G270" s="124" t="str">
        <f t="shared" si="52"/>
        <v>备用[Pls]</v>
      </c>
      <c r="I270" s="125">
        <f t="shared" si="53"/>
        <v>44400</v>
      </c>
      <c r="J270" s="125" t="str">
        <f t="shared" si="54"/>
        <v>MR44400</v>
      </c>
      <c r="K270" s="125" t="str">
        <f t="shared" si="55"/>
        <v>备用[M]</v>
      </c>
      <c r="M270" s="126">
        <f t="shared" si="56"/>
        <v>54400</v>
      </c>
      <c r="N270" s="126" t="str">
        <f t="shared" si="57"/>
        <v>MR54400</v>
      </c>
      <c r="O270" s="126" t="str">
        <f t="shared" si="58"/>
        <v>备用[条件]</v>
      </c>
      <c r="Q270" s="127">
        <f t="shared" si="59"/>
        <v>64400</v>
      </c>
      <c r="R270" s="127" t="str">
        <f t="shared" si="60"/>
        <v>MR64400</v>
      </c>
      <c r="S270" s="127" t="str">
        <f t="shared" si="61"/>
        <v>备用[A]</v>
      </c>
      <c r="U270" s="128">
        <f t="shared" si="62"/>
        <v>74400</v>
      </c>
      <c r="V270" s="128" t="str">
        <f t="shared" si="63"/>
        <v>MR74400</v>
      </c>
      <c r="W270" s="128" t="str">
        <f t="shared" si="64"/>
        <v>备用[SW]</v>
      </c>
    </row>
    <row r="271" spans="2:23" x14ac:dyDescent="0.15">
      <c r="B271" s="165"/>
      <c r="C271" s="116" t="s">
        <v>1583</v>
      </c>
      <c r="E271" s="124">
        <f t="shared" ref="E271:E301" si="65">E172+E$1</f>
        <v>34401</v>
      </c>
      <c r="F271" s="124" t="str">
        <f t="shared" ref="F271:F301" si="66">F$4&amp;E271</f>
        <v>MR34401</v>
      </c>
      <c r="G271" s="124" t="str">
        <f t="shared" ref="G271:G301" si="67">C271&amp;G$4</f>
        <v>备用[Pls]</v>
      </c>
      <c r="I271" s="125">
        <f t="shared" ref="I271:I301" si="68">I172+E$1</f>
        <v>44401</v>
      </c>
      <c r="J271" s="125" t="str">
        <f t="shared" ref="J271:J301" si="69">J$4&amp;I271</f>
        <v>MR44401</v>
      </c>
      <c r="K271" s="125" t="str">
        <f t="shared" ref="K271:K301" si="70">C271&amp;K$4</f>
        <v>备用[M]</v>
      </c>
      <c r="M271" s="126">
        <f t="shared" ref="M271:M301" si="71">M172+E$1</f>
        <v>54401</v>
      </c>
      <c r="N271" s="126" t="str">
        <f t="shared" ref="N271:N301" si="72">N$4&amp;M271</f>
        <v>MR54401</v>
      </c>
      <c r="O271" s="126" t="str">
        <f t="shared" ref="O271:O301" si="73">C271&amp;O$4</f>
        <v>备用[条件]</v>
      </c>
      <c r="Q271" s="127">
        <f t="shared" ref="Q271:Q301" si="74">Q172+E$1</f>
        <v>64401</v>
      </c>
      <c r="R271" s="127" t="str">
        <f t="shared" ref="R271:R301" si="75">R$4&amp;Q271</f>
        <v>MR64401</v>
      </c>
      <c r="S271" s="127" t="str">
        <f t="shared" ref="S271:S301" si="76">C271&amp;S$4</f>
        <v>备用[A]</v>
      </c>
      <c r="U271" s="128">
        <f t="shared" ref="U271:U301" si="77">U172+E$1</f>
        <v>74401</v>
      </c>
      <c r="V271" s="128" t="str">
        <f t="shared" ref="V271:V301" si="78">V$4&amp;U271</f>
        <v>MR74401</v>
      </c>
      <c r="W271" s="128" t="str">
        <f t="shared" ref="W271:W301" si="79">C271&amp;W$4</f>
        <v>备用[SW]</v>
      </c>
    </row>
    <row r="272" spans="2:23" x14ac:dyDescent="0.15">
      <c r="B272" s="165"/>
      <c r="C272" s="116" t="s">
        <v>1583</v>
      </c>
      <c r="E272" s="124">
        <f t="shared" si="65"/>
        <v>34402</v>
      </c>
      <c r="F272" s="124" t="str">
        <f t="shared" si="66"/>
        <v>MR34402</v>
      </c>
      <c r="G272" s="124" t="str">
        <f t="shared" si="67"/>
        <v>备用[Pls]</v>
      </c>
      <c r="I272" s="125">
        <f t="shared" si="68"/>
        <v>44402</v>
      </c>
      <c r="J272" s="125" t="str">
        <f t="shared" si="69"/>
        <v>MR44402</v>
      </c>
      <c r="K272" s="125" t="str">
        <f t="shared" si="70"/>
        <v>备用[M]</v>
      </c>
      <c r="M272" s="126">
        <f t="shared" si="71"/>
        <v>54402</v>
      </c>
      <c r="N272" s="126" t="str">
        <f t="shared" si="72"/>
        <v>MR54402</v>
      </c>
      <c r="O272" s="126" t="str">
        <f t="shared" si="73"/>
        <v>备用[条件]</v>
      </c>
      <c r="Q272" s="127">
        <f t="shared" si="74"/>
        <v>64402</v>
      </c>
      <c r="R272" s="127" t="str">
        <f t="shared" si="75"/>
        <v>MR64402</v>
      </c>
      <c r="S272" s="127" t="str">
        <f t="shared" si="76"/>
        <v>备用[A]</v>
      </c>
      <c r="U272" s="128">
        <f t="shared" si="77"/>
        <v>74402</v>
      </c>
      <c r="V272" s="128" t="str">
        <f t="shared" si="78"/>
        <v>MR74402</v>
      </c>
      <c r="W272" s="128" t="str">
        <f t="shared" si="79"/>
        <v>备用[SW]</v>
      </c>
    </row>
    <row r="273" spans="2:23" x14ac:dyDescent="0.15">
      <c r="B273" s="165"/>
      <c r="C273" s="116" t="s">
        <v>1583</v>
      </c>
      <c r="E273" s="124">
        <f t="shared" si="65"/>
        <v>34403</v>
      </c>
      <c r="F273" s="124" t="str">
        <f t="shared" si="66"/>
        <v>MR34403</v>
      </c>
      <c r="G273" s="124" t="str">
        <f t="shared" si="67"/>
        <v>备用[Pls]</v>
      </c>
      <c r="I273" s="125">
        <f t="shared" si="68"/>
        <v>44403</v>
      </c>
      <c r="J273" s="125" t="str">
        <f t="shared" si="69"/>
        <v>MR44403</v>
      </c>
      <c r="K273" s="125" t="str">
        <f t="shared" si="70"/>
        <v>备用[M]</v>
      </c>
      <c r="M273" s="126">
        <f t="shared" si="71"/>
        <v>54403</v>
      </c>
      <c r="N273" s="126" t="str">
        <f t="shared" si="72"/>
        <v>MR54403</v>
      </c>
      <c r="O273" s="126" t="str">
        <f t="shared" si="73"/>
        <v>备用[条件]</v>
      </c>
      <c r="Q273" s="127">
        <f t="shared" si="74"/>
        <v>64403</v>
      </c>
      <c r="R273" s="127" t="str">
        <f t="shared" si="75"/>
        <v>MR64403</v>
      </c>
      <c r="S273" s="127" t="str">
        <f t="shared" si="76"/>
        <v>备用[A]</v>
      </c>
      <c r="U273" s="128">
        <f t="shared" si="77"/>
        <v>74403</v>
      </c>
      <c r="V273" s="128" t="str">
        <f t="shared" si="78"/>
        <v>MR74403</v>
      </c>
      <c r="W273" s="128" t="str">
        <f t="shared" si="79"/>
        <v>备用[SW]</v>
      </c>
    </row>
    <row r="274" spans="2:23" x14ac:dyDescent="0.15">
      <c r="B274" s="165"/>
      <c r="C274" s="116" t="s">
        <v>1583</v>
      </c>
      <c r="E274" s="124">
        <f t="shared" si="65"/>
        <v>34404</v>
      </c>
      <c r="F274" s="124" t="str">
        <f t="shared" si="66"/>
        <v>MR34404</v>
      </c>
      <c r="G274" s="124" t="str">
        <f t="shared" si="67"/>
        <v>备用[Pls]</v>
      </c>
      <c r="I274" s="125">
        <f t="shared" si="68"/>
        <v>44404</v>
      </c>
      <c r="J274" s="125" t="str">
        <f t="shared" si="69"/>
        <v>MR44404</v>
      </c>
      <c r="K274" s="125" t="str">
        <f t="shared" si="70"/>
        <v>备用[M]</v>
      </c>
      <c r="M274" s="126">
        <f t="shared" si="71"/>
        <v>54404</v>
      </c>
      <c r="N274" s="126" t="str">
        <f t="shared" si="72"/>
        <v>MR54404</v>
      </c>
      <c r="O274" s="126" t="str">
        <f t="shared" si="73"/>
        <v>备用[条件]</v>
      </c>
      <c r="Q274" s="127">
        <f t="shared" si="74"/>
        <v>64404</v>
      </c>
      <c r="R274" s="127" t="str">
        <f t="shared" si="75"/>
        <v>MR64404</v>
      </c>
      <c r="S274" s="127" t="str">
        <f t="shared" si="76"/>
        <v>备用[A]</v>
      </c>
      <c r="U274" s="128">
        <f t="shared" si="77"/>
        <v>74404</v>
      </c>
      <c r="V274" s="128" t="str">
        <f t="shared" si="78"/>
        <v>MR74404</v>
      </c>
      <c r="W274" s="128" t="str">
        <f t="shared" si="79"/>
        <v>备用[SW]</v>
      </c>
    </row>
    <row r="275" spans="2:23" x14ac:dyDescent="0.15">
      <c r="B275" s="165"/>
      <c r="C275" s="116" t="s">
        <v>1583</v>
      </c>
      <c r="E275" s="124">
        <f t="shared" si="65"/>
        <v>34405</v>
      </c>
      <c r="F275" s="124" t="str">
        <f t="shared" si="66"/>
        <v>MR34405</v>
      </c>
      <c r="G275" s="124" t="str">
        <f t="shared" si="67"/>
        <v>备用[Pls]</v>
      </c>
      <c r="I275" s="125">
        <f t="shared" si="68"/>
        <v>44405</v>
      </c>
      <c r="J275" s="125" t="str">
        <f t="shared" si="69"/>
        <v>MR44405</v>
      </c>
      <c r="K275" s="125" t="str">
        <f t="shared" si="70"/>
        <v>备用[M]</v>
      </c>
      <c r="M275" s="126">
        <f t="shared" si="71"/>
        <v>54405</v>
      </c>
      <c r="N275" s="126" t="str">
        <f t="shared" si="72"/>
        <v>MR54405</v>
      </c>
      <c r="O275" s="126" t="str">
        <f t="shared" si="73"/>
        <v>备用[条件]</v>
      </c>
      <c r="Q275" s="127">
        <f t="shared" si="74"/>
        <v>64405</v>
      </c>
      <c r="R275" s="127" t="str">
        <f t="shared" si="75"/>
        <v>MR64405</v>
      </c>
      <c r="S275" s="127" t="str">
        <f t="shared" si="76"/>
        <v>备用[A]</v>
      </c>
      <c r="U275" s="128">
        <f t="shared" si="77"/>
        <v>74405</v>
      </c>
      <c r="V275" s="128" t="str">
        <f t="shared" si="78"/>
        <v>MR74405</v>
      </c>
      <c r="W275" s="128" t="str">
        <f t="shared" si="79"/>
        <v>备用[SW]</v>
      </c>
    </row>
    <row r="276" spans="2:23" x14ac:dyDescent="0.15">
      <c r="B276" s="165"/>
      <c r="C276" s="116" t="s">
        <v>1583</v>
      </c>
      <c r="E276" s="124">
        <f t="shared" si="65"/>
        <v>34406</v>
      </c>
      <c r="F276" s="124" t="str">
        <f t="shared" si="66"/>
        <v>MR34406</v>
      </c>
      <c r="G276" s="124" t="str">
        <f t="shared" si="67"/>
        <v>备用[Pls]</v>
      </c>
      <c r="I276" s="125">
        <f t="shared" si="68"/>
        <v>44406</v>
      </c>
      <c r="J276" s="125" t="str">
        <f t="shared" si="69"/>
        <v>MR44406</v>
      </c>
      <c r="K276" s="125" t="str">
        <f t="shared" si="70"/>
        <v>备用[M]</v>
      </c>
      <c r="M276" s="126">
        <f t="shared" si="71"/>
        <v>54406</v>
      </c>
      <c r="N276" s="126" t="str">
        <f t="shared" si="72"/>
        <v>MR54406</v>
      </c>
      <c r="O276" s="126" t="str">
        <f t="shared" si="73"/>
        <v>备用[条件]</v>
      </c>
      <c r="Q276" s="127">
        <f t="shared" si="74"/>
        <v>64406</v>
      </c>
      <c r="R276" s="127" t="str">
        <f t="shared" si="75"/>
        <v>MR64406</v>
      </c>
      <c r="S276" s="127" t="str">
        <f t="shared" si="76"/>
        <v>备用[A]</v>
      </c>
      <c r="U276" s="128">
        <f t="shared" si="77"/>
        <v>74406</v>
      </c>
      <c r="V276" s="128" t="str">
        <f t="shared" si="78"/>
        <v>MR74406</v>
      </c>
      <c r="W276" s="128" t="str">
        <f t="shared" si="79"/>
        <v>备用[SW]</v>
      </c>
    </row>
    <row r="277" spans="2:23" x14ac:dyDescent="0.15">
      <c r="B277" s="165"/>
      <c r="C277" s="116" t="s">
        <v>1583</v>
      </c>
      <c r="E277" s="124">
        <f t="shared" si="65"/>
        <v>34407</v>
      </c>
      <c r="F277" s="124" t="str">
        <f t="shared" si="66"/>
        <v>MR34407</v>
      </c>
      <c r="G277" s="124" t="str">
        <f t="shared" si="67"/>
        <v>备用[Pls]</v>
      </c>
      <c r="I277" s="125">
        <f t="shared" si="68"/>
        <v>44407</v>
      </c>
      <c r="J277" s="125" t="str">
        <f t="shared" si="69"/>
        <v>MR44407</v>
      </c>
      <c r="K277" s="125" t="str">
        <f t="shared" si="70"/>
        <v>备用[M]</v>
      </c>
      <c r="M277" s="126">
        <f t="shared" si="71"/>
        <v>54407</v>
      </c>
      <c r="N277" s="126" t="str">
        <f t="shared" si="72"/>
        <v>MR54407</v>
      </c>
      <c r="O277" s="126" t="str">
        <f t="shared" si="73"/>
        <v>备用[条件]</v>
      </c>
      <c r="Q277" s="127">
        <f t="shared" si="74"/>
        <v>64407</v>
      </c>
      <c r="R277" s="127" t="str">
        <f t="shared" si="75"/>
        <v>MR64407</v>
      </c>
      <c r="S277" s="127" t="str">
        <f t="shared" si="76"/>
        <v>备用[A]</v>
      </c>
      <c r="U277" s="128">
        <f t="shared" si="77"/>
        <v>74407</v>
      </c>
      <c r="V277" s="128" t="str">
        <f t="shared" si="78"/>
        <v>MR74407</v>
      </c>
      <c r="W277" s="128" t="str">
        <f t="shared" si="79"/>
        <v>备用[SW]</v>
      </c>
    </row>
    <row r="278" spans="2:23" x14ac:dyDescent="0.15">
      <c r="B278" s="165"/>
      <c r="C278" s="116" t="s">
        <v>1583</v>
      </c>
      <c r="E278" s="124">
        <f t="shared" si="65"/>
        <v>34408</v>
      </c>
      <c r="F278" s="124" t="str">
        <f t="shared" si="66"/>
        <v>MR34408</v>
      </c>
      <c r="G278" s="124" t="str">
        <f t="shared" si="67"/>
        <v>备用[Pls]</v>
      </c>
      <c r="I278" s="125">
        <f t="shared" si="68"/>
        <v>44408</v>
      </c>
      <c r="J278" s="125" t="str">
        <f t="shared" si="69"/>
        <v>MR44408</v>
      </c>
      <c r="K278" s="125" t="str">
        <f t="shared" si="70"/>
        <v>备用[M]</v>
      </c>
      <c r="M278" s="126">
        <f t="shared" si="71"/>
        <v>54408</v>
      </c>
      <c r="N278" s="126" t="str">
        <f t="shared" si="72"/>
        <v>MR54408</v>
      </c>
      <c r="O278" s="126" t="str">
        <f t="shared" si="73"/>
        <v>备用[条件]</v>
      </c>
      <c r="Q278" s="127">
        <f t="shared" si="74"/>
        <v>64408</v>
      </c>
      <c r="R278" s="127" t="str">
        <f t="shared" si="75"/>
        <v>MR64408</v>
      </c>
      <c r="S278" s="127" t="str">
        <f t="shared" si="76"/>
        <v>备用[A]</v>
      </c>
      <c r="U278" s="128">
        <f t="shared" si="77"/>
        <v>74408</v>
      </c>
      <c r="V278" s="128" t="str">
        <f t="shared" si="78"/>
        <v>MR74408</v>
      </c>
      <c r="W278" s="128" t="str">
        <f t="shared" si="79"/>
        <v>备用[SW]</v>
      </c>
    </row>
    <row r="279" spans="2:23" x14ac:dyDescent="0.15">
      <c r="B279" s="165"/>
      <c r="C279" s="116" t="s">
        <v>1583</v>
      </c>
      <c r="E279" s="124">
        <f t="shared" si="65"/>
        <v>34409</v>
      </c>
      <c r="F279" s="124" t="str">
        <f t="shared" si="66"/>
        <v>MR34409</v>
      </c>
      <c r="G279" s="124" t="str">
        <f t="shared" si="67"/>
        <v>备用[Pls]</v>
      </c>
      <c r="I279" s="125">
        <f t="shared" si="68"/>
        <v>44409</v>
      </c>
      <c r="J279" s="125" t="str">
        <f t="shared" si="69"/>
        <v>MR44409</v>
      </c>
      <c r="K279" s="125" t="str">
        <f t="shared" si="70"/>
        <v>备用[M]</v>
      </c>
      <c r="M279" s="126">
        <f t="shared" si="71"/>
        <v>54409</v>
      </c>
      <c r="N279" s="126" t="str">
        <f t="shared" si="72"/>
        <v>MR54409</v>
      </c>
      <c r="O279" s="126" t="str">
        <f t="shared" si="73"/>
        <v>备用[条件]</v>
      </c>
      <c r="Q279" s="127">
        <f t="shared" si="74"/>
        <v>64409</v>
      </c>
      <c r="R279" s="127" t="str">
        <f t="shared" si="75"/>
        <v>MR64409</v>
      </c>
      <c r="S279" s="127" t="str">
        <f t="shared" si="76"/>
        <v>备用[A]</v>
      </c>
      <c r="U279" s="128">
        <f t="shared" si="77"/>
        <v>74409</v>
      </c>
      <c r="V279" s="128" t="str">
        <f t="shared" si="78"/>
        <v>MR74409</v>
      </c>
      <c r="W279" s="128" t="str">
        <f t="shared" si="79"/>
        <v>备用[SW]</v>
      </c>
    </row>
    <row r="280" spans="2:23" x14ac:dyDescent="0.15">
      <c r="B280" s="165"/>
      <c r="C280" s="116" t="s">
        <v>1583</v>
      </c>
      <c r="E280" s="124">
        <f t="shared" si="65"/>
        <v>34410</v>
      </c>
      <c r="F280" s="124" t="str">
        <f t="shared" si="66"/>
        <v>MR34410</v>
      </c>
      <c r="G280" s="124" t="str">
        <f t="shared" si="67"/>
        <v>备用[Pls]</v>
      </c>
      <c r="I280" s="125">
        <f t="shared" si="68"/>
        <v>44410</v>
      </c>
      <c r="J280" s="125" t="str">
        <f t="shared" si="69"/>
        <v>MR44410</v>
      </c>
      <c r="K280" s="125" t="str">
        <f t="shared" si="70"/>
        <v>备用[M]</v>
      </c>
      <c r="M280" s="126">
        <f t="shared" si="71"/>
        <v>54410</v>
      </c>
      <c r="N280" s="126" t="str">
        <f t="shared" si="72"/>
        <v>MR54410</v>
      </c>
      <c r="O280" s="126" t="str">
        <f t="shared" si="73"/>
        <v>备用[条件]</v>
      </c>
      <c r="Q280" s="127">
        <f t="shared" si="74"/>
        <v>64410</v>
      </c>
      <c r="R280" s="127" t="str">
        <f t="shared" si="75"/>
        <v>MR64410</v>
      </c>
      <c r="S280" s="127" t="str">
        <f t="shared" si="76"/>
        <v>备用[A]</v>
      </c>
      <c r="U280" s="128">
        <f t="shared" si="77"/>
        <v>74410</v>
      </c>
      <c r="V280" s="128" t="str">
        <f t="shared" si="78"/>
        <v>MR74410</v>
      </c>
      <c r="W280" s="128" t="str">
        <f t="shared" si="79"/>
        <v>备用[SW]</v>
      </c>
    </row>
    <row r="281" spans="2:23" x14ac:dyDescent="0.15">
      <c r="B281" s="165"/>
      <c r="C281" s="116" t="s">
        <v>1583</v>
      </c>
      <c r="E281" s="124">
        <f t="shared" si="65"/>
        <v>34411</v>
      </c>
      <c r="F281" s="124" t="str">
        <f t="shared" si="66"/>
        <v>MR34411</v>
      </c>
      <c r="G281" s="124" t="str">
        <f t="shared" si="67"/>
        <v>备用[Pls]</v>
      </c>
      <c r="I281" s="125">
        <f t="shared" si="68"/>
        <v>44411</v>
      </c>
      <c r="J281" s="125" t="str">
        <f t="shared" si="69"/>
        <v>MR44411</v>
      </c>
      <c r="K281" s="125" t="str">
        <f t="shared" si="70"/>
        <v>备用[M]</v>
      </c>
      <c r="M281" s="126">
        <f t="shared" si="71"/>
        <v>54411</v>
      </c>
      <c r="N281" s="126" t="str">
        <f t="shared" si="72"/>
        <v>MR54411</v>
      </c>
      <c r="O281" s="126" t="str">
        <f t="shared" si="73"/>
        <v>备用[条件]</v>
      </c>
      <c r="Q281" s="127">
        <f t="shared" si="74"/>
        <v>64411</v>
      </c>
      <c r="R281" s="127" t="str">
        <f t="shared" si="75"/>
        <v>MR64411</v>
      </c>
      <c r="S281" s="127" t="str">
        <f t="shared" si="76"/>
        <v>备用[A]</v>
      </c>
      <c r="U281" s="128">
        <f t="shared" si="77"/>
        <v>74411</v>
      </c>
      <c r="V281" s="128" t="str">
        <f t="shared" si="78"/>
        <v>MR74411</v>
      </c>
      <c r="W281" s="128" t="str">
        <f t="shared" si="79"/>
        <v>备用[SW]</v>
      </c>
    </row>
    <row r="282" spans="2:23" x14ac:dyDescent="0.15">
      <c r="B282" s="165"/>
      <c r="C282" s="116" t="s">
        <v>1583</v>
      </c>
      <c r="E282" s="124">
        <f t="shared" si="65"/>
        <v>34412</v>
      </c>
      <c r="F282" s="124" t="str">
        <f t="shared" si="66"/>
        <v>MR34412</v>
      </c>
      <c r="G282" s="124" t="str">
        <f t="shared" si="67"/>
        <v>备用[Pls]</v>
      </c>
      <c r="I282" s="125">
        <f t="shared" si="68"/>
        <v>44412</v>
      </c>
      <c r="J282" s="125" t="str">
        <f t="shared" si="69"/>
        <v>MR44412</v>
      </c>
      <c r="K282" s="125" t="str">
        <f t="shared" si="70"/>
        <v>备用[M]</v>
      </c>
      <c r="M282" s="126">
        <f t="shared" si="71"/>
        <v>54412</v>
      </c>
      <c r="N282" s="126" t="str">
        <f t="shared" si="72"/>
        <v>MR54412</v>
      </c>
      <c r="O282" s="126" t="str">
        <f t="shared" si="73"/>
        <v>备用[条件]</v>
      </c>
      <c r="Q282" s="127">
        <f t="shared" si="74"/>
        <v>64412</v>
      </c>
      <c r="R282" s="127" t="str">
        <f t="shared" si="75"/>
        <v>MR64412</v>
      </c>
      <c r="S282" s="127" t="str">
        <f t="shared" si="76"/>
        <v>备用[A]</v>
      </c>
      <c r="U282" s="128">
        <f t="shared" si="77"/>
        <v>74412</v>
      </c>
      <c r="V282" s="128" t="str">
        <f t="shared" si="78"/>
        <v>MR74412</v>
      </c>
      <c r="W282" s="128" t="str">
        <f t="shared" si="79"/>
        <v>备用[SW]</v>
      </c>
    </row>
    <row r="283" spans="2:23" x14ac:dyDescent="0.15">
      <c r="B283" s="165"/>
      <c r="C283" s="116" t="s">
        <v>1583</v>
      </c>
      <c r="E283" s="124">
        <f t="shared" si="65"/>
        <v>34413</v>
      </c>
      <c r="F283" s="124" t="str">
        <f t="shared" si="66"/>
        <v>MR34413</v>
      </c>
      <c r="G283" s="124" t="str">
        <f t="shared" si="67"/>
        <v>备用[Pls]</v>
      </c>
      <c r="I283" s="125">
        <f t="shared" si="68"/>
        <v>44413</v>
      </c>
      <c r="J283" s="125" t="str">
        <f t="shared" si="69"/>
        <v>MR44413</v>
      </c>
      <c r="K283" s="125" t="str">
        <f t="shared" si="70"/>
        <v>备用[M]</v>
      </c>
      <c r="M283" s="126">
        <f t="shared" si="71"/>
        <v>54413</v>
      </c>
      <c r="N283" s="126" t="str">
        <f t="shared" si="72"/>
        <v>MR54413</v>
      </c>
      <c r="O283" s="126" t="str">
        <f t="shared" si="73"/>
        <v>备用[条件]</v>
      </c>
      <c r="Q283" s="127">
        <f t="shared" si="74"/>
        <v>64413</v>
      </c>
      <c r="R283" s="127" t="str">
        <f t="shared" si="75"/>
        <v>MR64413</v>
      </c>
      <c r="S283" s="127" t="str">
        <f t="shared" si="76"/>
        <v>备用[A]</v>
      </c>
      <c r="U283" s="128">
        <f t="shared" si="77"/>
        <v>74413</v>
      </c>
      <c r="V283" s="128" t="str">
        <f t="shared" si="78"/>
        <v>MR74413</v>
      </c>
      <c r="W283" s="128" t="str">
        <f t="shared" si="79"/>
        <v>备用[SW]</v>
      </c>
    </row>
    <row r="284" spans="2:23" x14ac:dyDescent="0.15">
      <c r="B284" s="165"/>
      <c r="C284" s="116" t="s">
        <v>1583</v>
      </c>
      <c r="E284" s="124">
        <f t="shared" si="65"/>
        <v>34414</v>
      </c>
      <c r="F284" s="124" t="str">
        <f t="shared" si="66"/>
        <v>MR34414</v>
      </c>
      <c r="G284" s="124" t="str">
        <f t="shared" si="67"/>
        <v>备用[Pls]</v>
      </c>
      <c r="I284" s="125">
        <f t="shared" si="68"/>
        <v>44414</v>
      </c>
      <c r="J284" s="125" t="str">
        <f t="shared" si="69"/>
        <v>MR44414</v>
      </c>
      <c r="K284" s="125" t="str">
        <f t="shared" si="70"/>
        <v>备用[M]</v>
      </c>
      <c r="M284" s="126">
        <f t="shared" si="71"/>
        <v>54414</v>
      </c>
      <c r="N284" s="126" t="str">
        <f t="shared" si="72"/>
        <v>MR54414</v>
      </c>
      <c r="O284" s="126" t="str">
        <f t="shared" si="73"/>
        <v>备用[条件]</v>
      </c>
      <c r="Q284" s="127">
        <f t="shared" si="74"/>
        <v>64414</v>
      </c>
      <c r="R284" s="127" t="str">
        <f t="shared" si="75"/>
        <v>MR64414</v>
      </c>
      <c r="S284" s="127" t="str">
        <f t="shared" si="76"/>
        <v>备用[A]</v>
      </c>
      <c r="U284" s="128">
        <f t="shared" si="77"/>
        <v>74414</v>
      </c>
      <c r="V284" s="128" t="str">
        <f t="shared" si="78"/>
        <v>MR74414</v>
      </c>
      <c r="W284" s="128" t="str">
        <f t="shared" si="79"/>
        <v>备用[SW]</v>
      </c>
    </row>
    <row r="285" spans="2:23" x14ac:dyDescent="0.15">
      <c r="B285" s="165"/>
      <c r="C285" s="116" t="s">
        <v>1583</v>
      </c>
      <c r="E285" s="124">
        <f t="shared" si="65"/>
        <v>34415</v>
      </c>
      <c r="F285" s="124" t="str">
        <f t="shared" si="66"/>
        <v>MR34415</v>
      </c>
      <c r="G285" s="124" t="str">
        <f t="shared" si="67"/>
        <v>备用[Pls]</v>
      </c>
      <c r="I285" s="125">
        <f t="shared" si="68"/>
        <v>44415</v>
      </c>
      <c r="J285" s="125" t="str">
        <f t="shared" si="69"/>
        <v>MR44415</v>
      </c>
      <c r="K285" s="125" t="str">
        <f t="shared" si="70"/>
        <v>备用[M]</v>
      </c>
      <c r="M285" s="126">
        <f t="shared" si="71"/>
        <v>54415</v>
      </c>
      <c r="N285" s="126" t="str">
        <f t="shared" si="72"/>
        <v>MR54415</v>
      </c>
      <c r="O285" s="126" t="str">
        <f t="shared" si="73"/>
        <v>备用[条件]</v>
      </c>
      <c r="Q285" s="127">
        <f t="shared" si="74"/>
        <v>64415</v>
      </c>
      <c r="R285" s="127" t="str">
        <f t="shared" si="75"/>
        <v>MR64415</v>
      </c>
      <c r="S285" s="127" t="str">
        <f t="shared" si="76"/>
        <v>备用[A]</v>
      </c>
      <c r="U285" s="128">
        <f t="shared" si="77"/>
        <v>74415</v>
      </c>
      <c r="V285" s="128" t="str">
        <f t="shared" si="78"/>
        <v>MR74415</v>
      </c>
      <c r="W285" s="128" t="str">
        <f t="shared" si="79"/>
        <v>备用[SW]</v>
      </c>
    </row>
    <row r="286" spans="2:23" x14ac:dyDescent="0.15">
      <c r="B286" s="165"/>
      <c r="C286" s="116" t="s">
        <v>1583</v>
      </c>
      <c r="E286" s="124">
        <f t="shared" si="65"/>
        <v>34500</v>
      </c>
      <c r="F286" s="124" t="str">
        <f t="shared" si="66"/>
        <v>MR34500</v>
      </c>
      <c r="G286" s="124" t="str">
        <f t="shared" si="67"/>
        <v>备用[Pls]</v>
      </c>
      <c r="I286" s="125">
        <f t="shared" si="68"/>
        <v>44500</v>
      </c>
      <c r="J286" s="125" t="str">
        <f t="shared" si="69"/>
        <v>MR44500</v>
      </c>
      <c r="K286" s="125" t="str">
        <f t="shared" si="70"/>
        <v>备用[M]</v>
      </c>
      <c r="M286" s="126">
        <f t="shared" si="71"/>
        <v>54500</v>
      </c>
      <c r="N286" s="126" t="str">
        <f t="shared" si="72"/>
        <v>MR54500</v>
      </c>
      <c r="O286" s="126" t="str">
        <f t="shared" si="73"/>
        <v>备用[条件]</v>
      </c>
      <c r="Q286" s="127">
        <f t="shared" si="74"/>
        <v>64500</v>
      </c>
      <c r="R286" s="127" t="str">
        <f t="shared" si="75"/>
        <v>MR64500</v>
      </c>
      <c r="S286" s="127" t="str">
        <f t="shared" si="76"/>
        <v>备用[A]</v>
      </c>
      <c r="U286" s="128">
        <f t="shared" si="77"/>
        <v>74500</v>
      </c>
      <c r="V286" s="128" t="str">
        <f t="shared" si="78"/>
        <v>MR74500</v>
      </c>
      <c r="W286" s="128" t="str">
        <f t="shared" si="79"/>
        <v>备用[SW]</v>
      </c>
    </row>
    <row r="287" spans="2:23" x14ac:dyDescent="0.15">
      <c r="B287" s="165"/>
      <c r="C287" s="116" t="s">
        <v>1583</v>
      </c>
      <c r="E287" s="124">
        <f t="shared" si="65"/>
        <v>34501</v>
      </c>
      <c r="F287" s="124" t="str">
        <f t="shared" si="66"/>
        <v>MR34501</v>
      </c>
      <c r="G287" s="124" t="str">
        <f t="shared" si="67"/>
        <v>备用[Pls]</v>
      </c>
      <c r="I287" s="125">
        <f t="shared" si="68"/>
        <v>44501</v>
      </c>
      <c r="J287" s="125" t="str">
        <f t="shared" si="69"/>
        <v>MR44501</v>
      </c>
      <c r="K287" s="125" t="str">
        <f t="shared" si="70"/>
        <v>备用[M]</v>
      </c>
      <c r="M287" s="126">
        <f t="shared" si="71"/>
        <v>54501</v>
      </c>
      <c r="N287" s="126" t="str">
        <f t="shared" si="72"/>
        <v>MR54501</v>
      </c>
      <c r="O287" s="126" t="str">
        <f t="shared" si="73"/>
        <v>备用[条件]</v>
      </c>
      <c r="Q287" s="127">
        <f t="shared" si="74"/>
        <v>64501</v>
      </c>
      <c r="R287" s="127" t="str">
        <f t="shared" si="75"/>
        <v>MR64501</v>
      </c>
      <c r="S287" s="127" t="str">
        <f t="shared" si="76"/>
        <v>备用[A]</v>
      </c>
      <c r="U287" s="128">
        <f t="shared" si="77"/>
        <v>74501</v>
      </c>
      <c r="V287" s="128" t="str">
        <f t="shared" si="78"/>
        <v>MR74501</v>
      </c>
      <c r="W287" s="128" t="str">
        <f t="shared" si="79"/>
        <v>备用[SW]</v>
      </c>
    </row>
    <row r="288" spans="2:23" x14ac:dyDescent="0.15">
      <c r="B288" s="165"/>
      <c r="C288" s="116" t="s">
        <v>1583</v>
      </c>
      <c r="E288" s="124">
        <f t="shared" si="65"/>
        <v>34502</v>
      </c>
      <c r="F288" s="124" t="str">
        <f t="shared" si="66"/>
        <v>MR34502</v>
      </c>
      <c r="G288" s="124" t="str">
        <f t="shared" si="67"/>
        <v>备用[Pls]</v>
      </c>
      <c r="I288" s="125">
        <f t="shared" si="68"/>
        <v>44502</v>
      </c>
      <c r="J288" s="125" t="str">
        <f t="shared" si="69"/>
        <v>MR44502</v>
      </c>
      <c r="K288" s="125" t="str">
        <f t="shared" si="70"/>
        <v>备用[M]</v>
      </c>
      <c r="M288" s="126">
        <f t="shared" si="71"/>
        <v>54502</v>
      </c>
      <c r="N288" s="126" t="str">
        <f t="shared" si="72"/>
        <v>MR54502</v>
      </c>
      <c r="O288" s="126" t="str">
        <f t="shared" si="73"/>
        <v>备用[条件]</v>
      </c>
      <c r="Q288" s="127">
        <f t="shared" si="74"/>
        <v>64502</v>
      </c>
      <c r="R288" s="127" t="str">
        <f t="shared" si="75"/>
        <v>MR64502</v>
      </c>
      <c r="S288" s="127" t="str">
        <f t="shared" si="76"/>
        <v>备用[A]</v>
      </c>
      <c r="U288" s="128">
        <f t="shared" si="77"/>
        <v>74502</v>
      </c>
      <c r="V288" s="128" t="str">
        <f t="shared" si="78"/>
        <v>MR74502</v>
      </c>
      <c r="W288" s="128" t="str">
        <f t="shared" si="79"/>
        <v>备用[SW]</v>
      </c>
    </row>
    <row r="289" spans="2:23" x14ac:dyDescent="0.15">
      <c r="B289" s="165"/>
      <c r="C289" s="116" t="s">
        <v>1583</v>
      </c>
      <c r="E289" s="124">
        <f t="shared" si="65"/>
        <v>34503</v>
      </c>
      <c r="F289" s="124" t="str">
        <f t="shared" si="66"/>
        <v>MR34503</v>
      </c>
      <c r="G289" s="124" t="str">
        <f t="shared" si="67"/>
        <v>备用[Pls]</v>
      </c>
      <c r="I289" s="125">
        <f t="shared" si="68"/>
        <v>44503</v>
      </c>
      <c r="J289" s="125" t="str">
        <f t="shared" si="69"/>
        <v>MR44503</v>
      </c>
      <c r="K289" s="125" t="str">
        <f t="shared" si="70"/>
        <v>备用[M]</v>
      </c>
      <c r="M289" s="126">
        <f t="shared" si="71"/>
        <v>54503</v>
      </c>
      <c r="N289" s="126" t="str">
        <f t="shared" si="72"/>
        <v>MR54503</v>
      </c>
      <c r="O289" s="126" t="str">
        <f t="shared" si="73"/>
        <v>备用[条件]</v>
      </c>
      <c r="Q289" s="127">
        <f t="shared" si="74"/>
        <v>64503</v>
      </c>
      <c r="R289" s="127" t="str">
        <f t="shared" si="75"/>
        <v>MR64503</v>
      </c>
      <c r="S289" s="127" t="str">
        <f t="shared" si="76"/>
        <v>备用[A]</v>
      </c>
      <c r="U289" s="128">
        <f t="shared" si="77"/>
        <v>74503</v>
      </c>
      <c r="V289" s="128" t="str">
        <f t="shared" si="78"/>
        <v>MR74503</v>
      </c>
      <c r="W289" s="128" t="str">
        <f t="shared" si="79"/>
        <v>备用[SW]</v>
      </c>
    </row>
    <row r="290" spans="2:23" x14ac:dyDescent="0.15">
      <c r="B290" s="165"/>
      <c r="C290" s="116" t="s">
        <v>1583</v>
      </c>
      <c r="E290" s="124">
        <f t="shared" si="65"/>
        <v>34504</v>
      </c>
      <c r="F290" s="124" t="str">
        <f t="shared" si="66"/>
        <v>MR34504</v>
      </c>
      <c r="G290" s="124" t="str">
        <f t="shared" si="67"/>
        <v>备用[Pls]</v>
      </c>
      <c r="I290" s="125">
        <f t="shared" si="68"/>
        <v>44504</v>
      </c>
      <c r="J290" s="125" t="str">
        <f t="shared" si="69"/>
        <v>MR44504</v>
      </c>
      <c r="K290" s="125" t="str">
        <f t="shared" si="70"/>
        <v>备用[M]</v>
      </c>
      <c r="M290" s="126">
        <f t="shared" si="71"/>
        <v>54504</v>
      </c>
      <c r="N290" s="126" t="str">
        <f t="shared" si="72"/>
        <v>MR54504</v>
      </c>
      <c r="O290" s="126" t="str">
        <f t="shared" si="73"/>
        <v>备用[条件]</v>
      </c>
      <c r="Q290" s="127">
        <f t="shared" si="74"/>
        <v>64504</v>
      </c>
      <c r="R290" s="127" t="str">
        <f t="shared" si="75"/>
        <v>MR64504</v>
      </c>
      <c r="S290" s="127" t="str">
        <f t="shared" si="76"/>
        <v>备用[A]</v>
      </c>
      <c r="U290" s="128">
        <f t="shared" si="77"/>
        <v>74504</v>
      </c>
      <c r="V290" s="128" t="str">
        <f t="shared" si="78"/>
        <v>MR74504</v>
      </c>
      <c r="W290" s="128" t="str">
        <f t="shared" si="79"/>
        <v>备用[SW]</v>
      </c>
    </row>
    <row r="291" spans="2:23" x14ac:dyDescent="0.15">
      <c r="B291" s="165"/>
      <c r="C291" s="116" t="s">
        <v>1583</v>
      </c>
      <c r="E291" s="124">
        <f t="shared" si="65"/>
        <v>34505</v>
      </c>
      <c r="F291" s="124" t="str">
        <f t="shared" si="66"/>
        <v>MR34505</v>
      </c>
      <c r="G291" s="124" t="str">
        <f t="shared" si="67"/>
        <v>备用[Pls]</v>
      </c>
      <c r="I291" s="125">
        <f t="shared" si="68"/>
        <v>44505</v>
      </c>
      <c r="J291" s="125" t="str">
        <f t="shared" si="69"/>
        <v>MR44505</v>
      </c>
      <c r="K291" s="125" t="str">
        <f t="shared" si="70"/>
        <v>备用[M]</v>
      </c>
      <c r="M291" s="126">
        <f t="shared" si="71"/>
        <v>54505</v>
      </c>
      <c r="N291" s="126" t="str">
        <f t="shared" si="72"/>
        <v>MR54505</v>
      </c>
      <c r="O291" s="126" t="str">
        <f t="shared" si="73"/>
        <v>备用[条件]</v>
      </c>
      <c r="Q291" s="127">
        <f t="shared" si="74"/>
        <v>64505</v>
      </c>
      <c r="R291" s="127" t="str">
        <f t="shared" si="75"/>
        <v>MR64505</v>
      </c>
      <c r="S291" s="127" t="str">
        <f t="shared" si="76"/>
        <v>备用[A]</v>
      </c>
      <c r="U291" s="128">
        <f t="shared" si="77"/>
        <v>74505</v>
      </c>
      <c r="V291" s="128" t="str">
        <f t="shared" si="78"/>
        <v>MR74505</v>
      </c>
      <c r="W291" s="128" t="str">
        <f t="shared" si="79"/>
        <v>备用[SW]</v>
      </c>
    </row>
    <row r="292" spans="2:23" x14ac:dyDescent="0.15">
      <c r="B292" s="165"/>
      <c r="C292" s="116" t="s">
        <v>1583</v>
      </c>
      <c r="E292" s="124">
        <f t="shared" si="65"/>
        <v>34506</v>
      </c>
      <c r="F292" s="124" t="str">
        <f t="shared" si="66"/>
        <v>MR34506</v>
      </c>
      <c r="G292" s="124" t="str">
        <f t="shared" si="67"/>
        <v>备用[Pls]</v>
      </c>
      <c r="I292" s="125">
        <f t="shared" si="68"/>
        <v>44506</v>
      </c>
      <c r="J292" s="125" t="str">
        <f t="shared" si="69"/>
        <v>MR44506</v>
      </c>
      <c r="K292" s="125" t="str">
        <f t="shared" si="70"/>
        <v>备用[M]</v>
      </c>
      <c r="M292" s="126">
        <f t="shared" si="71"/>
        <v>54506</v>
      </c>
      <c r="N292" s="126" t="str">
        <f t="shared" si="72"/>
        <v>MR54506</v>
      </c>
      <c r="O292" s="126" t="str">
        <f t="shared" si="73"/>
        <v>备用[条件]</v>
      </c>
      <c r="Q292" s="127">
        <f t="shared" si="74"/>
        <v>64506</v>
      </c>
      <c r="R292" s="127" t="str">
        <f t="shared" si="75"/>
        <v>MR64506</v>
      </c>
      <c r="S292" s="127" t="str">
        <f t="shared" si="76"/>
        <v>备用[A]</v>
      </c>
      <c r="U292" s="128">
        <f t="shared" si="77"/>
        <v>74506</v>
      </c>
      <c r="V292" s="128" t="str">
        <f t="shared" si="78"/>
        <v>MR74506</v>
      </c>
      <c r="W292" s="128" t="str">
        <f t="shared" si="79"/>
        <v>备用[SW]</v>
      </c>
    </row>
    <row r="293" spans="2:23" x14ac:dyDescent="0.15">
      <c r="B293" s="165"/>
      <c r="C293" s="116" t="s">
        <v>1583</v>
      </c>
      <c r="E293" s="124">
        <f t="shared" si="65"/>
        <v>34507</v>
      </c>
      <c r="F293" s="124" t="str">
        <f t="shared" si="66"/>
        <v>MR34507</v>
      </c>
      <c r="G293" s="124" t="str">
        <f t="shared" si="67"/>
        <v>备用[Pls]</v>
      </c>
      <c r="I293" s="125">
        <f t="shared" si="68"/>
        <v>44507</v>
      </c>
      <c r="J293" s="125" t="str">
        <f t="shared" si="69"/>
        <v>MR44507</v>
      </c>
      <c r="K293" s="125" t="str">
        <f t="shared" si="70"/>
        <v>备用[M]</v>
      </c>
      <c r="M293" s="126">
        <f t="shared" si="71"/>
        <v>54507</v>
      </c>
      <c r="N293" s="126" t="str">
        <f t="shared" si="72"/>
        <v>MR54507</v>
      </c>
      <c r="O293" s="126" t="str">
        <f t="shared" si="73"/>
        <v>备用[条件]</v>
      </c>
      <c r="Q293" s="127">
        <f t="shared" si="74"/>
        <v>64507</v>
      </c>
      <c r="R293" s="127" t="str">
        <f t="shared" si="75"/>
        <v>MR64507</v>
      </c>
      <c r="S293" s="127" t="str">
        <f t="shared" si="76"/>
        <v>备用[A]</v>
      </c>
      <c r="U293" s="128">
        <f t="shared" si="77"/>
        <v>74507</v>
      </c>
      <c r="V293" s="128" t="str">
        <f t="shared" si="78"/>
        <v>MR74507</v>
      </c>
      <c r="W293" s="128" t="str">
        <f t="shared" si="79"/>
        <v>备用[SW]</v>
      </c>
    </row>
    <row r="294" spans="2:23" x14ac:dyDescent="0.15">
      <c r="B294" s="165"/>
      <c r="C294" s="116" t="s">
        <v>1583</v>
      </c>
      <c r="E294" s="124">
        <f t="shared" si="65"/>
        <v>34508</v>
      </c>
      <c r="F294" s="124" t="str">
        <f t="shared" si="66"/>
        <v>MR34508</v>
      </c>
      <c r="G294" s="124" t="str">
        <f t="shared" si="67"/>
        <v>备用[Pls]</v>
      </c>
      <c r="I294" s="125">
        <f t="shared" si="68"/>
        <v>44508</v>
      </c>
      <c r="J294" s="125" t="str">
        <f t="shared" si="69"/>
        <v>MR44508</v>
      </c>
      <c r="K294" s="125" t="str">
        <f t="shared" si="70"/>
        <v>备用[M]</v>
      </c>
      <c r="M294" s="126">
        <f t="shared" si="71"/>
        <v>54508</v>
      </c>
      <c r="N294" s="126" t="str">
        <f t="shared" si="72"/>
        <v>MR54508</v>
      </c>
      <c r="O294" s="126" t="str">
        <f t="shared" si="73"/>
        <v>备用[条件]</v>
      </c>
      <c r="Q294" s="127">
        <f t="shared" si="74"/>
        <v>64508</v>
      </c>
      <c r="R294" s="127" t="str">
        <f t="shared" si="75"/>
        <v>MR64508</v>
      </c>
      <c r="S294" s="127" t="str">
        <f t="shared" si="76"/>
        <v>备用[A]</v>
      </c>
      <c r="U294" s="128">
        <f t="shared" si="77"/>
        <v>74508</v>
      </c>
      <c r="V294" s="128" t="str">
        <f t="shared" si="78"/>
        <v>MR74508</v>
      </c>
      <c r="W294" s="128" t="str">
        <f t="shared" si="79"/>
        <v>备用[SW]</v>
      </c>
    </row>
    <row r="295" spans="2:23" x14ac:dyDescent="0.15">
      <c r="B295" s="165"/>
      <c r="C295" s="116" t="s">
        <v>1583</v>
      </c>
      <c r="E295" s="124">
        <f t="shared" si="65"/>
        <v>34509</v>
      </c>
      <c r="F295" s="124" t="str">
        <f t="shared" si="66"/>
        <v>MR34509</v>
      </c>
      <c r="G295" s="124" t="str">
        <f t="shared" si="67"/>
        <v>备用[Pls]</v>
      </c>
      <c r="I295" s="125">
        <f t="shared" si="68"/>
        <v>44509</v>
      </c>
      <c r="J295" s="125" t="str">
        <f t="shared" si="69"/>
        <v>MR44509</v>
      </c>
      <c r="K295" s="125" t="str">
        <f t="shared" si="70"/>
        <v>备用[M]</v>
      </c>
      <c r="M295" s="126">
        <f t="shared" si="71"/>
        <v>54509</v>
      </c>
      <c r="N295" s="126" t="str">
        <f t="shared" si="72"/>
        <v>MR54509</v>
      </c>
      <c r="O295" s="126" t="str">
        <f t="shared" si="73"/>
        <v>备用[条件]</v>
      </c>
      <c r="Q295" s="127">
        <f t="shared" si="74"/>
        <v>64509</v>
      </c>
      <c r="R295" s="127" t="str">
        <f t="shared" si="75"/>
        <v>MR64509</v>
      </c>
      <c r="S295" s="127" t="str">
        <f t="shared" si="76"/>
        <v>备用[A]</v>
      </c>
      <c r="U295" s="128">
        <f t="shared" si="77"/>
        <v>74509</v>
      </c>
      <c r="V295" s="128" t="str">
        <f t="shared" si="78"/>
        <v>MR74509</v>
      </c>
      <c r="W295" s="128" t="str">
        <f t="shared" si="79"/>
        <v>备用[SW]</v>
      </c>
    </row>
    <row r="296" spans="2:23" x14ac:dyDescent="0.15">
      <c r="B296" s="165"/>
      <c r="C296" s="116" t="s">
        <v>1583</v>
      </c>
      <c r="E296" s="124">
        <f t="shared" si="65"/>
        <v>34510</v>
      </c>
      <c r="F296" s="124" t="str">
        <f t="shared" si="66"/>
        <v>MR34510</v>
      </c>
      <c r="G296" s="124" t="str">
        <f t="shared" si="67"/>
        <v>备用[Pls]</v>
      </c>
      <c r="I296" s="125">
        <f t="shared" si="68"/>
        <v>44510</v>
      </c>
      <c r="J296" s="125" t="str">
        <f t="shared" si="69"/>
        <v>MR44510</v>
      </c>
      <c r="K296" s="125" t="str">
        <f t="shared" si="70"/>
        <v>备用[M]</v>
      </c>
      <c r="M296" s="126">
        <f t="shared" si="71"/>
        <v>54510</v>
      </c>
      <c r="N296" s="126" t="str">
        <f t="shared" si="72"/>
        <v>MR54510</v>
      </c>
      <c r="O296" s="126" t="str">
        <f t="shared" si="73"/>
        <v>备用[条件]</v>
      </c>
      <c r="Q296" s="127">
        <f t="shared" si="74"/>
        <v>64510</v>
      </c>
      <c r="R296" s="127" t="str">
        <f t="shared" si="75"/>
        <v>MR64510</v>
      </c>
      <c r="S296" s="127" t="str">
        <f t="shared" si="76"/>
        <v>备用[A]</v>
      </c>
      <c r="U296" s="128">
        <f t="shared" si="77"/>
        <v>74510</v>
      </c>
      <c r="V296" s="128" t="str">
        <f t="shared" si="78"/>
        <v>MR74510</v>
      </c>
      <c r="W296" s="128" t="str">
        <f t="shared" si="79"/>
        <v>备用[SW]</v>
      </c>
    </row>
    <row r="297" spans="2:23" x14ac:dyDescent="0.15">
      <c r="B297" s="165"/>
      <c r="C297" s="116" t="s">
        <v>1583</v>
      </c>
      <c r="E297" s="124">
        <f t="shared" si="65"/>
        <v>34511</v>
      </c>
      <c r="F297" s="124" t="str">
        <f t="shared" si="66"/>
        <v>MR34511</v>
      </c>
      <c r="G297" s="124" t="str">
        <f t="shared" si="67"/>
        <v>备用[Pls]</v>
      </c>
      <c r="I297" s="125">
        <f t="shared" si="68"/>
        <v>44511</v>
      </c>
      <c r="J297" s="125" t="str">
        <f t="shared" si="69"/>
        <v>MR44511</v>
      </c>
      <c r="K297" s="125" t="str">
        <f t="shared" si="70"/>
        <v>备用[M]</v>
      </c>
      <c r="M297" s="126">
        <f t="shared" si="71"/>
        <v>54511</v>
      </c>
      <c r="N297" s="126" t="str">
        <f t="shared" si="72"/>
        <v>MR54511</v>
      </c>
      <c r="O297" s="126" t="str">
        <f t="shared" si="73"/>
        <v>备用[条件]</v>
      </c>
      <c r="Q297" s="127">
        <f t="shared" si="74"/>
        <v>64511</v>
      </c>
      <c r="R297" s="127" t="str">
        <f t="shared" si="75"/>
        <v>MR64511</v>
      </c>
      <c r="S297" s="127" t="str">
        <f t="shared" si="76"/>
        <v>备用[A]</v>
      </c>
      <c r="U297" s="128">
        <f t="shared" si="77"/>
        <v>74511</v>
      </c>
      <c r="V297" s="128" t="str">
        <f t="shared" si="78"/>
        <v>MR74511</v>
      </c>
      <c r="W297" s="128" t="str">
        <f t="shared" si="79"/>
        <v>备用[SW]</v>
      </c>
    </row>
    <row r="298" spans="2:23" x14ac:dyDescent="0.15">
      <c r="B298" s="165"/>
      <c r="C298" s="116" t="s">
        <v>1583</v>
      </c>
      <c r="E298" s="124">
        <f t="shared" si="65"/>
        <v>34512</v>
      </c>
      <c r="F298" s="124" t="str">
        <f t="shared" si="66"/>
        <v>MR34512</v>
      </c>
      <c r="G298" s="124" t="str">
        <f t="shared" si="67"/>
        <v>备用[Pls]</v>
      </c>
      <c r="I298" s="125">
        <f t="shared" si="68"/>
        <v>44512</v>
      </c>
      <c r="J298" s="125" t="str">
        <f t="shared" si="69"/>
        <v>MR44512</v>
      </c>
      <c r="K298" s="125" t="str">
        <f t="shared" si="70"/>
        <v>备用[M]</v>
      </c>
      <c r="M298" s="126">
        <f t="shared" si="71"/>
        <v>54512</v>
      </c>
      <c r="N298" s="126" t="str">
        <f t="shared" si="72"/>
        <v>MR54512</v>
      </c>
      <c r="O298" s="126" t="str">
        <f t="shared" si="73"/>
        <v>备用[条件]</v>
      </c>
      <c r="Q298" s="127">
        <f t="shared" si="74"/>
        <v>64512</v>
      </c>
      <c r="R298" s="127" t="str">
        <f t="shared" si="75"/>
        <v>MR64512</v>
      </c>
      <c r="S298" s="127" t="str">
        <f t="shared" si="76"/>
        <v>备用[A]</v>
      </c>
      <c r="U298" s="128">
        <f t="shared" si="77"/>
        <v>74512</v>
      </c>
      <c r="V298" s="128" t="str">
        <f t="shared" si="78"/>
        <v>MR74512</v>
      </c>
      <c r="W298" s="128" t="str">
        <f t="shared" si="79"/>
        <v>备用[SW]</v>
      </c>
    </row>
    <row r="299" spans="2:23" x14ac:dyDescent="0.15">
      <c r="B299" s="165"/>
      <c r="C299" s="116" t="s">
        <v>1583</v>
      </c>
      <c r="E299" s="124">
        <f t="shared" si="65"/>
        <v>34513</v>
      </c>
      <c r="F299" s="124" t="str">
        <f t="shared" si="66"/>
        <v>MR34513</v>
      </c>
      <c r="G299" s="124" t="str">
        <f t="shared" si="67"/>
        <v>备用[Pls]</v>
      </c>
      <c r="I299" s="125">
        <f t="shared" si="68"/>
        <v>44513</v>
      </c>
      <c r="J299" s="125" t="str">
        <f t="shared" si="69"/>
        <v>MR44513</v>
      </c>
      <c r="K299" s="125" t="str">
        <f t="shared" si="70"/>
        <v>备用[M]</v>
      </c>
      <c r="M299" s="126">
        <f t="shared" si="71"/>
        <v>54513</v>
      </c>
      <c r="N299" s="126" t="str">
        <f t="shared" si="72"/>
        <v>MR54513</v>
      </c>
      <c r="O299" s="126" t="str">
        <f t="shared" si="73"/>
        <v>备用[条件]</v>
      </c>
      <c r="Q299" s="127">
        <f t="shared" si="74"/>
        <v>64513</v>
      </c>
      <c r="R299" s="127" t="str">
        <f t="shared" si="75"/>
        <v>MR64513</v>
      </c>
      <c r="S299" s="127" t="str">
        <f t="shared" si="76"/>
        <v>备用[A]</v>
      </c>
      <c r="U299" s="128">
        <f t="shared" si="77"/>
        <v>74513</v>
      </c>
      <c r="V299" s="128" t="str">
        <f t="shared" si="78"/>
        <v>MR74513</v>
      </c>
      <c r="W299" s="128" t="str">
        <f t="shared" si="79"/>
        <v>备用[SW]</v>
      </c>
    </row>
    <row r="300" spans="2:23" x14ac:dyDescent="0.15">
      <c r="B300" s="165"/>
      <c r="C300" s="116" t="s">
        <v>1583</v>
      </c>
      <c r="E300" s="124">
        <f t="shared" si="65"/>
        <v>34514</v>
      </c>
      <c r="F300" s="124" t="str">
        <f t="shared" si="66"/>
        <v>MR34514</v>
      </c>
      <c r="G300" s="124" t="str">
        <f t="shared" si="67"/>
        <v>备用[Pls]</v>
      </c>
      <c r="I300" s="125">
        <f t="shared" si="68"/>
        <v>44514</v>
      </c>
      <c r="J300" s="125" t="str">
        <f t="shared" si="69"/>
        <v>MR44514</v>
      </c>
      <c r="K300" s="125" t="str">
        <f t="shared" si="70"/>
        <v>备用[M]</v>
      </c>
      <c r="M300" s="126">
        <f t="shared" si="71"/>
        <v>54514</v>
      </c>
      <c r="N300" s="126" t="str">
        <f t="shared" si="72"/>
        <v>MR54514</v>
      </c>
      <c r="O300" s="126" t="str">
        <f t="shared" si="73"/>
        <v>备用[条件]</v>
      </c>
      <c r="Q300" s="127">
        <f t="shared" si="74"/>
        <v>64514</v>
      </c>
      <c r="R300" s="127" t="str">
        <f t="shared" si="75"/>
        <v>MR64514</v>
      </c>
      <c r="S300" s="127" t="str">
        <f t="shared" si="76"/>
        <v>备用[A]</v>
      </c>
      <c r="U300" s="128">
        <f t="shared" si="77"/>
        <v>74514</v>
      </c>
      <c r="V300" s="128" t="str">
        <f t="shared" si="78"/>
        <v>MR74514</v>
      </c>
      <c r="W300" s="128" t="str">
        <f t="shared" si="79"/>
        <v>备用[SW]</v>
      </c>
    </row>
    <row r="301" spans="2:23" x14ac:dyDescent="0.15">
      <c r="B301" s="165"/>
      <c r="C301" s="116" t="s">
        <v>1583</v>
      </c>
      <c r="E301" s="124">
        <f t="shared" si="65"/>
        <v>34515</v>
      </c>
      <c r="F301" s="124" t="str">
        <f t="shared" si="66"/>
        <v>MR34515</v>
      </c>
      <c r="G301" s="124" t="str">
        <f t="shared" si="67"/>
        <v>备用[Pls]</v>
      </c>
      <c r="I301" s="125">
        <f t="shared" si="68"/>
        <v>44515</v>
      </c>
      <c r="J301" s="125" t="str">
        <f t="shared" si="69"/>
        <v>MR44515</v>
      </c>
      <c r="K301" s="125" t="str">
        <f t="shared" si="70"/>
        <v>备用[M]</v>
      </c>
      <c r="M301" s="126">
        <f t="shared" si="71"/>
        <v>54515</v>
      </c>
      <c r="N301" s="126" t="str">
        <f t="shared" si="72"/>
        <v>MR54515</v>
      </c>
      <c r="O301" s="126" t="str">
        <f t="shared" si="73"/>
        <v>备用[条件]</v>
      </c>
      <c r="Q301" s="127">
        <f t="shared" si="74"/>
        <v>64515</v>
      </c>
      <c r="R301" s="127" t="str">
        <f t="shared" si="75"/>
        <v>MR64515</v>
      </c>
      <c r="S301" s="127" t="str">
        <f t="shared" si="76"/>
        <v>备用[A]</v>
      </c>
      <c r="U301" s="128">
        <f t="shared" si="77"/>
        <v>74515</v>
      </c>
      <c r="V301" s="128" t="str">
        <f t="shared" si="78"/>
        <v>MR74515</v>
      </c>
      <c r="W301" s="128" t="str">
        <f t="shared" si="79"/>
        <v>备用[SW]</v>
      </c>
    </row>
  </sheetData>
  <mergeCells count="7">
    <mergeCell ref="B286:B301"/>
    <mergeCell ref="E3:G3"/>
    <mergeCell ref="B206:B221"/>
    <mergeCell ref="B222:B237"/>
    <mergeCell ref="B238:B253"/>
    <mergeCell ref="B254:B269"/>
    <mergeCell ref="B270:B28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1" sqref="D11"/>
    </sheetView>
  </sheetViews>
  <sheetFormatPr defaultColWidth="24.625" defaultRowHeight="24" customHeight="1" x14ac:dyDescent="0.15"/>
  <cols>
    <col min="1" max="16384" width="24.625" style="4"/>
  </cols>
  <sheetData>
    <row r="1" spans="1:3" ht="24" customHeight="1" x14ac:dyDescent="0.15">
      <c r="A1" s="169" t="s">
        <v>54</v>
      </c>
      <c r="B1" s="170"/>
      <c r="C1" s="171"/>
    </row>
    <row r="2" spans="1:3" ht="24" customHeight="1" x14ac:dyDescent="0.15">
      <c r="A2" s="172" t="s">
        <v>3</v>
      </c>
      <c r="B2" s="5" t="s">
        <v>1</v>
      </c>
      <c r="C2" s="9" t="s">
        <v>25</v>
      </c>
    </row>
    <row r="3" spans="1:3" ht="24" customHeight="1" x14ac:dyDescent="0.15">
      <c r="A3" s="172"/>
      <c r="B3" s="5" t="s">
        <v>2</v>
      </c>
      <c r="C3" s="9" t="s">
        <v>26</v>
      </c>
    </row>
    <row r="4" spans="1:3" ht="24" customHeight="1" x14ac:dyDescent="0.15">
      <c r="A4" s="172"/>
      <c r="B4" s="5" t="s">
        <v>4</v>
      </c>
      <c r="C4" s="9" t="s">
        <v>27</v>
      </c>
    </row>
    <row r="5" spans="1:3" ht="24" customHeight="1" x14ac:dyDescent="0.15">
      <c r="A5" s="172"/>
      <c r="B5" s="5" t="s">
        <v>5</v>
      </c>
      <c r="C5" s="9" t="s">
        <v>28</v>
      </c>
    </row>
    <row r="6" spans="1:3" ht="24" customHeight="1" x14ac:dyDescent="0.15">
      <c r="A6" s="172"/>
      <c r="B6" s="5" t="s">
        <v>6</v>
      </c>
      <c r="C6" s="9" t="s">
        <v>29</v>
      </c>
    </row>
    <row r="7" spans="1:3" ht="24" customHeight="1" x14ac:dyDescent="0.15">
      <c r="A7" s="172"/>
      <c r="B7" s="5" t="s">
        <v>7</v>
      </c>
      <c r="C7" s="9" t="s">
        <v>30</v>
      </c>
    </row>
    <row r="8" spans="1:3" ht="24" customHeight="1" thickBot="1" x14ac:dyDescent="0.2">
      <c r="A8" s="173"/>
      <c r="B8" s="8" t="s">
        <v>8</v>
      </c>
      <c r="C8" s="10" t="s">
        <v>31</v>
      </c>
    </row>
  </sheetData>
  <mergeCells count="2">
    <mergeCell ref="A1:C1"/>
    <mergeCell ref="A2:A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6" sqref="C6:F6"/>
    </sheetView>
  </sheetViews>
  <sheetFormatPr defaultColWidth="26" defaultRowHeight="27" customHeight="1" x14ac:dyDescent="0.15"/>
  <cols>
    <col min="1" max="1" width="10.5" style="4" customWidth="1"/>
    <col min="2" max="2" width="26" style="4"/>
    <col min="3" max="6" width="14.875" style="4" customWidth="1"/>
    <col min="7" max="16384" width="26" style="4"/>
  </cols>
  <sheetData>
    <row r="1" spans="1:8" ht="27" customHeight="1" thickBot="1" x14ac:dyDescent="0.2">
      <c r="A1" s="176" t="s">
        <v>55</v>
      </c>
      <c r="B1" s="177"/>
      <c r="C1" s="177"/>
      <c r="D1" s="177"/>
      <c r="E1" s="177"/>
      <c r="F1" s="177"/>
      <c r="G1" s="177"/>
      <c r="H1" s="178"/>
    </row>
    <row r="2" spans="1:8" ht="27" customHeight="1" x14ac:dyDescent="0.15">
      <c r="A2" s="179" t="s">
        <v>0</v>
      </c>
      <c r="B2" s="181" t="s">
        <v>56</v>
      </c>
      <c r="C2" s="182"/>
      <c r="D2" s="182"/>
      <c r="E2" s="183"/>
      <c r="F2" s="184"/>
      <c r="G2" s="185" t="s">
        <v>57</v>
      </c>
      <c r="H2" s="184"/>
    </row>
    <row r="3" spans="1:8" ht="27" customHeight="1" x14ac:dyDescent="0.15">
      <c r="A3" s="180"/>
      <c r="B3" s="59" t="s">
        <v>1</v>
      </c>
      <c r="C3" s="186" t="s">
        <v>32</v>
      </c>
      <c r="D3" s="186"/>
      <c r="E3" s="187"/>
      <c r="F3" s="188"/>
      <c r="G3" s="61" t="s">
        <v>11</v>
      </c>
      <c r="H3" s="62" t="s">
        <v>41</v>
      </c>
    </row>
    <row r="4" spans="1:8" ht="27" customHeight="1" x14ac:dyDescent="0.15">
      <c r="A4" s="180"/>
      <c r="B4" s="59" t="s">
        <v>9</v>
      </c>
      <c r="C4" s="186" t="s">
        <v>33</v>
      </c>
      <c r="D4" s="186"/>
      <c r="E4" s="187"/>
      <c r="F4" s="188"/>
      <c r="G4" s="61" t="s">
        <v>9</v>
      </c>
      <c r="H4" s="62" t="s">
        <v>42</v>
      </c>
    </row>
    <row r="5" spans="1:8" ht="27" customHeight="1" x14ac:dyDescent="0.15">
      <c r="A5" s="180"/>
      <c r="B5" s="59" t="s">
        <v>923</v>
      </c>
      <c r="C5" s="186" t="s">
        <v>34</v>
      </c>
      <c r="D5" s="186"/>
      <c r="E5" s="187"/>
      <c r="F5" s="188"/>
      <c r="G5" s="61" t="s">
        <v>12</v>
      </c>
      <c r="H5" s="62" t="s">
        <v>43</v>
      </c>
    </row>
    <row r="6" spans="1:8" ht="27" customHeight="1" x14ac:dyDescent="0.15">
      <c r="A6" s="180"/>
      <c r="B6" s="59" t="s">
        <v>10</v>
      </c>
      <c r="C6" s="186" t="s">
        <v>35</v>
      </c>
      <c r="D6" s="186"/>
      <c r="E6" s="187"/>
      <c r="F6" s="188"/>
      <c r="G6" s="61" t="s">
        <v>13</v>
      </c>
      <c r="H6" s="62" t="s">
        <v>44</v>
      </c>
    </row>
    <row r="7" spans="1:8" ht="27" customHeight="1" x14ac:dyDescent="0.15">
      <c r="A7" s="180"/>
      <c r="B7" s="59"/>
      <c r="C7" s="6" t="s">
        <v>49</v>
      </c>
      <c r="D7" s="6" t="s">
        <v>48</v>
      </c>
      <c r="E7" s="35"/>
      <c r="F7" s="36"/>
      <c r="G7" s="61" t="s">
        <v>14</v>
      </c>
      <c r="H7" s="62" t="s">
        <v>45</v>
      </c>
    </row>
    <row r="8" spans="1:8" ht="27" customHeight="1" x14ac:dyDescent="0.15">
      <c r="A8" s="180"/>
      <c r="B8" s="59"/>
      <c r="C8" s="6" t="s">
        <v>50</v>
      </c>
      <c r="D8" s="6" t="s">
        <v>51</v>
      </c>
      <c r="E8" s="35"/>
      <c r="F8" s="36"/>
      <c r="G8" s="61" t="s">
        <v>10</v>
      </c>
      <c r="H8" s="62" t="s">
        <v>46</v>
      </c>
    </row>
    <row r="9" spans="1:8" ht="27" customHeight="1" x14ac:dyDescent="0.15">
      <c r="A9" s="180"/>
      <c r="B9" s="59" t="s">
        <v>22</v>
      </c>
      <c r="C9" s="63" t="s">
        <v>211</v>
      </c>
      <c r="D9" s="63" t="s">
        <v>36</v>
      </c>
      <c r="E9" s="37" t="s">
        <v>219</v>
      </c>
      <c r="F9" s="38" t="s">
        <v>37</v>
      </c>
      <c r="G9" s="61" t="s">
        <v>15</v>
      </c>
      <c r="H9" s="62" t="s">
        <v>47</v>
      </c>
    </row>
    <row r="10" spans="1:8" ht="27" customHeight="1" x14ac:dyDescent="0.15">
      <c r="A10" s="180"/>
      <c r="B10" s="59" t="s">
        <v>23</v>
      </c>
      <c r="C10" s="63" t="s">
        <v>38</v>
      </c>
      <c r="D10" s="63" t="s">
        <v>39</v>
      </c>
      <c r="E10" s="37" t="s">
        <v>219</v>
      </c>
      <c r="F10" s="38" t="s">
        <v>40</v>
      </c>
      <c r="G10" s="61" t="s">
        <v>415</v>
      </c>
      <c r="H10" s="62" t="s">
        <v>416</v>
      </c>
    </row>
    <row r="11" spans="1:8" ht="27" customHeight="1" x14ac:dyDescent="0.15">
      <c r="A11" s="180"/>
      <c r="B11" s="34" t="s">
        <v>217</v>
      </c>
      <c r="C11" s="63" t="s">
        <v>52</v>
      </c>
      <c r="D11" s="63" t="s">
        <v>53</v>
      </c>
      <c r="E11" s="37" t="s">
        <v>218</v>
      </c>
      <c r="F11" s="38" t="s">
        <v>216</v>
      </c>
      <c r="G11" s="61" t="s">
        <v>1062</v>
      </c>
      <c r="H11" s="62" t="s">
        <v>1063</v>
      </c>
    </row>
    <row r="12" spans="1:8" ht="27" customHeight="1" thickBot="1" x14ac:dyDescent="0.2">
      <c r="A12" s="32"/>
      <c r="B12" s="60" t="s">
        <v>212</v>
      </c>
      <c r="C12" s="64" t="s">
        <v>213</v>
      </c>
      <c r="D12" s="64" t="s">
        <v>214</v>
      </c>
      <c r="E12" s="39" t="s">
        <v>219</v>
      </c>
      <c r="F12" s="40" t="s">
        <v>215</v>
      </c>
      <c r="G12" s="33" t="s">
        <v>1064</v>
      </c>
      <c r="H12" s="65" t="s">
        <v>1065</v>
      </c>
    </row>
    <row r="13" spans="1:8" ht="27" customHeight="1" thickBot="1" x14ac:dyDescent="0.2">
      <c r="A13" s="81"/>
      <c r="B13" s="82" t="s">
        <v>924</v>
      </c>
      <c r="C13" s="175" t="s">
        <v>925</v>
      </c>
      <c r="D13" s="175"/>
      <c r="E13" s="175"/>
      <c r="F13" s="175"/>
      <c r="G13" s="82"/>
      <c r="H13" s="83"/>
    </row>
    <row r="14" spans="1:8" ht="27" customHeight="1" x14ac:dyDescent="0.15">
      <c r="B14" s="4" t="s">
        <v>926</v>
      </c>
      <c r="C14" s="174" t="s">
        <v>927</v>
      </c>
      <c r="D14" s="174"/>
      <c r="E14" s="174"/>
      <c r="F14" s="174"/>
    </row>
    <row r="15" spans="1:8" ht="27" customHeight="1" x14ac:dyDescent="0.15">
      <c r="B15" s="4" t="s">
        <v>1060</v>
      </c>
      <c r="C15" s="165" t="s">
        <v>1061</v>
      </c>
      <c r="D15" s="165"/>
      <c r="E15" s="165"/>
      <c r="F15" s="165"/>
    </row>
  </sheetData>
  <mergeCells count="11">
    <mergeCell ref="C14:F14"/>
    <mergeCell ref="C15:F15"/>
    <mergeCell ref="C13:F13"/>
    <mergeCell ref="A1:H1"/>
    <mergeCell ref="A2:A11"/>
    <mergeCell ref="B2:F2"/>
    <mergeCell ref="G2:H2"/>
    <mergeCell ref="C3:F3"/>
    <mergeCell ref="C4:F4"/>
    <mergeCell ref="C5:F5"/>
    <mergeCell ref="C6:F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13" sqref="B13"/>
    </sheetView>
  </sheetViews>
  <sheetFormatPr defaultColWidth="17.625" defaultRowHeight="25.5" customHeight="1" x14ac:dyDescent="0.15"/>
  <cols>
    <col min="1" max="16384" width="17.625" style="4"/>
  </cols>
  <sheetData>
    <row r="1" spans="1:4" ht="25.5" customHeight="1" thickBot="1" x14ac:dyDescent="0.2">
      <c r="A1" s="176" t="s">
        <v>58</v>
      </c>
      <c r="B1" s="177"/>
      <c r="C1" s="177"/>
      <c r="D1" s="178"/>
    </row>
    <row r="2" spans="1:4" ht="25.5" customHeight="1" x14ac:dyDescent="0.15">
      <c r="A2" s="191" t="s">
        <v>21</v>
      </c>
      <c r="B2" s="12" t="s">
        <v>16</v>
      </c>
      <c r="C2" s="182" t="s">
        <v>59</v>
      </c>
      <c r="D2" s="184"/>
    </row>
    <row r="3" spans="1:4" ht="25.5" customHeight="1" x14ac:dyDescent="0.15">
      <c r="A3" s="192"/>
      <c r="B3" s="5" t="s">
        <v>17</v>
      </c>
      <c r="C3" s="186" t="s">
        <v>60</v>
      </c>
      <c r="D3" s="188"/>
    </row>
    <row r="4" spans="1:4" ht="25.5" customHeight="1" x14ac:dyDescent="0.15">
      <c r="A4" s="192"/>
      <c r="B4" s="5" t="s">
        <v>18</v>
      </c>
      <c r="C4" s="186" t="s">
        <v>61</v>
      </c>
      <c r="D4" s="188"/>
    </row>
    <row r="5" spans="1:4" ht="25.5" customHeight="1" x14ac:dyDescent="0.15">
      <c r="A5" s="192"/>
      <c r="B5" s="5" t="s">
        <v>63</v>
      </c>
      <c r="C5" s="187" t="s">
        <v>64</v>
      </c>
      <c r="D5" s="194"/>
    </row>
    <row r="6" spans="1:4" ht="25.5" customHeight="1" x14ac:dyDescent="0.15">
      <c r="A6" s="192"/>
      <c r="B6" s="5" t="s">
        <v>19</v>
      </c>
      <c r="C6" s="186" t="s">
        <v>62</v>
      </c>
      <c r="D6" s="188"/>
    </row>
    <row r="7" spans="1:4" ht="25.5" customHeight="1" x14ac:dyDescent="0.15">
      <c r="A7" s="192"/>
      <c r="B7" s="5" t="s">
        <v>20</v>
      </c>
      <c r="C7" s="186" t="s">
        <v>65</v>
      </c>
      <c r="D7" s="188"/>
    </row>
    <row r="8" spans="1:4" ht="25.5" customHeight="1" thickBot="1" x14ac:dyDescent="0.2">
      <c r="A8" s="193"/>
      <c r="B8" s="8"/>
      <c r="C8" s="189"/>
      <c r="D8" s="190"/>
    </row>
  </sheetData>
  <mergeCells count="9">
    <mergeCell ref="C7:D7"/>
    <mergeCell ref="C8:D8"/>
    <mergeCell ref="A2:A8"/>
    <mergeCell ref="C5:D5"/>
    <mergeCell ref="A1:D1"/>
    <mergeCell ref="C2:D2"/>
    <mergeCell ref="C3:D3"/>
    <mergeCell ref="C4:D4"/>
    <mergeCell ref="C6:D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4" sqref="B4"/>
    </sheetView>
  </sheetViews>
  <sheetFormatPr defaultColWidth="19.25" defaultRowHeight="28.5" customHeight="1" x14ac:dyDescent="0.15"/>
  <cols>
    <col min="1" max="16384" width="19.25" style="4"/>
  </cols>
  <sheetData>
    <row r="1" spans="1:6" ht="28.5" customHeight="1" x14ac:dyDescent="0.15">
      <c r="A1" s="169" t="s">
        <v>206</v>
      </c>
      <c r="B1" s="170"/>
      <c r="C1" s="170"/>
      <c r="D1" s="170"/>
      <c r="E1" s="170"/>
      <c r="F1" s="171"/>
    </row>
    <row r="2" spans="1:6" ht="28.5" customHeight="1" x14ac:dyDescent="0.15">
      <c r="A2" s="26" t="s">
        <v>24</v>
      </c>
      <c r="B2" s="28" t="s">
        <v>185</v>
      </c>
      <c r="C2" s="28" t="s">
        <v>186</v>
      </c>
      <c r="D2" s="28" t="s">
        <v>187</v>
      </c>
      <c r="E2" s="28" t="s">
        <v>188</v>
      </c>
      <c r="F2" s="29" t="s">
        <v>221</v>
      </c>
    </row>
    <row r="3" spans="1:6" ht="28.5" customHeight="1" x14ac:dyDescent="0.15">
      <c r="A3" s="26">
        <v>1</v>
      </c>
      <c r="B3" s="28" t="s">
        <v>189</v>
      </c>
      <c r="C3" s="28" t="s">
        <v>197</v>
      </c>
      <c r="D3" s="186" t="s">
        <v>220</v>
      </c>
      <c r="E3" s="186" t="s">
        <v>205</v>
      </c>
      <c r="F3" s="188" t="s">
        <v>222</v>
      </c>
    </row>
    <row r="4" spans="1:6" ht="28.5" customHeight="1" x14ac:dyDescent="0.15">
      <c r="A4" s="26">
        <v>2</v>
      </c>
      <c r="B4" s="28" t="s">
        <v>190</v>
      </c>
      <c r="C4" s="28" t="s">
        <v>198</v>
      </c>
      <c r="D4" s="186"/>
      <c r="E4" s="186"/>
      <c r="F4" s="188"/>
    </row>
    <row r="5" spans="1:6" ht="28.5" customHeight="1" x14ac:dyDescent="0.15">
      <c r="A5" s="26">
        <v>3</v>
      </c>
      <c r="B5" s="28" t="s">
        <v>191</v>
      </c>
      <c r="C5" s="28" t="s">
        <v>199</v>
      </c>
      <c r="D5" s="186"/>
      <c r="E5" s="186"/>
      <c r="F5" s="188"/>
    </row>
    <row r="6" spans="1:6" ht="28.5" customHeight="1" x14ac:dyDescent="0.15">
      <c r="A6" s="26">
        <v>4</v>
      </c>
      <c r="B6" s="28" t="s">
        <v>192</v>
      </c>
      <c r="C6" s="28" t="s">
        <v>200</v>
      </c>
      <c r="D6" s="186"/>
      <c r="E6" s="186"/>
      <c r="F6" s="188"/>
    </row>
    <row r="7" spans="1:6" ht="28.5" customHeight="1" x14ac:dyDescent="0.15">
      <c r="A7" s="26">
        <v>5</v>
      </c>
      <c r="B7" s="28" t="s">
        <v>193</v>
      </c>
      <c r="C7" s="28" t="s">
        <v>201</v>
      </c>
      <c r="D7" s="186"/>
      <c r="E7" s="186"/>
      <c r="F7" s="188"/>
    </row>
    <row r="8" spans="1:6" ht="28.5" customHeight="1" x14ac:dyDescent="0.15">
      <c r="A8" s="26">
        <v>6</v>
      </c>
      <c r="B8" s="28" t="s">
        <v>194</v>
      </c>
      <c r="C8" s="28" t="s">
        <v>202</v>
      </c>
      <c r="D8" s="186"/>
      <c r="E8" s="186"/>
      <c r="F8" s="188"/>
    </row>
    <row r="9" spans="1:6" ht="28.5" customHeight="1" x14ac:dyDescent="0.15">
      <c r="A9" s="26">
        <v>7</v>
      </c>
      <c r="B9" s="28" t="s">
        <v>195</v>
      </c>
      <c r="C9" s="28" t="s">
        <v>203</v>
      </c>
      <c r="D9" s="186"/>
      <c r="E9" s="186"/>
      <c r="F9" s="188"/>
    </row>
    <row r="10" spans="1:6" ht="28.5" customHeight="1" thickBot="1" x14ac:dyDescent="0.2">
      <c r="A10" s="27">
        <v>8</v>
      </c>
      <c r="B10" s="30" t="s">
        <v>196</v>
      </c>
      <c r="C10" s="30" t="s">
        <v>204</v>
      </c>
      <c r="D10" s="189"/>
      <c r="E10" s="189"/>
      <c r="F10" s="190"/>
    </row>
  </sheetData>
  <mergeCells count="4">
    <mergeCell ref="D3:D10"/>
    <mergeCell ref="E3:E10"/>
    <mergeCell ref="F3:F10"/>
    <mergeCell ref="A1:F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3" sqref="D3"/>
    </sheetView>
  </sheetViews>
  <sheetFormatPr defaultColWidth="19.25" defaultRowHeight="28.5" customHeight="1" x14ac:dyDescent="0.15"/>
  <cols>
    <col min="1" max="16384" width="19.25" style="4"/>
  </cols>
  <sheetData>
    <row r="1" spans="1:6" ht="28.5" customHeight="1" x14ac:dyDescent="0.15">
      <c r="A1" s="195" t="s">
        <v>223</v>
      </c>
      <c r="B1" s="196"/>
      <c r="C1" s="197"/>
      <c r="D1" s="41"/>
      <c r="E1" s="41"/>
      <c r="F1" s="41"/>
    </row>
    <row r="2" spans="1:6" ht="28.5" customHeight="1" x14ac:dyDescent="0.15">
      <c r="A2" s="26" t="s">
        <v>24</v>
      </c>
      <c r="B2" s="28" t="s">
        <v>185</v>
      </c>
      <c r="C2" s="29" t="s">
        <v>186</v>
      </c>
    </row>
    <row r="3" spans="1:6" ht="28.5" customHeight="1" x14ac:dyDescent="0.15">
      <c r="A3" s="26">
        <v>1</v>
      </c>
      <c r="B3" s="28" t="s">
        <v>224</v>
      </c>
      <c r="C3" s="29" t="s">
        <v>232</v>
      </c>
    </row>
    <row r="4" spans="1:6" ht="28.5" customHeight="1" x14ac:dyDescent="0.15">
      <c r="A4" s="26">
        <v>2</v>
      </c>
      <c r="B4" s="28" t="s">
        <v>225</v>
      </c>
      <c r="C4" s="29" t="s">
        <v>233</v>
      </c>
    </row>
    <row r="5" spans="1:6" ht="28.5" customHeight="1" x14ac:dyDescent="0.15">
      <c r="A5" s="26">
        <v>3</v>
      </c>
      <c r="B5" s="28" t="s">
        <v>226</v>
      </c>
      <c r="C5" s="29" t="s">
        <v>234</v>
      </c>
    </row>
    <row r="6" spans="1:6" ht="28.5" customHeight="1" x14ac:dyDescent="0.15">
      <c r="A6" s="26">
        <v>4</v>
      </c>
      <c r="B6" s="28" t="s">
        <v>227</v>
      </c>
      <c r="C6" s="29" t="s">
        <v>235</v>
      </c>
    </row>
    <row r="7" spans="1:6" ht="28.5" customHeight="1" x14ac:dyDescent="0.15">
      <c r="A7" s="26">
        <v>5</v>
      </c>
      <c r="B7" s="28" t="s">
        <v>228</v>
      </c>
      <c r="C7" s="29" t="s">
        <v>236</v>
      </c>
    </row>
    <row r="8" spans="1:6" ht="28.5" customHeight="1" x14ac:dyDescent="0.15">
      <c r="A8" s="26">
        <v>6</v>
      </c>
      <c r="B8" s="28" t="s">
        <v>229</v>
      </c>
      <c r="C8" s="29" t="s">
        <v>237</v>
      </c>
    </row>
    <row r="9" spans="1:6" ht="28.5" customHeight="1" x14ac:dyDescent="0.15">
      <c r="A9" s="26">
        <v>7</v>
      </c>
      <c r="B9" s="28" t="s">
        <v>230</v>
      </c>
      <c r="C9" s="29" t="s">
        <v>238</v>
      </c>
    </row>
    <row r="10" spans="1:6" ht="28.5" customHeight="1" thickBot="1" x14ac:dyDescent="0.2">
      <c r="A10" s="27">
        <v>8</v>
      </c>
      <c r="B10" s="30" t="s">
        <v>231</v>
      </c>
      <c r="C10" s="31" t="s">
        <v>239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7" sqref="G7"/>
    </sheetView>
  </sheetViews>
  <sheetFormatPr defaultRowHeight="26.25" customHeight="1" x14ac:dyDescent="0.15"/>
  <cols>
    <col min="1" max="1" width="22.125" style="4" customWidth="1"/>
    <col min="2" max="16384" width="9" style="4"/>
  </cols>
  <sheetData>
    <row r="1" spans="1:10" ht="26.25" customHeight="1" thickBot="1" x14ac:dyDescent="0.2">
      <c r="A1" s="198" t="s">
        <v>310</v>
      </c>
      <c r="B1" s="198"/>
      <c r="C1" s="198"/>
      <c r="D1" s="198"/>
      <c r="E1" s="198"/>
      <c r="F1" s="198"/>
      <c r="G1" s="198"/>
      <c r="H1" s="198"/>
      <c r="I1" s="198"/>
      <c r="J1" s="198"/>
    </row>
    <row r="2" spans="1:10" ht="26.25" customHeight="1" x14ac:dyDescent="0.15">
      <c r="A2" s="11" t="s">
        <v>78</v>
      </c>
      <c r="B2" s="12" t="s">
        <v>77</v>
      </c>
      <c r="C2" s="18" t="s">
        <v>79</v>
      </c>
      <c r="D2" s="12" t="s">
        <v>80</v>
      </c>
      <c r="E2" s="18" t="s">
        <v>81</v>
      </c>
      <c r="F2" s="12" t="s">
        <v>120</v>
      </c>
      <c r="G2" s="18" t="s">
        <v>121</v>
      </c>
      <c r="H2" s="12" t="s">
        <v>122</v>
      </c>
      <c r="I2" s="18" t="s">
        <v>123</v>
      </c>
      <c r="J2" s="13" t="s">
        <v>124</v>
      </c>
    </row>
    <row r="3" spans="1:10" ht="26.25" customHeight="1" x14ac:dyDescent="0.15">
      <c r="A3" s="1" t="s">
        <v>66</v>
      </c>
      <c r="B3" s="5" t="s">
        <v>67</v>
      </c>
      <c r="C3" s="19" t="s">
        <v>82</v>
      </c>
      <c r="D3" s="14" t="s">
        <v>96</v>
      </c>
      <c r="E3" s="19" t="s">
        <v>108</v>
      </c>
      <c r="F3" s="14" t="s">
        <v>125</v>
      </c>
      <c r="G3" s="19" t="s">
        <v>137</v>
      </c>
      <c r="H3" s="14" t="s">
        <v>149</v>
      </c>
      <c r="I3" s="19" t="s">
        <v>161</v>
      </c>
      <c r="J3" s="15" t="s">
        <v>173</v>
      </c>
    </row>
    <row r="4" spans="1:10" ht="26.25" customHeight="1" x14ac:dyDescent="0.15">
      <c r="A4" s="1" t="s">
        <v>68</v>
      </c>
      <c r="B4" s="5" t="s">
        <v>67</v>
      </c>
      <c r="C4" s="19" t="s">
        <v>83</v>
      </c>
      <c r="D4" s="14" t="s">
        <v>97</v>
      </c>
      <c r="E4" s="19" t="s">
        <v>109</v>
      </c>
      <c r="F4" s="14" t="s">
        <v>126</v>
      </c>
      <c r="G4" s="19" t="s">
        <v>138</v>
      </c>
      <c r="H4" s="14" t="s">
        <v>150</v>
      </c>
      <c r="I4" s="19" t="s">
        <v>162</v>
      </c>
      <c r="J4" s="15" t="s">
        <v>174</v>
      </c>
    </row>
    <row r="5" spans="1:10" ht="26.25" customHeight="1" x14ac:dyDescent="0.15">
      <c r="A5" s="1" t="s">
        <v>69</v>
      </c>
      <c r="B5" s="5" t="s">
        <v>67</v>
      </c>
      <c r="C5" s="19" t="s">
        <v>84</v>
      </c>
      <c r="D5" s="14" t="s">
        <v>98</v>
      </c>
      <c r="E5" s="19" t="s">
        <v>110</v>
      </c>
      <c r="F5" s="14" t="s">
        <v>127</v>
      </c>
      <c r="G5" s="19" t="s">
        <v>139</v>
      </c>
      <c r="H5" s="14" t="s">
        <v>151</v>
      </c>
      <c r="I5" s="19" t="s">
        <v>163</v>
      </c>
      <c r="J5" s="15" t="s">
        <v>175</v>
      </c>
    </row>
    <row r="6" spans="1:10" ht="26.25" customHeight="1" x14ac:dyDescent="0.15">
      <c r="A6" s="1" t="s">
        <v>70</v>
      </c>
      <c r="B6" s="5" t="s">
        <v>67</v>
      </c>
      <c r="C6" s="19" t="s">
        <v>85</v>
      </c>
      <c r="D6" s="14" t="s">
        <v>99</v>
      </c>
      <c r="E6" s="19" t="s">
        <v>111</v>
      </c>
      <c r="F6" s="14" t="s">
        <v>128</v>
      </c>
      <c r="G6" s="19" t="s">
        <v>140</v>
      </c>
      <c r="H6" s="14" t="s">
        <v>152</v>
      </c>
      <c r="I6" s="19" t="s">
        <v>164</v>
      </c>
      <c r="J6" s="15" t="s">
        <v>176</v>
      </c>
    </row>
    <row r="7" spans="1:10" ht="26.25" customHeight="1" x14ac:dyDescent="0.15">
      <c r="A7" s="1" t="s">
        <v>71</v>
      </c>
      <c r="B7" s="5" t="s">
        <v>67</v>
      </c>
      <c r="C7" s="19" t="s">
        <v>86</v>
      </c>
      <c r="D7" s="14" t="s">
        <v>100</v>
      </c>
      <c r="E7" s="19" t="s">
        <v>112</v>
      </c>
      <c r="F7" s="14" t="s">
        <v>129</v>
      </c>
      <c r="G7" s="19" t="s">
        <v>141</v>
      </c>
      <c r="H7" s="14" t="s">
        <v>153</v>
      </c>
      <c r="I7" s="19" t="s">
        <v>165</v>
      </c>
      <c r="J7" s="15" t="s">
        <v>177</v>
      </c>
    </row>
    <row r="8" spans="1:10" ht="26.25" customHeight="1" x14ac:dyDescent="0.15">
      <c r="A8" s="1" t="s">
        <v>72</v>
      </c>
      <c r="B8" s="5" t="s">
        <v>67</v>
      </c>
      <c r="C8" s="19" t="s">
        <v>87</v>
      </c>
      <c r="D8" s="14" t="s">
        <v>101</v>
      </c>
      <c r="E8" s="19" t="s">
        <v>113</v>
      </c>
      <c r="F8" s="14" t="s">
        <v>130</v>
      </c>
      <c r="G8" s="19" t="s">
        <v>142</v>
      </c>
      <c r="H8" s="14" t="s">
        <v>154</v>
      </c>
      <c r="I8" s="19" t="s">
        <v>166</v>
      </c>
      <c r="J8" s="15" t="s">
        <v>178</v>
      </c>
    </row>
    <row r="9" spans="1:10" ht="26.25" customHeight="1" x14ac:dyDescent="0.15">
      <c r="A9" s="1" t="s">
        <v>73</v>
      </c>
      <c r="B9" s="5" t="s">
        <v>67</v>
      </c>
      <c r="C9" s="19" t="s">
        <v>88</v>
      </c>
      <c r="D9" s="14" t="s">
        <v>102</v>
      </c>
      <c r="E9" s="19" t="s">
        <v>114</v>
      </c>
      <c r="F9" s="14" t="s">
        <v>131</v>
      </c>
      <c r="G9" s="19" t="s">
        <v>143</v>
      </c>
      <c r="H9" s="14" t="s">
        <v>155</v>
      </c>
      <c r="I9" s="19" t="s">
        <v>167</v>
      </c>
      <c r="J9" s="15" t="s">
        <v>179</v>
      </c>
    </row>
    <row r="10" spans="1:10" ht="26.25" customHeight="1" x14ac:dyDescent="0.15">
      <c r="A10" s="1" t="s">
        <v>74</v>
      </c>
      <c r="B10" s="5" t="s">
        <v>67</v>
      </c>
      <c r="C10" s="19" t="s">
        <v>89</v>
      </c>
      <c r="D10" s="14" t="s">
        <v>103</v>
      </c>
      <c r="E10" s="19" t="s">
        <v>115</v>
      </c>
      <c r="F10" s="14" t="s">
        <v>132</v>
      </c>
      <c r="G10" s="19" t="s">
        <v>144</v>
      </c>
      <c r="H10" s="14" t="s">
        <v>156</v>
      </c>
      <c r="I10" s="19" t="s">
        <v>168</v>
      </c>
      <c r="J10" s="15" t="s">
        <v>180</v>
      </c>
    </row>
    <row r="11" spans="1:10" ht="26.25" customHeight="1" x14ac:dyDescent="0.15">
      <c r="A11" s="1" t="s">
        <v>75</v>
      </c>
      <c r="B11" s="5" t="s">
        <v>67</v>
      </c>
      <c r="C11" s="19" t="s">
        <v>90</v>
      </c>
      <c r="D11" s="14" t="s">
        <v>104</v>
      </c>
      <c r="E11" s="19" t="s">
        <v>116</v>
      </c>
      <c r="F11" s="14" t="s">
        <v>133</v>
      </c>
      <c r="G11" s="19" t="s">
        <v>145</v>
      </c>
      <c r="H11" s="14" t="s">
        <v>157</v>
      </c>
      <c r="I11" s="19" t="s">
        <v>169</v>
      </c>
      <c r="J11" s="15" t="s">
        <v>181</v>
      </c>
    </row>
    <row r="12" spans="1:10" ht="26.25" customHeight="1" x14ac:dyDescent="0.15">
      <c r="A12" s="1" t="s">
        <v>76</v>
      </c>
      <c r="B12" s="5" t="s">
        <v>67</v>
      </c>
      <c r="C12" s="19" t="s">
        <v>91</v>
      </c>
      <c r="D12" s="14" t="s">
        <v>105</v>
      </c>
      <c r="E12" s="19" t="s">
        <v>117</v>
      </c>
      <c r="F12" s="14" t="s">
        <v>134</v>
      </c>
      <c r="G12" s="19" t="s">
        <v>146</v>
      </c>
      <c r="H12" s="14" t="s">
        <v>158</v>
      </c>
      <c r="I12" s="19" t="s">
        <v>170</v>
      </c>
      <c r="J12" s="15" t="s">
        <v>182</v>
      </c>
    </row>
    <row r="13" spans="1:10" ht="26.25" customHeight="1" x14ac:dyDescent="0.15">
      <c r="A13" s="1" t="s">
        <v>94</v>
      </c>
      <c r="B13" s="5" t="s">
        <v>67</v>
      </c>
      <c r="C13" s="19" t="s">
        <v>92</v>
      </c>
      <c r="D13" s="14" t="s">
        <v>106</v>
      </c>
      <c r="E13" s="19" t="s">
        <v>118</v>
      </c>
      <c r="F13" s="14" t="s">
        <v>135</v>
      </c>
      <c r="G13" s="19" t="s">
        <v>147</v>
      </c>
      <c r="H13" s="14" t="s">
        <v>159</v>
      </c>
      <c r="I13" s="19" t="s">
        <v>171</v>
      </c>
      <c r="J13" s="15" t="s">
        <v>183</v>
      </c>
    </row>
    <row r="14" spans="1:10" ht="26.25" customHeight="1" thickBot="1" x14ac:dyDescent="0.2">
      <c r="A14" s="2" t="s">
        <v>95</v>
      </c>
      <c r="B14" s="8" t="s">
        <v>67</v>
      </c>
      <c r="C14" s="20" t="s">
        <v>93</v>
      </c>
      <c r="D14" s="16" t="s">
        <v>107</v>
      </c>
      <c r="E14" s="20" t="s">
        <v>119</v>
      </c>
      <c r="F14" s="16" t="s">
        <v>136</v>
      </c>
      <c r="G14" s="20" t="s">
        <v>148</v>
      </c>
      <c r="H14" s="16" t="s">
        <v>160</v>
      </c>
      <c r="I14" s="20" t="s">
        <v>172</v>
      </c>
      <c r="J14" s="17" t="s">
        <v>184</v>
      </c>
    </row>
  </sheetData>
  <mergeCells count="1">
    <mergeCell ref="A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IO</vt:lpstr>
      <vt:lpstr>DI</vt:lpstr>
      <vt:lpstr>DO</vt:lpstr>
      <vt:lpstr>自检参数设定地址表</vt:lpstr>
      <vt:lpstr>测试参数设定地址表</vt:lpstr>
      <vt:lpstr>清氦参数设定地址表</vt:lpstr>
      <vt:lpstr>实时参数</vt:lpstr>
      <vt:lpstr>仪器补偿值</vt:lpstr>
      <vt:lpstr>清氦输出控制</vt:lpstr>
      <vt:lpstr>腔体功能块</vt:lpstr>
      <vt:lpstr>腔体自检</vt:lpstr>
      <vt:lpstr>腔体自动</vt:lpstr>
      <vt:lpstr>扫码传送</vt:lpstr>
      <vt:lpstr>腔体手动</vt:lpstr>
      <vt:lpstr>Sheet1</vt:lpstr>
      <vt:lpstr>流程记忆</vt:lpstr>
      <vt:lpstr>XYZ伺服参数</vt:lpstr>
      <vt:lpstr>入盘手动</vt:lpstr>
      <vt:lpstr>初始化</vt:lpstr>
      <vt:lpstr>测试流程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2019-01-16T11:32:19Z</dcterms:modified>
</cp:coreProperties>
</file>