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ALADO ANALOGICO" sheetId="1" r:id="rId4"/>
  </sheets>
  <definedNames/>
  <calcPr/>
</workbook>
</file>

<file path=xl/sharedStrings.xml><?xml version="1.0" encoding="utf-8"?>
<sst xmlns="http://schemas.openxmlformats.org/spreadsheetml/2006/main" count="45" uniqueCount="36">
  <si>
    <t>Escalado Analógico Lineal - Curso PLC 2020</t>
  </si>
  <si>
    <t>UNICOS VALORES A EDITAR EN AMARILLO</t>
  </si>
  <si>
    <t>BIT PLC</t>
  </si>
  <si>
    <t>V. MAX</t>
  </si>
  <si>
    <t>VOLTAJE</t>
  </si>
  <si>
    <t>VALOR PLC</t>
  </si>
  <si>
    <t>VALOR ENTERO</t>
  </si>
  <si>
    <t>ENTRADA  ANALOGICA</t>
  </si>
  <si>
    <t>PRIMER PARTE</t>
  </si>
  <si>
    <t>SEGUNDA PARTE - HALLAR VALORES</t>
  </si>
  <si>
    <t>ESCALADO ANALOGICO LINEAL</t>
  </si>
  <si>
    <t>HALLAR VARIABLES CON X</t>
  </si>
  <si>
    <t>x</t>
  </si>
  <si>
    <t>y = m.x + b</t>
  </si>
  <si>
    <t>MAXIMO</t>
  </si>
  <si>
    <t>Y2</t>
  </si>
  <si>
    <t>Quiero hallar y cuando sé que x es otro valor</t>
  </si>
  <si>
    <t>X2</t>
  </si>
  <si>
    <t xml:space="preserve">y = </t>
  </si>
  <si>
    <t>VERIFICAR VARIABLE</t>
  </si>
  <si>
    <t>MINIMO</t>
  </si>
  <si>
    <t>Y1</t>
  </si>
  <si>
    <t>Fórmula:</t>
  </si>
  <si>
    <t>X1</t>
  </si>
  <si>
    <t>PRIMER PARTE - Calcular  la pendiente</t>
  </si>
  <si>
    <t>m = ( y2 - y1 ) / ( x2 - x1 )</t>
  </si>
  <si>
    <t xml:space="preserve">M = </t>
  </si>
  <si>
    <t>HALLAR VARIABLES</t>
  </si>
  <si>
    <t>y</t>
  </si>
  <si>
    <t>x = y / m - b</t>
  </si>
  <si>
    <t>Quiero hallar x cuando sé que y es otro valor</t>
  </si>
  <si>
    <t>SEGUNDA PARTE - Calcular b con puntos mínimos</t>
  </si>
  <si>
    <t>x=</t>
  </si>
  <si>
    <t xml:space="preserve">x = ( y - b ) / m </t>
  </si>
  <si>
    <t>b=</t>
  </si>
  <si>
    <t>VERIFICAR CON PUNTOS MÁXIMOS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</si>
</sst>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0">
    <font>
      <sz val="10.0"/>
      <color rgb="FF000000"/>
      <name val="Arial"/>
    </font>
    <font>
      <b/>
      <color rgb="FFFFFF00"/>
      <name val="Arial"/>
    </font>
    <font>
      <b/>
      <sz val="14.0"/>
      <color rgb="FFFFFF00"/>
      <name val="Lobster"/>
    </font>
    <font>
      <color theme="1"/>
      <name val="Arial"/>
    </font>
    <font>
      <b/>
      <color rgb="FFFFFFFF"/>
      <name val="Arial"/>
    </font>
    <font>
      <b/>
      <color rgb="FF000000"/>
      <name val="Arial"/>
    </font>
    <font>
      <color rgb="FFFFFFFF"/>
      <name val="Arial"/>
    </font>
    <font/>
    <font>
      <b/>
      <color rgb="FF980000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vertical="center"/>
    </xf>
    <xf borderId="0" fillId="3" fontId="1" numFmtId="0" xfId="0" applyAlignment="1" applyFill="1" applyFont="1">
      <alignment horizontal="center" readingOrder="0" vertical="center"/>
    </xf>
    <xf borderId="0" fillId="3" fontId="3" numFmtId="0" xfId="0" applyAlignment="1" applyFont="1">
      <alignment vertical="center"/>
    </xf>
    <xf borderId="0" fillId="2" fontId="3" numFmtId="0" xfId="0" applyFont="1"/>
    <xf borderId="0" fillId="2" fontId="4" numFmtId="0" xfId="0" applyAlignment="1" applyFont="1">
      <alignment readingOrder="0"/>
    </xf>
    <xf borderId="0" fillId="4" fontId="5" numFmtId="0" xfId="0" applyAlignment="1" applyFill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1" fillId="6" fontId="4" numFmtId="0" xfId="0" applyAlignment="1" applyBorder="1" applyFill="1" applyFont="1">
      <alignment horizontal="center" readingOrder="0" shrinkToFit="0" vertical="center" wrapText="1"/>
    </xf>
    <xf borderId="0" fillId="6" fontId="4" numFmtId="0" xfId="0" applyAlignment="1" applyFont="1">
      <alignment horizontal="center" readingOrder="0"/>
    </xf>
    <xf borderId="0" fillId="6" fontId="4" numFmtId="0" xfId="0" applyAlignment="1" applyFont="1">
      <alignment horizontal="center" readingOrder="0" vertical="center"/>
    </xf>
    <xf borderId="2" fillId="0" fontId="7" numFmtId="0" xfId="0" applyBorder="1" applyFont="1"/>
    <xf borderId="3" fillId="7" fontId="8" numFmtId="0" xfId="0" applyAlignment="1" applyBorder="1" applyFill="1" applyFont="1">
      <alignment horizontal="center" readingOrder="0"/>
    </xf>
    <xf borderId="4" fillId="0" fontId="7" numFmtId="0" xfId="0" applyBorder="1" applyFont="1"/>
    <xf borderId="5" fillId="0" fontId="7" numFmtId="0" xfId="0" applyBorder="1" applyFont="1"/>
    <xf borderId="6" fillId="0" fontId="3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3" fillId="8" fontId="8" numFmtId="0" xfId="0" applyAlignment="1" applyBorder="1" applyFill="1" applyFont="1">
      <alignment readingOrder="0"/>
    </xf>
    <xf borderId="4" fillId="8" fontId="9" numFmtId="0" xfId="0" applyBorder="1" applyFont="1"/>
    <xf borderId="6" fillId="2" fontId="6" numFmtId="0" xfId="0" applyAlignment="1" applyBorder="1" applyFont="1">
      <alignment readingOrder="0"/>
    </xf>
    <xf borderId="6" fillId="4" fontId="3" numFmtId="0" xfId="0" applyAlignment="1" applyBorder="1" applyFont="1">
      <alignment readingOrder="0"/>
    </xf>
    <xf borderId="4" fillId="8" fontId="8" numFmtId="0" xfId="0" applyAlignment="1" applyBorder="1" applyFont="1">
      <alignment readingOrder="0"/>
    </xf>
    <xf borderId="5" fillId="8" fontId="9" numFmtId="0" xfId="0" applyBorder="1" applyFont="1"/>
    <xf borderId="6" fillId="0" fontId="9" numFmtId="0" xfId="0" applyAlignment="1" applyBorder="1" applyFont="1">
      <alignment horizontal="center" readingOrder="0"/>
    </xf>
    <xf borderId="6" fillId="6" fontId="4" numFmtId="0" xfId="0" applyAlignment="1" applyBorder="1" applyFont="1">
      <alignment horizontal="center" readingOrder="0"/>
    </xf>
    <xf borderId="7" fillId="0" fontId="3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6" fillId="5" fontId="3" numFmtId="0" xfId="0" applyAlignment="1" applyBorder="1" applyFont="1">
      <alignment readingOrder="0"/>
    </xf>
    <xf borderId="6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7" fillId="8" fontId="8" numFmtId="0" xfId="0" applyAlignment="1" applyBorder="1" applyFont="1">
      <alignment readingOrder="0"/>
    </xf>
    <xf borderId="0" fillId="8" fontId="9" numFmtId="0" xfId="0" applyFont="1"/>
    <xf borderId="0" fillId="8" fontId="8" numFmtId="0" xfId="0" applyAlignment="1" applyFont="1">
      <alignment readingOrder="0"/>
    </xf>
    <xf borderId="8" fillId="8" fontId="9" numFmtId="0" xfId="0" applyBorder="1" applyFont="1"/>
    <xf borderId="7" fillId="0" fontId="3" numFmtId="0" xfId="0" applyAlignment="1" applyBorder="1" applyFont="1">
      <alignment horizontal="right" readingOrder="0"/>
    </xf>
    <xf borderId="9" fillId="0" fontId="3" numFmtId="0" xfId="0" applyBorder="1" applyFont="1"/>
    <xf borderId="10" fillId="0" fontId="7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6" fillId="0" fontId="3" numFmtId="164" xfId="0" applyAlignment="1" applyBorder="1" applyFont="1" applyNumberFormat="1">
      <alignment horizontal="center" readingOrder="0"/>
    </xf>
    <xf borderId="7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6" fillId="0" fontId="3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11.29"/>
    <col customWidth="1" min="4" max="4" width="10.43"/>
    <col customWidth="1" min="6" max="6" width="8.57"/>
    <col customWidth="1" min="7" max="7" width="1.71"/>
    <col customWidth="1" min="11" max="11" width="9.29"/>
    <col customWidth="1" min="13" max="13" width="2.57"/>
    <col customWidth="1" min="14" max="14" width="2.29"/>
    <col customWidth="1" min="15" max="15" width="9.57"/>
    <col customWidth="1" min="16" max="16" width="9.43"/>
    <col customWidth="1" min="17" max="17" width="12.86"/>
    <col customWidth="1" min="18" max="18" width="18.57"/>
  </cols>
  <sheetData>
    <row r="1" ht="29.25" customHeight="1">
      <c r="A1" s="1"/>
      <c r="B1" s="1"/>
      <c r="C1" s="2" t="s">
        <v>0</v>
      </c>
      <c r="M1" s="1"/>
      <c r="N1" s="3"/>
      <c r="O1" s="1"/>
      <c r="P1" s="1"/>
      <c r="Q1" s="1"/>
      <c r="R1" s="1"/>
      <c r="S1" s="3"/>
      <c r="T1" s="3"/>
      <c r="U1" s="3"/>
      <c r="V1" s="3"/>
      <c r="W1" s="3"/>
      <c r="X1" s="3"/>
      <c r="Y1" s="3"/>
      <c r="Z1" s="3"/>
    </row>
    <row r="2" ht="29.25" customHeight="1">
      <c r="A2" s="4" t="s">
        <v>1</v>
      </c>
      <c r="G2" s="5"/>
      <c r="H2" s="4" t="s">
        <v>1</v>
      </c>
      <c r="N2" s="5"/>
      <c r="O2" s="4" t="s">
        <v>1</v>
      </c>
      <c r="S2" s="5"/>
      <c r="T2" s="5"/>
      <c r="U2" s="5"/>
      <c r="V2" s="5"/>
      <c r="W2" s="5"/>
      <c r="X2" s="5"/>
      <c r="Y2" s="5"/>
      <c r="Z2" s="5"/>
    </row>
    <row r="3">
      <c r="A3" s="6"/>
      <c r="B3" s="6"/>
      <c r="C3" s="7" t="s">
        <v>2</v>
      </c>
      <c r="D3" s="8">
        <v>10.0</v>
      </c>
      <c r="E3" s="9">
        <f>D4/E4</f>
        <v>0.009765625</v>
      </c>
      <c r="F3" s="10"/>
      <c r="H3" s="11"/>
      <c r="I3" s="11"/>
      <c r="J3" s="11"/>
      <c r="K3" s="11"/>
      <c r="L3" s="11"/>
      <c r="M3" s="11"/>
      <c r="O3" s="6"/>
      <c r="P3" s="6"/>
      <c r="Q3" s="6"/>
      <c r="R3" s="6"/>
    </row>
    <row r="4">
      <c r="A4" s="6"/>
      <c r="B4" s="6"/>
      <c r="C4" s="7" t="s">
        <v>3</v>
      </c>
      <c r="D4" s="8">
        <v>10.0</v>
      </c>
      <c r="E4" s="9">
        <f>2^D3</f>
        <v>1024</v>
      </c>
      <c r="F4" s="10"/>
      <c r="H4" s="11"/>
      <c r="I4" s="11"/>
      <c r="J4" s="11"/>
      <c r="K4" s="11"/>
      <c r="L4" s="11"/>
      <c r="M4" s="11"/>
      <c r="O4" s="12" t="s">
        <v>4</v>
      </c>
      <c r="P4" s="12" t="s">
        <v>5</v>
      </c>
      <c r="Q4" s="12" t="s">
        <v>6</v>
      </c>
      <c r="R4" s="12" t="s">
        <v>7</v>
      </c>
    </row>
    <row r="5">
      <c r="A5" s="13" t="s">
        <v>8</v>
      </c>
      <c r="H5" s="14" t="s">
        <v>9</v>
      </c>
      <c r="O5" s="15"/>
      <c r="P5" s="15"/>
      <c r="Q5" s="15"/>
      <c r="R5" s="15"/>
    </row>
    <row r="6">
      <c r="A6" s="16" t="s">
        <v>10</v>
      </c>
      <c r="B6" s="17"/>
      <c r="C6" s="17"/>
      <c r="D6" s="17"/>
      <c r="E6" s="17"/>
      <c r="F6" s="18"/>
      <c r="O6" s="19">
        <v>10.0</v>
      </c>
      <c r="P6" s="20">
        <f t="shared" ref="P6:P22" si="1">O6/$E$3</f>
        <v>1024</v>
      </c>
      <c r="Q6" s="20">
        <f t="shared" ref="Q6:Q22" si="2">O6</f>
        <v>10</v>
      </c>
      <c r="R6" s="20">
        <f t="shared" ref="R6:R22" si="3">Q6/$E$4</f>
        <v>0.009765625</v>
      </c>
    </row>
    <row r="7">
      <c r="A7" s="21"/>
      <c r="F7" s="22"/>
      <c r="H7" s="23" t="s">
        <v>11</v>
      </c>
      <c r="I7" s="24"/>
      <c r="J7" s="25" t="s">
        <v>12</v>
      </c>
      <c r="K7" s="26">
        <v>921.6</v>
      </c>
      <c r="L7" s="27" t="s">
        <v>13</v>
      </c>
      <c r="M7" s="28"/>
      <c r="O7" s="19">
        <v>9.0</v>
      </c>
      <c r="P7" s="20">
        <f t="shared" si="1"/>
        <v>921.6</v>
      </c>
      <c r="Q7" s="20">
        <f t="shared" si="2"/>
        <v>9</v>
      </c>
      <c r="R7" s="20">
        <f t="shared" si="3"/>
        <v>0.0087890625</v>
      </c>
    </row>
    <row r="8">
      <c r="A8" s="21"/>
      <c r="B8" s="29" t="s">
        <v>14</v>
      </c>
      <c r="C8" s="30" t="s">
        <v>15</v>
      </c>
      <c r="D8" s="26">
        <v>150.0</v>
      </c>
      <c r="F8" s="22"/>
      <c r="H8" s="31" t="s">
        <v>16</v>
      </c>
      <c r="M8" s="22"/>
      <c r="O8" s="19">
        <v>8.0</v>
      </c>
      <c r="P8" s="20">
        <f t="shared" si="1"/>
        <v>819.2</v>
      </c>
      <c r="Q8" s="20">
        <f t="shared" si="2"/>
        <v>8</v>
      </c>
      <c r="R8" s="20">
        <f t="shared" si="3"/>
        <v>0.0078125</v>
      </c>
    </row>
    <row r="9">
      <c r="A9" s="21"/>
      <c r="B9" s="32"/>
      <c r="C9" s="30" t="s">
        <v>17</v>
      </c>
      <c r="D9" s="33">
        <f>E4</f>
        <v>1024</v>
      </c>
      <c r="F9" s="22"/>
      <c r="H9" s="34" t="s">
        <v>18</v>
      </c>
      <c r="I9" s="35">
        <f>(((D8-D11)/(D9-D12))*K7)+B20</f>
        <v>136</v>
      </c>
      <c r="M9" s="22"/>
      <c r="O9" s="19">
        <v>7.0</v>
      </c>
      <c r="P9" s="20">
        <f t="shared" si="1"/>
        <v>716.8</v>
      </c>
      <c r="Q9" s="20">
        <f t="shared" si="2"/>
        <v>7</v>
      </c>
      <c r="R9" s="20">
        <f t="shared" si="3"/>
        <v>0.0068359375</v>
      </c>
    </row>
    <row r="10">
      <c r="A10" s="21"/>
      <c r="B10" s="32"/>
      <c r="C10" s="36"/>
      <c r="F10" s="22"/>
      <c r="H10" s="37" t="s">
        <v>19</v>
      </c>
      <c r="I10" s="38"/>
      <c r="J10" s="38"/>
      <c r="K10" s="38"/>
      <c r="L10" s="39" t="s">
        <v>13</v>
      </c>
      <c r="M10" s="40"/>
      <c r="O10" s="19">
        <v>6.0</v>
      </c>
      <c r="P10" s="20">
        <f t="shared" si="1"/>
        <v>614.4</v>
      </c>
      <c r="Q10" s="20">
        <f t="shared" si="2"/>
        <v>6</v>
      </c>
      <c r="R10" s="20">
        <f t="shared" si="3"/>
        <v>0.005859375</v>
      </c>
    </row>
    <row r="11">
      <c r="A11" s="21"/>
      <c r="B11" s="29" t="s">
        <v>20</v>
      </c>
      <c r="C11" s="30" t="s">
        <v>21</v>
      </c>
      <c r="D11" s="26">
        <v>10.0</v>
      </c>
      <c r="F11" s="22"/>
      <c r="H11" s="41" t="s">
        <v>22</v>
      </c>
      <c r="I11" s="42" t="str">
        <f>I9&amp;""&amp;C16&amp;"."&amp;K7&amp;"+"&amp;B20</f>
        <v>136= 0,1367.921,6+10</v>
      </c>
      <c r="J11" s="43"/>
      <c r="M11" s="22"/>
      <c r="O11" s="19">
        <v>5.0</v>
      </c>
      <c r="P11" s="20">
        <f t="shared" si="1"/>
        <v>512</v>
      </c>
      <c r="Q11" s="20">
        <f t="shared" si="2"/>
        <v>5</v>
      </c>
      <c r="R11" s="20">
        <f t="shared" si="3"/>
        <v>0.0048828125</v>
      </c>
    </row>
    <row r="12">
      <c r="A12" s="21"/>
      <c r="C12" s="30" t="s">
        <v>23</v>
      </c>
      <c r="D12" s="26">
        <v>0.0</v>
      </c>
      <c r="F12" s="22"/>
      <c r="H12" s="44"/>
      <c r="I12" s="35">
        <f>I9</f>
        <v>136</v>
      </c>
      <c r="J12" s="35">
        <f>(((D8-D11)/(D9-D12))*K7)+B20</f>
        <v>136</v>
      </c>
      <c r="K12" s="45"/>
      <c r="L12" s="45"/>
      <c r="M12" s="46"/>
      <c r="O12" s="19">
        <v>4.0</v>
      </c>
      <c r="P12" s="20">
        <f t="shared" si="1"/>
        <v>409.6</v>
      </c>
      <c r="Q12" s="20">
        <f t="shared" si="2"/>
        <v>4</v>
      </c>
      <c r="R12" s="20">
        <f t="shared" si="3"/>
        <v>0.00390625</v>
      </c>
    </row>
    <row r="13" ht="14.25" customHeight="1">
      <c r="A13" s="21"/>
      <c r="F13" s="22"/>
      <c r="O13" s="19">
        <v>3.0</v>
      </c>
      <c r="P13" s="20">
        <f t="shared" si="1"/>
        <v>307.2</v>
      </c>
      <c r="Q13" s="20">
        <f t="shared" si="2"/>
        <v>3</v>
      </c>
      <c r="R13" s="20">
        <f t="shared" si="3"/>
        <v>0.0029296875</v>
      </c>
    </row>
    <row r="14">
      <c r="A14" s="37" t="s">
        <v>24</v>
      </c>
      <c r="B14" s="38"/>
      <c r="C14" s="38"/>
      <c r="D14" s="38"/>
      <c r="E14" s="39" t="s">
        <v>25</v>
      </c>
      <c r="F14" s="40"/>
      <c r="O14" s="19">
        <v>2.0</v>
      </c>
      <c r="P14" s="20">
        <f t="shared" si="1"/>
        <v>204.8</v>
      </c>
      <c r="Q14" s="20">
        <f t="shared" si="2"/>
        <v>2</v>
      </c>
      <c r="R14" s="20">
        <f t="shared" si="3"/>
        <v>0.001953125</v>
      </c>
    </row>
    <row r="15" ht="16.5" customHeight="1">
      <c r="A15" s="21"/>
      <c r="F15" s="22"/>
      <c r="O15" s="19">
        <v>1.0</v>
      </c>
      <c r="P15" s="20">
        <f t="shared" si="1"/>
        <v>102.4</v>
      </c>
      <c r="Q15" s="20">
        <f t="shared" si="2"/>
        <v>1</v>
      </c>
      <c r="R15" s="20">
        <f t="shared" si="3"/>
        <v>0.0009765625</v>
      </c>
    </row>
    <row r="16">
      <c r="A16" s="47" t="s">
        <v>26</v>
      </c>
      <c r="B16" s="48">
        <f t="shared" ref="B16:B17" si="4">D8-D11</f>
        <v>140</v>
      </c>
      <c r="C16" s="49" t="str">
        <f>"= "&amp;ROUND(B16/B17,4)</f>
        <v>= 0,1367</v>
      </c>
      <c r="F16" s="22"/>
      <c r="H16" s="23" t="s">
        <v>27</v>
      </c>
      <c r="I16" s="24"/>
      <c r="J16" s="25" t="s">
        <v>28</v>
      </c>
      <c r="K16" s="26">
        <v>33.0</v>
      </c>
      <c r="L16" s="27" t="s">
        <v>29</v>
      </c>
      <c r="M16" s="28"/>
      <c r="O16" s="19">
        <v>0.0</v>
      </c>
      <c r="P16" s="20">
        <f t="shared" si="1"/>
        <v>0</v>
      </c>
      <c r="Q16" s="20">
        <f t="shared" si="2"/>
        <v>0</v>
      </c>
      <c r="R16" s="20">
        <f t="shared" si="3"/>
        <v>0</v>
      </c>
    </row>
    <row r="17">
      <c r="A17" s="50"/>
      <c r="B17" s="51">
        <f t="shared" si="4"/>
        <v>1024</v>
      </c>
      <c r="C17" s="51"/>
      <c r="F17" s="22"/>
      <c r="H17" s="31" t="s">
        <v>30</v>
      </c>
      <c r="M17" s="22"/>
      <c r="O17" s="19">
        <v>0.5</v>
      </c>
      <c r="P17" s="20">
        <f t="shared" si="1"/>
        <v>51.2</v>
      </c>
      <c r="Q17" s="20">
        <f t="shared" si="2"/>
        <v>0.5</v>
      </c>
      <c r="R17" s="20">
        <f t="shared" si="3"/>
        <v>0.00048828125</v>
      </c>
    </row>
    <row r="18">
      <c r="A18" s="37" t="s">
        <v>31</v>
      </c>
      <c r="B18" s="38"/>
      <c r="C18" s="38"/>
      <c r="D18" s="38"/>
      <c r="E18" s="39" t="s">
        <v>13</v>
      </c>
      <c r="F18" s="40"/>
      <c r="H18" s="34" t="s">
        <v>32</v>
      </c>
      <c r="I18" s="52">
        <f>((K16-B20)/((D8-D11)/(D9-D12)))</f>
        <v>168.2285714</v>
      </c>
      <c r="M18" s="22"/>
      <c r="O18" s="19">
        <v>0.4</v>
      </c>
      <c r="P18" s="20">
        <f t="shared" si="1"/>
        <v>40.96</v>
      </c>
      <c r="Q18" s="20">
        <f t="shared" si="2"/>
        <v>0.4</v>
      </c>
      <c r="R18" s="20">
        <f t="shared" si="3"/>
        <v>0.000390625</v>
      </c>
    </row>
    <row r="19">
      <c r="A19" s="53" t="s">
        <v>22</v>
      </c>
      <c r="B19" s="54" t="str">
        <f>D11&amp;""&amp;C16&amp;"."&amp;D12&amp;"+ b"</f>
        <v>10= 0,1367.0+ b</v>
      </c>
      <c r="C19" s="43"/>
      <c r="F19" s="22"/>
      <c r="H19" s="37" t="s">
        <v>19</v>
      </c>
      <c r="I19" s="38"/>
      <c r="J19" s="38"/>
      <c r="K19" s="38"/>
      <c r="L19" s="39" t="s">
        <v>33</v>
      </c>
      <c r="M19" s="40"/>
      <c r="O19" s="19">
        <v>0.3</v>
      </c>
      <c r="P19" s="20">
        <f t="shared" si="1"/>
        <v>30.72</v>
      </c>
      <c r="Q19" s="20">
        <f t="shared" si="2"/>
        <v>0.3</v>
      </c>
      <c r="R19" s="20">
        <f t="shared" si="3"/>
        <v>0.00029296875</v>
      </c>
    </row>
    <row r="20">
      <c r="A20" s="53" t="s">
        <v>34</v>
      </c>
      <c r="B20" s="54">
        <f>D11-(((D8-D11)/(D9-D12))*D12)</f>
        <v>10</v>
      </c>
      <c r="C20" s="43"/>
      <c r="F20" s="22"/>
      <c r="H20" s="41" t="s">
        <v>22</v>
      </c>
      <c r="I20" s="42" t="str">
        <f>"("&amp;K16&amp;"-"&amp;B20&amp;") / "&amp;RIGHT (C16,6)</f>
        <v>(33-10) / 0,1367</v>
      </c>
      <c r="J20" s="43"/>
      <c r="M20" s="22"/>
      <c r="O20" s="19">
        <v>0.2</v>
      </c>
      <c r="P20" s="20">
        <f t="shared" si="1"/>
        <v>20.48</v>
      </c>
      <c r="Q20" s="20">
        <f t="shared" si="2"/>
        <v>0.2</v>
      </c>
      <c r="R20" s="20">
        <f t="shared" si="3"/>
        <v>0.0001953125</v>
      </c>
    </row>
    <row r="21">
      <c r="A21" s="21"/>
      <c r="F21" s="22"/>
      <c r="H21" s="44"/>
      <c r="I21" s="55">
        <f>I18</f>
        <v>168.2285714</v>
      </c>
      <c r="J21" s="35">
        <f>((K16-B20)/((D8-D11)/(D9-D12)))</f>
        <v>168.2285714</v>
      </c>
      <c r="K21" s="45"/>
      <c r="L21" s="45"/>
      <c r="M21" s="46"/>
      <c r="O21" s="19">
        <v>0.1</v>
      </c>
      <c r="P21" s="20">
        <f t="shared" si="1"/>
        <v>10.24</v>
      </c>
      <c r="Q21" s="20">
        <f t="shared" si="2"/>
        <v>0.1</v>
      </c>
      <c r="R21" s="20">
        <f t="shared" si="3"/>
        <v>0.00009765625</v>
      </c>
    </row>
    <row r="22">
      <c r="A22" s="37" t="s">
        <v>35</v>
      </c>
      <c r="B22" s="38"/>
      <c r="C22" s="38"/>
      <c r="D22" s="38"/>
      <c r="E22" s="39" t="s">
        <v>13</v>
      </c>
      <c r="F22" s="40"/>
      <c r="O22" s="19">
        <v>0.01</v>
      </c>
      <c r="P22" s="20">
        <f t="shared" si="1"/>
        <v>1.024</v>
      </c>
      <c r="Q22" s="20">
        <f t="shared" si="2"/>
        <v>0.01</v>
      </c>
      <c r="R22" s="20">
        <f t="shared" si="3"/>
        <v>0.000009765625</v>
      </c>
    </row>
    <row r="23">
      <c r="A23" s="41" t="s">
        <v>22</v>
      </c>
      <c r="B23" s="42" t="str">
        <f>D8&amp;""&amp;C16&amp;"."&amp;D9&amp;"+"&amp;B20</f>
        <v>150= 0,1367.1024+10</v>
      </c>
      <c r="C23" s="43"/>
      <c r="F23" s="22"/>
    </row>
    <row r="24">
      <c r="A24" s="21"/>
      <c r="B24" s="35">
        <f>D8</f>
        <v>150</v>
      </c>
      <c r="C24" s="35">
        <f>(((D8-D11)/(D9-D12))*D9)+B20</f>
        <v>150</v>
      </c>
      <c r="F24" s="22"/>
    </row>
    <row r="25">
      <c r="A25" s="44"/>
      <c r="B25" s="45"/>
      <c r="C25" s="45"/>
      <c r="D25" s="45"/>
      <c r="E25" s="45"/>
      <c r="F25" s="46"/>
    </row>
  </sheetData>
  <mergeCells count="16">
    <mergeCell ref="A2:F2"/>
    <mergeCell ref="A5:F5"/>
    <mergeCell ref="A6:F6"/>
    <mergeCell ref="I11:J11"/>
    <mergeCell ref="B19:C19"/>
    <mergeCell ref="B20:C20"/>
    <mergeCell ref="I20:J20"/>
    <mergeCell ref="B23:C23"/>
    <mergeCell ref="C1:L1"/>
    <mergeCell ref="H2:M2"/>
    <mergeCell ref="O2:R2"/>
    <mergeCell ref="O4:O5"/>
    <mergeCell ref="P4:P5"/>
    <mergeCell ref="Q4:Q5"/>
    <mergeCell ref="R4:R5"/>
    <mergeCell ref="H5:M6"/>
  </mergeCells>
  <drawing r:id="rId1"/>
</worksheet>
</file>