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'Costs'!$I$2</definedName>
    <definedName name="_xlnm.Print_Titles" localSheetId="0">BoM!$9:$9</definedName>
    <definedName name="TotalCost" localSheetId="1">'Costs'!$I$4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<sst xmlns="http://schemas.openxmlformats.org/spreadsheetml/2006/main" count="479" uniqueCount="164">
  <si>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</si>
  <si>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</si>
  <si>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</si>
  <si>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</si>
  <si>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</si>
  <si>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</si>
  <si>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</si>
  <si>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</si>
  <si>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</si>
  <si>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Digi-Key_PN</t>
  </si>
  <si>
    <t>MPN</t>
  </si>
  <si>
    <t>Category</t>
  </si>
  <si>
    <t>Family</t>
  </si>
  <si>
    <t>DK_Datasheet_Link</t>
  </si>
  <si>
    <t>DK_Detail_Page</t>
  </si>
  <si>
    <t>Manufacturer</t>
  </si>
  <si>
    <t>1</t>
  </si>
  <si>
    <t/>
  </si>
  <si>
    <t>C_Small</t>
  </si>
  <si>
    <t>C11</t>
  </si>
  <si>
    <t>68pf</t>
  </si>
  <si>
    <t>C_0603_1608Metric</t>
  </si>
  <si>
    <t xml:space="preserve"> </t>
  </si>
  <si>
    <t>~</t>
  </si>
  <si>
    <t>2</t>
  </si>
  <si>
    <t>C9 C10</t>
  </si>
  <si>
    <t>2.7nf</t>
  </si>
  <si>
    <t>3</t>
  </si>
  <si>
    <t>C2</t>
  </si>
  <si>
    <t>10nF</t>
  </si>
  <si>
    <t>4</t>
  </si>
  <si>
    <t>C1 C3 C6 C7 C12 C19</t>
  </si>
  <si>
    <t>0.1uF</t>
  </si>
  <si>
    <t>6</t>
  </si>
  <si>
    <t>5</t>
  </si>
  <si>
    <t>C_Polarized_Small</t>
  </si>
  <si>
    <t>C15 C16</t>
  </si>
  <si>
    <t>10uf</t>
  </si>
  <si>
    <t>CP_Elec_5x5.9</t>
  </si>
  <si>
    <t>C4 C5</t>
  </si>
  <si>
    <t>10uF</t>
  </si>
  <si>
    <t>C_1206_3216Metric</t>
  </si>
  <si>
    <t>7</t>
  </si>
  <si>
    <t>C8</t>
  </si>
  <si>
    <t>8</t>
  </si>
  <si>
    <t>AudioJack3_SwitchTR</t>
  </si>
  <si>
    <t>CON1</t>
  </si>
  <si>
    <t>SJ1-3523N</t>
  </si>
  <si>
    <t>Headphone_Jack_3.5mm_5_pin</t>
  </si>
  <si>
    <t>CP1-3523N-ND</t>
  </si>
  <si>
    <t>Connectors, Interconnects</t>
  </si>
  <si>
    <t>Barrel - Audio Connectors</t>
  </si>
  <si>
    <t>https://www.cui.com/product/resource/digikeypdf/sj1-352xn_series.pdf</t>
  </si>
  <si>
    <t>/product-detail/en/cui-inc/SJ1-3523N/CP1-3523N-ND/738689</t>
  </si>
  <si>
    <t>9</t>
  </si>
  <si>
    <t>Conn_02x06_Odd_Even</t>
  </si>
  <si>
    <t>JP1</t>
  </si>
  <si>
    <t>BASE ADDRESS</t>
  </si>
  <si>
    <t>PinHeader_2x06_P2.54mm_Vertical</t>
  </si>
  <si>
    <t>10</t>
  </si>
  <si>
    <t>L</t>
  </si>
  <si>
    <t>L2</t>
  </si>
  <si>
    <t>33uH</t>
  </si>
  <si>
    <t>L_0603_1608Metric</t>
  </si>
  <si>
    <t>11</t>
  </si>
  <si>
    <t>L1</t>
  </si>
  <si>
    <t>BLM18PG221SN1D</t>
  </si>
  <si>
    <t>12</t>
  </si>
  <si>
    <t>Conn_01x39</t>
  </si>
  <si>
    <t>P1</t>
  </si>
  <si>
    <t>RC2014 BUS</t>
  </si>
  <si>
    <t>PinHeader_1x39_P2.54mm_Vertical</t>
  </si>
  <si>
    <t>13</t>
  </si>
  <si>
    <t>R</t>
  </si>
  <si>
    <t>R7</t>
  </si>
  <si>
    <t>33</t>
  </si>
  <si>
    <t>R_0603_1608Metric</t>
  </si>
  <si>
    <t>14</t>
  </si>
  <si>
    <t>R8 R9</t>
  </si>
  <si>
    <t>100</t>
  </si>
  <si>
    <t>15</t>
  </si>
  <si>
    <t>R_Small</t>
  </si>
  <si>
    <t>R1 R2 R3 R4 R5 R6 R10 R11</t>
  </si>
  <si>
    <t>10K</t>
  </si>
  <si>
    <t>16</t>
  </si>
  <si>
    <t>74HCT688</t>
  </si>
  <si>
    <t>U1</t>
  </si>
  <si>
    <t>SOIC-20W_7.5x12.8mm_P1.27mm</t>
  </si>
  <si>
    <t>https://www.ti.com/lit/ds/symlink/cd54hc688.pdf</t>
  </si>
  <si>
    <t>17</t>
  </si>
  <si>
    <t>TL074</t>
  </si>
  <si>
    <t>U4</t>
  </si>
  <si>
    <t>SOIC-14_3.9x8.7mm_P1.27mm</t>
  </si>
  <si>
    <t>http://www.ti.com/lit/ds/symlink/tl071.pdf</t>
  </si>
  <si>
    <t>18</t>
  </si>
  <si>
    <t>YAC512</t>
  </si>
  <si>
    <t>U3</t>
  </si>
  <si>
    <t>SOP-16_4.55x10.3mm_P1.27mm</t>
  </si>
  <si>
    <t>19</t>
  </si>
  <si>
    <t>YMF262</t>
  </si>
  <si>
    <t>U2</t>
  </si>
  <si>
    <t>SOP-24_7.5x15.4mm_P1.27mm</t>
  </si>
  <si>
    <t>20</t>
  </si>
  <si>
    <t>ASV-xxxMHz</t>
  </si>
  <si>
    <t>Y1</t>
  </si>
  <si>
    <t>SG-8002CA</t>
  </si>
  <si>
    <t>Oscillator_SMD_Abracon_ASV-4Pin_7.0x5.1mm</t>
  </si>
  <si>
    <t>http://www.abracon.com/Oscillators/ASV.pdf</t>
  </si>
  <si>
    <t>KiBot Bill of Materials</t>
  </si>
  <si>
    <t>Schematic:</t>
  </si>
  <si>
    <t>rcbus-opl3</t>
  </si>
  <si>
    <t>Variant:</t>
  </si>
  <si>
    <t>default</t>
  </si>
  <si>
    <t>Revision:</t>
  </si>
  <si>
    <t>0.0.1</t>
  </si>
  <si>
    <t>Date:</t>
  </si>
  <si>
    <t>2025-10-01</t>
  </si>
  <si>
    <t>KiCad Version:</t>
  </si>
  <si>
    <t>9.0.1+1</t>
  </si>
  <si>
    <t>Component Groups:</t>
  </si>
  <si>
    <t>Component Count:</t>
  </si>
  <si>
    <t>36 (33 SMD/ 3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</si>
  <si>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</si>
  <si>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</si>
  <si>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</si>
  <si>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</si>
  <si>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</si>
  <si>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</si>
  <si>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</si>
  <si>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</si>
  <si>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</si>
  <si>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Unpolarized capacitor, small symbol</t>
  </si>
  <si>
    <t>Polarized capacitor, small symbol</t>
  </si>
  <si>
    <t>Audio Jack, 3 Poles (Stereo / TRS), Switched TR Poles (Normalling)</t>
  </si>
  <si>
    <t>CUI Inc.</t>
  </si>
  <si>
    <t>Generic connector, double row, 02x06, odd/even pin numbering scheme (row 1 odd numbers, row 2 even numbers), script generated (kicad-library-utils/schlib/autogen/connector/)</t>
  </si>
  <si>
    <t>Inductor</t>
  </si>
  <si>
    <t>Generic connector, single row, 01x39, script generated (kicad-library-utils/schlib/autogen/connector/)</t>
  </si>
  <si>
    <t>Resistor</t>
  </si>
  <si>
    <t>Resistor, small symbol</t>
  </si>
  <si>
    <t>8-bit magnitude comparator</t>
  </si>
  <si>
    <t>Quad Low-Noise JFET-Input Operational Amplifiers, DIP-14/SOIC-14</t>
  </si>
  <si>
    <t>3.3V HCMOS SMD Crystal Clock Oscillator, Abracon</t>
  </si>
  <si>
    <t>Board Qty:</t>
  </si>
  <si>
    <t>Total Cost:</t>
  </si>
  <si>
    <t>Unit Cost:</t>
  </si>
  <si>
    <t>Created:</t>
  </si>
  <si>
    <t>2025-10-01 20:52:51</t>
  </si>
  <si>
    <t>KiCost® v1.1.20 + KiBot v1.8.4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</si>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</sst>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centerContinuous" vertical="center" wrapText="1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597609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i.com/lit/ds/symlink/cd54hc688.pdf" TargetMode="External"/><Relationship Id="rId2" Type="http://schemas.openxmlformats.org/officeDocument/2006/relationships/hyperlink" Target="http://www.ti.com/lit/ds/symlink/tl071.pdf" TargetMode="External"/><Relationship Id="rId3" Type="http://schemas.openxmlformats.org/officeDocument/2006/relationships/hyperlink" Target="http://www.abracon.com/Oscillators/ASV.pdf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30.7109375" customWidth="1"/>
    <col min="5" max="5" width="19.7109375" customWidth="1"/>
    <col min="6" max="6" width="46.7109375" customWidth="1"/>
    <col min="7" max="7" width="26.7109375" customWidth="1"/>
    <col min="8" max="8" width="16.7109375" customWidth="1"/>
    <col min="9" max="9" width="52.7109375" customWidth="1"/>
    <col min="10" max="10" width="21.7109375" customWidth="1"/>
    <col min="11" max="11" width="13.7109375" customWidth="1"/>
    <col min="12" max="12" width="30.7109375" customWidth="1"/>
    <col min="13" max="13" width="30.7109375" customWidth="1"/>
    <col min="14" max="14" width="60.7109375" customWidth="1"/>
    <col min="15" max="15" width="60.7109375" customWidth="1"/>
    <col min="16" max="16" width="22.7109375" customWidth="1"/>
  </cols>
  <sheetData>
    <row r="1" spans="1:16" ht="32" customHeight="1">
      <c r="C1" s="1" t="s">
        <v>108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C2" s="2" t="s">
        <v>109</v>
      </c>
      <c r="D2" s="3" t="s">
        <v>110</v>
      </c>
      <c r="E2" s="2" t="s">
        <v>119</v>
      </c>
      <c r="F2" s="3">
        <v>20</v>
      </c>
    </row>
    <row r="3" spans="1:16">
      <c r="C3" s="2" t="s">
        <v>111</v>
      </c>
      <c r="D3" s="3" t="s">
        <v>112</v>
      </c>
      <c r="E3" s="2" t="s">
        <v>120</v>
      </c>
      <c r="F3" s="3" t="s">
        <v>121</v>
      </c>
    </row>
    <row r="4" spans="1:16">
      <c r="C4" s="2" t="s">
        <v>113</v>
      </c>
      <c r="D4" s="3" t="s">
        <v>114</v>
      </c>
      <c r="E4" s="2" t="s">
        <v>122</v>
      </c>
      <c r="F4" s="3" t="s">
        <v>121</v>
      </c>
    </row>
    <row r="5" spans="1:16">
      <c r="C5" s="2" t="s">
        <v>115</v>
      </c>
      <c r="D5" s="3" t="s">
        <v>116</v>
      </c>
      <c r="E5" s="2" t="s">
        <v>123</v>
      </c>
      <c r="F5" s="3">
        <v>1</v>
      </c>
    </row>
    <row r="6" spans="1:16">
      <c r="C6" s="2" t="s">
        <v>117</v>
      </c>
      <c r="D6" s="3" t="s">
        <v>118</v>
      </c>
      <c r="E6" s="2" t="s">
        <v>124</v>
      </c>
      <c r="F6" s="3">
        <v>36</v>
      </c>
    </row>
    <row r="8" spans="1:16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</row>
    <row r="9" spans="1:16">
      <c r="A9" s="5" t="s">
        <v>16</v>
      </c>
      <c r="B9" s="6" t="s">
        <v>17</v>
      </c>
      <c r="C9" s="7" t="s">
        <v>18</v>
      </c>
      <c r="D9" s="7" t="s">
        <v>19</v>
      </c>
      <c r="E9" s="7" t="s">
        <v>20</v>
      </c>
      <c r="F9" s="7" t="s">
        <v>21</v>
      </c>
      <c r="G9" s="5" t="s">
        <v>16</v>
      </c>
      <c r="H9" s="5" t="s">
        <v>22</v>
      </c>
      <c r="I9" s="6" t="s">
        <v>23</v>
      </c>
      <c r="J9" s="6" t="s">
        <v>17</v>
      </c>
      <c r="K9" s="6" t="s">
        <v>17</v>
      </c>
      <c r="L9" s="6" t="s">
        <v>17</v>
      </c>
      <c r="M9" s="6" t="s">
        <v>17</v>
      </c>
      <c r="N9" s="6" t="s">
        <v>17</v>
      </c>
      <c r="O9" s="6" t="s">
        <v>17</v>
      </c>
      <c r="P9" s="6" t="s">
        <v>17</v>
      </c>
    </row>
    <row r="10" spans="1:16">
      <c r="A10" s="8" t="s">
        <v>24</v>
      </c>
      <c r="B10" s="9" t="s">
        <v>17</v>
      </c>
      <c r="C10" s="10" t="s">
        <v>18</v>
      </c>
      <c r="D10" s="10" t="s">
        <v>25</v>
      </c>
      <c r="E10" s="10" t="s">
        <v>26</v>
      </c>
      <c r="F10" s="10" t="s">
        <v>21</v>
      </c>
      <c r="G10" s="8" t="s">
        <v>24</v>
      </c>
      <c r="H10" s="8" t="s">
        <v>22</v>
      </c>
      <c r="I10" s="9" t="s">
        <v>23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</row>
    <row r="11" spans="1:16">
      <c r="A11" s="5" t="s">
        <v>27</v>
      </c>
      <c r="B11" s="6" t="s">
        <v>17</v>
      </c>
      <c r="C11" s="7" t="s">
        <v>18</v>
      </c>
      <c r="D11" s="7" t="s">
        <v>28</v>
      </c>
      <c r="E11" s="7" t="s">
        <v>29</v>
      </c>
      <c r="F11" s="7" t="s">
        <v>21</v>
      </c>
      <c r="G11" s="5" t="s">
        <v>16</v>
      </c>
      <c r="H11" s="5" t="s">
        <v>22</v>
      </c>
      <c r="I11" s="6" t="s">
        <v>23</v>
      </c>
      <c r="J11" s="6" t="s">
        <v>17</v>
      </c>
      <c r="K11" s="6" t="s">
        <v>17</v>
      </c>
      <c r="L11" s="6" t="s">
        <v>17</v>
      </c>
      <c r="M11" s="6" t="s">
        <v>17</v>
      </c>
      <c r="N11" s="6" t="s">
        <v>17</v>
      </c>
      <c r="O11" s="6" t="s">
        <v>17</v>
      </c>
      <c r="P11" s="6" t="s">
        <v>17</v>
      </c>
    </row>
    <row r="12" spans="1:16">
      <c r="A12" s="8" t="s">
        <v>30</v>
      </c>
      <c r="B12" s="9" t="s">
        <v>17</v>
      </c>
      <c r="C12" s="10" t="s">
        <v>18</v>
      </c>
      <c r="D12" s="10" t="s">
        <v>31</v>
      </c>
      <c r="E12" s="10" t="s">
        <v>32</v>
      </c>
      <c r="F12" s="10" t="s">
        <v>21</v>
      </c>
      <c r="G12" s="8" t="s">
        <v>33</v>
      </c>
      <c r="H12" s="8" t="s">
        <v>22</v>
      </c>
      <c r="I12" s="9" t="s">
        <v>23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</row>
    <row r="13" spans="1:16">
      <c r="A13" s="5" t="s">
        <v>34</v>
      </c>
      <c r="B13" s="6" t="s">
        <v>17</v>
      </c>
      <c r="C13" s="7" t="s">
        <v>35</v>
      </c>
      <c r="D13" s="7" t="s">
        <v>36</v>
      </c>
      <c r="E13" s="7" t="s">
        <v>37</v>
      </c>
      <c r="F13" s="7" t="s">
        <v>38</v>
      </c>
      <c r="G13" s="5" t="s">
        <v>24</v>
      </c>
      <c r="H13" s="5" t="s">
        <v>22</v>
      </c>
      <c r="I13" s="6" t="s">
        <v>23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>
      <c r="A14" s="8" t="s">
        <v>33</v>
      </c>
      <c r="B14" s="9" t="s">
        <v>17</v>
      </c>
      <c r="C14" s="10" t="s">
        <v>35</v>
      </c>
      <c r="D14" s="10" t="s">
        <v>39</v>
      </c>
      <c r="E14" s="10" t="s">
        <v>40</v>
      </c>
      <c r="F14" s="10" t="s">
        <v>41</v>
      </c>
      <c r="G14" s="8" t="s">
        <v>24</v>
      </c>
      <c r="H14" s="8" t="s">
        <v>22</v>
      </c>
      <c r="I14" s="9" t="s">
        <v>23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</row>
    <row r="15" spans="1:16">
      <c r="A15" s="5" t="s">
        <v>42</v>
      </c>
      <c r="B15" s="6" t="s">
        <v>17</v>
      </c>
      <c r="C15" s="7" t="s">
        <v>35</v>
      </c>
      <c r="D15" s="7" t="s">
        <v>43</v>
      </c>
      <c r="E15" s="7" t="s">
        <v>40</v>
      </c>
      <c r="F15" s="7" t="s">
        <v>21</v>
      </c>
      <c r="G15" s="5" t="s">
        <v>16</v>
      </c>
      <c r="H15" s="5" t="s">
        <v>22</v>
      </c>
      <c r="I15" s="6" t="s">
        <v>23</v>
      </c>
      <c r="J15" s="6" t="s">
        <v>17</v>
      </c>
      <c r="K15" s="6" t="s">
        <v>17</v>
      </c>
      <c r="L15" s="6" t="s">
        <v>17</v>
      </c>
      <c r="M15" s="6" t="s">
        <v>17</v>
      </c>
      <c r="N15" s="6" t="s">
        <v>17</v>
      </c>
      <c r="O15" s="6" t="s">
        <v>17</v>
      </c>
      <c r="P15" s="6" t="s">
        <v>17</v>
      </c>
    </row>
    <row r="16" spans="1:16" ht="30" customHeight="1">
      <c r="A16" s="8" t="s">
        <v>44</v>
      </c>
      <c r="B16" s="9" t="s">
        <v>17</v>
      </c>
      <c r="C16" s="10" t="s">
        <v>45</v>
      </c>
      <c r="D16" s="10" t="s">
        <v>46</v>
      </c>
      <c r="E16" s="10" t="s">
        <v>47</v>
      </c>
      <c r="F16" s="10" t="s">
        <v>48</v>
      </c>
      <c r="G16" s="8" t="s">
        <v>16</v>
      </c>
      <c r="H16" s="8" t="s">
        <v>22</v>
      </c>
      <c r="I16" s="9" t="s">
        <v>23</v>
      </c>
      <c r="J16" s="11" t="s">
        <v>49</v>
      </c>
      <c r="K16" s="9" t="s">
        <v>17</v>
      </c>
      <c r="L16" s="11" t="s">
        <v>50</v>
      </c>
      <c r="M16" s="11" t="s">
        <v>51</v>
      </c>
      <c r="N16" s="11" t="s">
        <v>52</v>
      </c>
      <c r="O16" s="11" t="s">
        <v>53</v>
      </c>
      <c r="P16" s="9" t="s">
        <v>17</v>
      </c>
    </row>
    <row r="17" spans="1:16">
      <c r="A17" s="5" t="s">
        <v>54</v>
      </c>
      <c r="B17" s="6" t="s">
        <v>17</v>
      </c>
      <c r="C17" s="7" t="s">
        <v>55</v>
      </c>
      <c r="D17" s="7" t="s">
        <v>56</v>
      </c>
      <c r="E17" s="7" t="s">
        <v>57</v>
      </c>
      <c r="F17" s="7" t="s">
        <v>58</v>
      </c>
      <c r="G17" s="5" t="s">
        <v>16</v>
      </c>
      <c r="H17" s="5" t="s">
        <v>22</v>
      </c>
      <c r="I17" s="6" t="s">
        <v>23</v>
      </c>
      <c r="J17" s="6" t="s">
        <v>17</v>
      </c>
      <c r="K17" s="6" t="s">
        <v>17</v>
      </c>
      <c r="L17" s="6" t="s">
        <v>17</v>
      </c>
      <c r="M17" s="6" t="s">
        <v>17</v>
      </c>
      <c r="N17" s="6" t="s">
        <v>17</v>
      </c>
      <c r="O17" s="6" t="s">
        <v>17</v>
      </c>
      <c r="P17" s="6" t="s">
        <v>17</v>
      </c>
    </row>
    <row r="18" spans="1:16">
      <c r="A18" s="8" t="s">
        <v>59</v>
      </c>
      <c r="B18" s="9" t="s">
        <v>17</v>
      </c>
      <c r="C18" s="10" t="s">
        <v>60</v>
      </c>
      <c r="D18" s="10" t="s">
        <v>61</v>
      </c>
      <c r="E18" s="10" t="s">
        <v>62</v>
      </c>
      <c r="F18" s="10" t="s">
        <v>63</v>
      </c>
      <c r="G18" s="8" t="s">
        <v>16</v>
      </c>
      <c r="H18" s="8" t="s">
        <v>22</v>
      </c>
      <c r="I18" s="9" t="s">
        <v>23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</row>
    <row r="19" spans="1:16">
      <c r="A19" s="5" t="s">
        <v>64</v>
      </c>
      <c r="B19" s="6" t="s">
        <v>17</v>
      </c>
      <c r="C19" s="7" t="s">
        <v>60</v>
      </c>
      <c r="D19" s="7" t="s">
        <v>65</v>
      </c>
      <c r="E19" s="7" t="s">
        <v>66</v>
      </c>
      <c r="F19" s="7" t="s">
        <v>63</v>
      </c>
      <c r="G19" s="5" t="s">
        <v>16</v>
      </c>
      <c r="H19" s="5" t="s">
        <v>22</v>
      </c>
      <c r="I19" s="6" t="s">
        <v>23</v>
      </c>
      <c r="J19" s="6" t="s">
        <v>17</v>
      </c>
      <c r="K19" s="6" t="s">
        <v>17</v>
      </c>
      <c r="L19" s="6" t="s">
        <v>17</v>
      </c>
      <c r="M19" s="6" t="s">
        <v>17</v>
      </c>
      <c r="N19" s="6" t="s">
        <v>17</v>
      </c>
      <c r="O19" s="6" t="s">
        <v>17</v>
      </c>
      <c r="P19" s="6" t="s">
        <v>17</v>
      </c>
    </row>
    <row r="20" spans="1:16">
      <c r="A20" s="8" t="s">
        <v>67</v>
      </c>
      <c r="B20" s="9" t="s">
        <v>17</v>
      </c>
      <c r="C20" s="10" t="s">
        <v>68</v>
      </c>
      <c r="D20" s="10" t="s">
        <v>69</v>
      </c>
      <c r="E20" s="10" t="s">
        <v>70</v>
      </c>
      <c r="F20" s="10" t="s">
        <v>71</v>
      </c>
      <c r="G20" s="8" t="s">
        <v>16</v>
      </c>
      <c r="H20" s="8" t="s">
        <v>22</v>
      </c>
      <c r="I20" s="9" t="s">
        <v>23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</row>
    <row r="21" spans="1:16">
      <c r="A21" s="5" t="s">
        <v>72</v>
      </c>
      <c r="B21" s="6" t="s">
        <v>17</v>
      </c>
      <c r="C21" s="7" t="s">
        <v>73</v>
      </c>
      <c r="D21" s="7" t="s">
        <v>74</v>
      </c>
      <c r="E21" s="7" t="s">
        <v>75</v>
      </c>
      <c r="F21" s="7" t="s">
        <v>76</v>
      </c>
      <c r="G21" s="5" t="s">
        <v>16</v>
      </c>
      <c r="H21" s="5" t="s">
        <v>22</v>
      </c>
      <c r="I21" s="6" t="s">
        <v>23</v>
      </c>
      <c r="J21" s="6" t="s">
        <v>17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17</v>
      </c>
      <c r="P21" s="6" t="s">
        <v>17</v>
      </c>
    </row>
    <row r="22" spans="1:16">
      <c r="A22" s="8" t="s">
        <v>77</v>
      </c>
      <c r="B22" s="9" t="s">
        <v>17</v>
      </c>
      <c r="C22" s="10" t="s">
        <v>73</v>
      </c>
      <c r="D22" s="10" t="s">
        <v>78</v>
      </c>
      <c r="E22" s="10" t="s">
        <v>79</v>
      </c>
      <c r="F22" s="10" t="s">
        <v>76</v>
      </c>
      <c r="G22" s="8" t="s">
        <v>24</v>
      </c>
      <c r="H22" s="8" t="s">
        <v>22</v>
      </c>
      <c r="I22" s="9" t="s">
        <v>23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</row>
    <row r="23" spans="1:16">
      <c r="A23" s="5" t="s">
        <v>80</v>
      </c>
      <c r="B23" s="6" t="s">
        <v>17</v>
      </c>
      <c r="C23" s="7" t="s">
        <v>81</v>
      </c>
      <c r="D23" s="7" t="s">
        <v>82</v>
      </c>
      <c r="E23" s="7" t="s">
        <v>83</v>
      </c>
      <c r="F23" s="7" t="s">
        <v>76</v>
      </c>
      <c r="G23" s="5" t="s">
        <v>44</v>
      </c>
      <c r="H23" s="5" t="s">
        <v>22</v>
      </c>
      <c r="I23" s="6" t="s">
        <v>23</v>
      </c>
      <c r="J23" s="6" t="s">
        <v>17</v>
      </c>
      <c r="K23" s="6" t="s">
        <v>17</v>
      </c>
      <c r="L23" s="6" t="s">
        <v>17</v>
      </c>
      <c r="M23" s="6" t="s">
        <v>17</v>
      </c>
      <c r="N23" s="6" t="s">
        <v>17</v>
      </c>
      <c r="O23" s="6" t="s">
        <v>17</v>
      </c>
      <c r="P23" s="6" t="s">
        <v>17</v>
      </c>
    </row>
    <row r="24" spans="1:16">
      <c r="A24" s="8" t="s">
        <v>84</v>
      </c>
      <c r="B24" s="9" t="s">
        <v>17</v>
      </c>
      <c r="C24" s="10" t="s">
        <v>85</v>
      </c>
      <c r="D24" s="10" t="s">
        <v>86</v>
      </c>
      <c r="E24" s="10" t="s">
        <v>85</v>
      </c>
      <c r="F24" s="10" t="s">
        <v>87</v>
      </c>
      <c r="G24" s="8" t="s">
        <v>16</v>
      </c>
      <c r="H24" s="8" t="s">
        <v>22</v>
      </c>
      <c r="I24" s="10" t="s">
        <v>88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</row>
    <row r="25" spans="1:16">
      <c r="A25" s="5" t="s">
        <v>89</v>
      </c>
      <c r="B25" s="6" t="s">
        <v>17</v>
      </c>
      <c r="C25" s="7" t="s">
        <v>90</v>
      </c>
      <c r="D25" s="7" t="s">
        <v>91</v>
      </c>
      <c r="E25" s="7" t="s">
        <v>90</v>
      </c>
      <c r="F25" s="7" t="s">
        <v>92</v>
      </c>
      <c r="G25" s="5" t="s">
        <v>16</v>
      </c>
      <c r="H25" s="5" t="s">
        <v>22</v>
      </c>
      <c r="I25" s="7" t="s">
        <v>93</v>
      </c>
      <c r="J25" s="6" t="s">
        <v>17</v>
      </c>
      <c r="K25" s="6" t="s">
        <v>17</v>
      </c>
      <c r="L25" s="6" t="s">
        <v>17</v>
      </c>
      <c r="M25" s="6" t="s">
        <v>17</v>
      </c>
      <c r="N25" s="6" t="s">
        <v>17</v>
      </c>
      <c r="O25" s="6" t="s">
        <v>17</v>
      </c>
      <c r="P25" s="6" t="s">
        <v>17</v>
      </c>
    </row>
    <row r="26" spans="1:16">
      <c r="A26" s="8" t="s">
        <v>94</v>
      </c>
      <c r="B26" s="9" t="s">
        <v>17</v>
      </c>
      <c r="C26" s="10" t="s">
        <v>95</v>
      </c>
      <c r="D26" s="10" t="s">
        <v>96</v>
      </c>
      <c r="E26" s="10" t="s">
        <v>95</v>
      </c>
      <c r="F26" s="10" t="s">
        <v>97</v>
      </c>
      <c r="G26" s="8" t="s">
        <v>16</v>
      </c>
      <c r="H26" s="8" t="s">
        <v>22</v>
      </c>
      <c r="I26" s="9" t="s">
        <v>17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</row>
    <row r="27" spans="1:16">
      <c r="A27" s="5" t="s">
        <v>98</v>
      </c>
      <c r="B27" s="6" t="s">
        <v>17</v>
      </c>
      <c r="C27" s="7" t="s">
        <v>99</v>
      </c>
      <c r="D27" s="7" t="s">
        <v>100</v>
      </c>
      <c r="E27" s="7" t="s">
        <v>99</v>
      </c>
      <c r="F27" s="7" t="s">
        <v>101</v>
      </c>
      <c r="G27" s="5" t="s">
        <v>16</v>
      </c>
      <c r="H27" s="5" t="s">
        <v>22</v>
      </c>
      <c r="I27" s="6" t="s">
        <v>17</v>
      </c>
      <c r="J27" s="6" t="s">
        <v>17</v>
      </c>
      <c r="K27" s="6" t="s">
        <v>17</v>
      </c>
      <c r="L27" s="6" t="s">
        <v>17</v>
      </c>
      <c r="M27" s="6" t="s">
        <v>17</v>
      </c>
      <c r="N27" s="6" t="s">
        <v>17</v>
      </c>
      <c r="O27" s="6" t="s">
        <v>17</v>
      </c>
      <c r="P27" s="6" t="s">
        <v>17</v>
      </c>
    </row>
    <row r="28" spans="1:16">
      <c r="A28" s="8" t="s">
        <v>102</v>
      </c>
      <c r="B28" s="9" t="s">
        <v>17</v>
      </c>
      <c r="C28" s="10" t="s">
        <v>103</v>
      </c>
      <c r="D28" s="10" t="s">
        <v>104</v>
      </c>
      <c r="E28" s="10" t="s">
        <v>105</v>
      </c>
      <c r="F28" s="10" t="s">
        <v>106</v>
      </c>
      <c r="G28" s="8" t="s">
        <v>16</v>
      </c>
      <c r="H28" s="8" t="s">
        <v>22</v>
      </c>
      <c r="I28" s="10" t="s">
        <v>107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</row>
  </sheetData>
  <mergeCells count="1">
    <mergeCell ref="C1:P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/>
    </sheetView>
  </sheetViews>
  <sheetFormatPr defaultRowHeight="15" outlineLevelCol="2"/>
  <cols>
    <col min="1" max="1" width="26.7109375" customWidth="1"/>
    <col min="2" max="2" width="15.7109375" customWidth="1"/>
    <col min="3" max="3" width="61.7109375" customWidth="1" outlineLevel="2"/>
    <col min="4" max="4" width="42.7109375" customWidth="1" outlineLevel="2"/>
    <col min="5" max="5" width="11.7109375" customWidth="1" outlineLevel="1"/>
    <col min="6" max="6" width="48.7109375" customWidth="1" outlineLevel="1"/>
    <col min="7" max="7" width="17.7109375" customWidth="1" outlineLevel="1"/>
    <col min="8" max="8" width="15.7109375" customWidth="1"/>
    <col min="9" max="9" width="16.7109375" customWidth="1"/>
  </cols>
  <sheetData>
    <row r="1" spans="1:9" ht="32" customHeight="1">
      <c r="D1" s="1" t="s">
        <v>108</v>
      </c>
      <c r="E1" s="1"/>
      <c r="F1" s="1"/>
      <c r="G1" s="1"/>
      <c r="H1" s="1"/>
      <c r="I1" s="1"/>
    </row>
    <row r="2" spans="1:9">
      <c r="D2" s="2" t="s">
        <v>109</v>
      </c>
      <c r="E2" s="3" t="s">
        <v>110</v>
      </c>
      <c r="H2" s="12" t="s">
        <v>143</v>
      </c>
      <c r="I2" s="12">
        <v>1</v>
      </c>
    </row>
    <row r="3" spans="1:9">
      <c r="D3" s="2" t="s">
        <v>111</v>
      </c>
      <c r="E3" s="3" t="s">
        <v>112</v>
      </c>
      <c r="H3" s="13" t="s">
        <v>145</v>
      </c>
      <c r="I3" s="14">
        <f>TotalCost/BoardQty</f>
        <v>0.0</v>
      </c>
    </row>
    <row r="4" spans="1:9">
      <c r="D4" s="2" t="s">
        <v>113</v>
      </c>
      <c r="E4" s="3" t="s">
        <v>114</v>
      </c>
      <c r="H4" s="13" t="s">
        <v>144</v>
      </c>
      <c r="I4" s="15">
        <f>SUM(I10:I29)</f>
        <v>0</v>
      </c>
    </row>
    <row r="5" spans="1:9">
      <c r="D5" s="2" t="s">
        <v>115</v>
      </c>
      <c r="E5" s="3" t="s">
        <v>116</v>
      </c>
    </row>
    <row r="6" spans="1:9">
      <c r="D6" s="2" t="s">
        <v>117</v>
      </c>
      <c r="E6" s="3" t="s">
        <v>118</v>
      </c>
    </row>
    <row r="8" spans="1:9">
      <c r="A8" s="16" t="s">
        <v>125</v>
      </c>
      <c r="B8" s="16"/>
      <c r="C8" s="16"/>
      <c r="D8" s="16"/>
      <c r="E8" s="16"/>
      <c r="F8" s="16"/>
      <c r="G8" s="16"/>
      <c r="H8" s="16"/>
      <c r="I8" s="16"/>
    </row>
    <row r="9" spans="1:9">
      <c r="A9" s="17" t="s">
        <v>3</v>
      </c>
      <c r="B9" s="17" t="s">
        <v>4</v>
      </c>
      <c r="C9" s="17" t="s">
        <v>1</v>
      </c>
      <c r="D9" s="17" t="s">
        <v>5</v>
      </c>
      <c r="E9" s="17" t="s">
        <v>126</v>
      </c>
      <c r="F9" s="17" t="s">
        <v>127</v>
      </c>
      <c r="G9" s="17" t="s">
        <v>128</v>
      </c>
      <c r="H9" s="17" t="s">
        <v>129</v>
      </c>
      <c r="I9" s="17" t="s">
        <v>130</v>
      </c>
    </row>
    <row r="10" spans="1:9">
      <c r="A10" s="18" t="s">
        <v>19</v>
      </c>
      <c r="B10" s="18" t="s">
        <v>20</v>
      </c>
      <c r="C10" s="18" t="s">
        <v>131</v>
      </c>
      <c r="D10" s="18" t="s">
        <v>21</v>
      </c>
      <c r="G10" s="18">
        <f>BoardQty*1</f>
        <v>1</v>
      </c>
      <c r="I10" s="19">
        <f>IF(AND(ISNUMBER(G10),ISNUMBER(H10)),G10*H10,"")</f>
        <v/>
      </c>
    </row>
    <row r="11" spans="1:9">
      <c r="A11" s="18" t="s">
        <v>25</v>
      </c>
      <c r="B11" s="18" t="s">
        <v>26</v>
      </c>
      <c r="C11" s="18" t="s">
        <v>131</v>
      </c>
      <c r="D11" s="18" t="s">
        <v>21</v>
      </c>
      <c r="G11" s="18">
        <f>CEILING(BoardQty*2,1)</f>
        <v>2</v>
      </c>
      <c r="I11" s="19">
        <f>IF(AND(ISNUMBER(G11),ISNUMBER(H11)),G11*H11,"")</f>
        <v/>
      </c>
    </row>
    <row r="12" spans="1:9">
      <c r="A12" s="18" t="s">
        <v>28</v>
      </c>
      <c r="B12" s="18" t="s">
        <v>29</v>
      </c>
      <c r="C12" s="18" t="s">
        <v>131</v>
      </c>
      <c r="D12" s="18" t="s">
        <v>21</v>
      </c>
      <c r="G12" s="18">
        <f>BoardQty*1</f>
        <v>1</v>
      </c>
      <c r="I12" s="19">
        <f>IF(AND(ISNUMBER(G12),ISNUMBER(H12)),G12*H12,"")</f>
        <v/>
      </c>
    </row>
    <row r="13" spans="1:9">
      <c r="A13" s="18" t="s">
        <v>31</v>
      </c>
      <c r="B13" s="18" t="s">
        <v>32</v>
      </c>
      <c r="C13" s="18" t="s">
        <v>131</v>
      </c>
      <c r="D13" s="18" t="s">
        <v>21</v>
      </c>
      <c r="G13" s="18">
        <f>CEILING(BoardQty*6,1)</f>
        <v>6</v>
      </c>
      <c r="I13" s="19">
        <f>IF(AND(ISNUMBER(G13),ISNUMBER(H13)),G13*H13,"")</f>
        <v/>
      </c>
    </row>
    <row r="14" spans="1:9">
      <c r="A14" s="18" t="s">
        <v>36</v>
      </c>
      <c r="B14" s="18" t="s">
        <v>37</v>
      </c>
      <c r="C14" s="18" t="s">
        <v>132</v>
      </c>
      <c r="D14" s="18" t="s">
        <v>38</v>
      </c>
      <c r="G14" s="18">
        <f>CEILING(BoardQty*2,1)</f>
        <v>2</v>
      </c>
      <c r="I14" s="19">
        <f>IF(AND(ISNUMBER(G14),ISNUMBER(H14)),G14*H14,"")</f>
        <v/>
      </c>
    </row>
    <row r="15" spans="1:9">
      <c r="A15" s="18" t="s">
        <v>39</v>
      </c>
      <c r="B15" s="18" t="s">
        <v>40</v>
      </c>
      <c r="C15" s="18" t="s">
        <v>132</v>
      </c>
      <c r="D15" s="18" t="s">
        <v>41</v>
      </c>
      <c r="G15" s="18">
        <f>CEILING(BoardQty*2,1)</f>
        <v>2</v>
      </c>
      <c r="I15" s="19">
        <f>IF(AND(ISNUMBER(G15),ISNUMBER(H15)),G15*H15,"")</f>
        <v/>
      </c>
    </row>
    <row r="16" spans="1:9">
      <c r="A16" s="18" t="s">
        <v>43</v>
      </c>
      <c r="B16" s="18" t="s">
        <v>40</v>
      </c>
      <c r="C16" s="18" t="s">
        <v>132</v>
      </c>
      <c r="D16" s="18" t="s">
        <v>21</v>
      </c>
      <c r="G16" s="18">
        <f>BoardQty*1</f>
        <v>1</v>
      </c>
      <c r="I16" s="19">
        <f>IF(AND(ISNUMBER(G16),ISNUMBER(H16)),G16*H16,"")</f>
        <v/>
      </c>
    </row>
    <row r="17" spans="1:9" ht="30" customHeight="1">
      <c r="A17" s="18" t="s">
        <v>46</v>
      </c>
      <c r="B17" s="18" t="s">
        <v>47</v>
      </c>
      <c r="C17" s="18" t="s">
        <v>133</v>
      </c>
      <c r="D17" s="18" t="s">
        <v>48</v>
      </c>
      <c r="E17" s="18" t="s">
        <v>134</v>
      </c>
      <c r="F17" s="18" t="s">
        <v>47</v>
      </c>
      <c r="G17" s="18">
        <f>BoardQty*1</f>
        <v>1</v>
      </c>
      <c r="I17" s="19">
        <f>IF(AND(ISNUMBER(G17),ISNUMBER(H17)),G17*H17,"")</f>
        <v/>
      </c>
    </row>
    <row r="18" spans="1:9" ht="45" customHeight="1">
      <c r="A18" s="18" t="s">
        <v>56</v>
      </c>
      <c r="B18" s="18" t="s">
        <v>57</v>
      </c>
      <c r="C18" s="18" t="s">
        <v>135</v>
      </c>
      <c r="D18" s="18" t="s">
        <v>58</v>
      </c>
      <c r="G18" s="18">
        <f>BoardQty*1</f>
        <v>1</v>
      </c>
      <c r="I18" s="19">
        <f>IF(AND(ISNUMBER(G18),ISNUMBER(H18)),G18*H18,"")</f>
        <v/>
      </c>
    </row>
    <row r="19" spans="1:9">
      <c r="A19" s="18" t="s">
        <v>61</v>
      </c>
      <c r="B19" s="18" t="s">
        <v>62</v>
      </c>
      <c r="C19" s="18" t="s">
        <v>136</v>
      </c>
      <c r="D19" s="18" t="s">
        <v>63</v>
      </c>
      <c r="G19" s="18">
        <f>BoardQty*1</f>
        <v>1</v>
      </c>
      <c r="I19" s="19">
        <f>IF(AND(ISNUMBER(G19),ISNUMBER(H19)),G19*H19,"")</f>
        <v/>
      </c>
    </row>
    <row r="20" spans="1:9">
      <c r="A20" s="18" t="s">
        <v>65</v>
      </c>
      <c r="B20" s="18" t="s">
        <v>66</v>
      </c>
      <c r="C20" s="18" t="s">
        <v>136</v>
      </c>
      <c r="D20" s="18" t="s">
        <v>63</v>
      </c>
      <c r="G20" s="18">
        <f>BoardQty*1</f>
        <v>1</v>
      </c>
      <c r="I20" s="19">
        <f>IF(AND(ISNUMBER(G20),ISNUMBER(H20)),G20*H20,"")</f>
        <v/>
      </c>
    </row>
    <row r="21" spans="1:9" ht="30" customHeight="1">
      <c r="A21" s="18" t="s">
        <v>69</v>
      </c>
      <c r="B21" s="18" t="s">
        <v>70</v>
      </c>
      <c r="C21" s="18" t="s">
        <v>137</v>
      </c>
      <c r="D21" s="18" t="s">
        <v>71</v>
      </c>
      <c r="G21" s="18">
        <f>BoardQty*1</f>
        <v>1</v>
      </c>
      <c r="I21" s="19">
        <f>IF(AND(ISNUMBER(G21),ISNUMBER(H21)),G21*H21,"")</f>
        <v/>
      </c>
    </row>
    <row r="22" spans="1:9">
      <c r="A22" s="18" t="s">
        <v>74</v>
      </c>
      <c r="B22" s="18" t="s">
        <v>75</v>
      </c>
      <c r="C22" s="18" t="s">
        <v>138</v>
      </c>
      <c r="D22" s="18" t="s">
        <v>76</v>
      </c>
      <c r="G22" s="18">
        <f>BoardQty*1</f>
        <v>1</v>
      </c>
      <c r="I22" s="19">
        <f>IF(AND(ISNUMBER(G22),ISNUMBER(H22)),G22*H22,"")</f>
        <v/>
      </c>
    </row>
    <row r="23" spans="1:9">
      <c r="A23" s="18" t="s">
        <v>78</v>
      </c>
      <c r="B23" s="18" t="s">
        <v>79</v>
      </c>
      <c r="C23" s="18" t="s">
        <v>138</v>
      </c>
      <c r="D23" s="18" t="s">
        <v>76</v>
      </c>
      <c r="G23" s="18">
        <f>CEILING(BoardQty*2,1)</f>
        <v>2</v>
      </c>
      <c r="I23" s="19">
        <f>IF(AND(ISNUMBER(G23),ISNUMBER(H23)),G23*H23,"")</f>
        <v/>
      </c>
    </row>
    <row r="24" spans="1:9">
      <c r="A24" s="18" t="s">
        <v>82</v>
      </c>
      <c r="B24" s="18" t="s">
        <v>83</v>
      </c>
      <c r="C24" s="18" t="s">
        <v>139</v>
      </c>
      <c r="D24" s="18" t="s">
        <v>76</v>
      </c>
      <c r="G24" s="18">
        <f>CEILING(BoardQty*8,1)</f>
        <v>8</v>
      </c>
      <c r="I24" s="19">
        <f>IF(AND(ISNUMBER(G24),ISNUMBER(H24)),G24*H24,"")</f>
        <v/>
      </c>
    </row>
    <row r="25" spans="1:9">
      <c r="A25" s="18" t="s">
        <v>86</v>
      </c>
      <c r="B25" s="18" t="s">
        <v>85</v>
      </c>
      <c r="C25" s="18" t="s">
        <v>140</v>
      </c>
      <c r="D25" s="18" t="s">
        <v>87</v>
      </c>
      <c r="F25" s="18" t="s">
        <v>88</v>
      </c>
      <c r="G25" s="18">
        <f>BoardQty*1</f>
        <v>1</v>
      </c>
      <c r="I25" s="19">
        <f>IF(AND(ISNUMBER(G25),ISNUMBER(H25)),G25*H25,"")</f>
        <v/>
      </c>
    </row>
    <row r="26" spans="1:9" ht="30" customHeight="1">
      <c r="A26" s="18" t="s">
        <v>91</v>
      </c>
      <c r="B26" s="18" t="s">
        <v>90</v>
      </c>
      <c r="C26" s="18" t="s">
        <v>141</v>
      </c>
      <c r="D26" s="18" t="s">
        <v>92</v>
      </c>
      <c r="F26" s="18" t="s">
        <v>93</v>
      </c>
      <c r="G26" s="18">
        <f>BoardQty*1</f>
        <v>1</v>
      </c>
      <c r="I26" s="19">
        <f>IF(AND(ISNUMBER(G26),ISNUMBER(H26)),G26*H26,"")</f>
        <v/>
      </c>
    </row>
    <row r="27" spans="1:9">
      <c r="A27" s="18" t="s">
        <v>96</v>
      </c>
      <c r="B27" s="18" t="s">
        <v>95</v>
      </c>
      <c r="D27" s="18" t="s">
        <v>97</v>
      </c>
      <c r="G27" s="18">
        <f>BoardQty*1</f>
        <v>1</v>
      </c>
      <c r="I27" s="19">
        <f>IF(AND(ISNUMBER(G27),ISNUMBER(H27)),G27*H27,"")</f>
        <v/>
      </c>
    </row>
    <row r="28" spans="1:9">
      <c r="A28" s="18" t="s">
        <v>100</v>
      </c>
      <c r="B28" s="18" t="s">
        <v>99</v>
      </c>
      <c r="D28" s="18" t="s">
        <v>101</v>
      </c>
      <c r="G28" s="18">
        <f>BoardQty*1</f>
        <v>1</v>
      </c>
      <c r="I28" s="19">
        <f>IF(AND(ISNUMBER(G28),ISNUMBER(H28)),G28*H28,"")</f>
        <v/>
      </c>
    </row>
    <row r="29" spans="1:9">
      <c r="A29" s="18" t="s">
        <v>104</v>
      </c>
      <c r="B29" s="18" t="s">
        <v>105</v>
      </c>
      <c r="C29" s="18" t="s">
        <v>142</v>
      </c>
      <c r="D29" s="18" t="s">
        <v>106</v>
      </c>
      <c r="F29" s="18" t="s">
        <v>107</v>
      </c>
      <c r="G29" s="18">
        <f>BoardQty*1</f>
        <v>1</v>
      </c>
      <c r="I29" s="19">
        <f>IF(AND(ISNUMBER(G29),ISNUMBER(H29)),G29*H29,"")</f>
        <v/>
      </c>
    </row>
    <row r="32" spans="1:9">
      <c r="A32" s="20" t="s">
        <v>146</v>
      </c>
      <c r="B32" s="21" t="s">
        <v>147</v>
      </c>
    </row>
    <row r="33" spans="1:1">
      <c r="A33" s="22" t="s">
        <v>148</v>
      </c>
    </row>
  </sheetData>
  <mergeCells count="2">
    <mergeCell ref="A8:I8"/>
    <mergeCell ref="D1:I1"/>
  </mergeCells>
  <conditionalFormatting sqref="G10">
    <cfRule type="expression" dxfId="0" priority="1">
      <formula>AND(ISBLANK(F10),TRUE())</formula>
    </cfRule>
  </conditionalFormatting>
  <conditionalFormatting sqref="G11">
    <cfRule type="expression" dxfId="0" priority="2">
      <formula>AND(ISBLANK(F11),TRUE())</formula>
    </cfRule>
  </conditionalFormatting>
  <conditionalFormatting sqref="G12">
    <cfRule type="expression" dxfId="0" priority="3">
      <formula>AND(ISBLANK(F12),TRUE())</formula>
    </cfRule>
  </conditionalFormatting>
  <conditionalFormatting sqref="G13">
    <cfRule type="expression" dxfId="0" priority="4">
      <formula>AND(ISBLANK(F13),TRUE())</formula>
    </cfRule>
  </conditionalFormatting>
  <conditionalFormatting sqref="G14">
    <cfRule type="expression" dxfId="0" priority="5">
      <formula>AND(ISBLANK(F14),TRUE())</formula>
    </cfRule>
  </conditionalFormatting>
  <conditionalFormatting sqref="G15">
    <cfRule type="expression" dxfId="0" priority="6">
      <formula>AND(ISBLANK(F15),TRUE())</formula>
    </cfRule>
  </conditionalFormatting>
  <conditionalFormatting sqref="G16">
    <cfRule type="expression" dxfId="0" priority="7">
      <formula>AND(ISBLANK(F16),TRUE())</formula>
    </cfRule>
  </conditionalFormatting>
  <conditionalFormatting sqref="G17">
    <cfRule type="expression" dxfId="0" priority="8">
      <formula>AND(ISBLANK(F17),TRUE())</formula>
    </cfRule>
  </conditionalFormatting>
  <conditionalFormatting sqref="G18">
    <cfRule type="expression" dxfId="0" priority="9">
      <formula>AND(ISBLANK(F18),TRUE())</formula>
    </cfRule>
  </conditionalFormatting>
  <conditionalFormatting sqref="G19">
    <cfRule type="expression" dxfId="0" priority="10">
      <formula>AND(ISBLANK(F19),TRUE())</formula>
    </cfRule>
  </conditionalFormatting>
  <conditionalFormatting sqref="G20">
    <cfRule type="expression" dxfId="0" priority="11">
      <formula>AND(ISBLANK(F20),TRUE())</formula>
    </cfRule>
  </conditionalFormatting>
  <conditionalFormatting sqref="G21">
    <cfRule type="expression" dxfId="0" priority="12">
      <formula>AND(ISBLANK(F21),TRUE())</formula>
    </cfRule>
  </conditionalFormatting>
  <conditionalFormatting sqref="G22">
    <cfRule type="expression" dxfId="0" priority="13">
      <formula>AND(ISBLANK(F22),TRUE())</formula>
    </cfRule>
  </conditionalFormatting>
  <conditionalFormatting sqref="G23">
    <cfRule type="expression" dxfId="0" priority="14">
      <formula>AND(ISBLANK(F23),TRUE())</formula>
    </cfRule>
  </conditionalFormatting>
  <conditionalFormatting sqref="G24">
    <cfRule type="expression" dxfId="0" priority="15">
      <formula>AND(ISBLANK(F24),TRUE())</formula>
    </cfRule>
  </conditionalFormatting>
  <conditionalFormatting sqref="G25">
    <cfRule type="expression" dxfId="0" priority="16">
      <formula>AND(ISBLANK(F25),TRUE())</formula>
    </cfRule>
  </conditionalFormatting>
  <conditionalFormatting sqref="G26">
    <cfRule type="expression" dxfId="0" priority="17">
      <formula>AND(ISBLANK(F26),TRUE())</formula>
    </cfRule>
  </conditionalFormatting>
  <conditionalFormatting sqref="G27">
    <cfRule type="expression" dxfId="0" priority="18">
      <formula>AND(ISBLANK(F27),TRUE())</formula>
    </cfRule>
  </conditionalFormatting>
  <conditionalFormatting sqref="G28">
    <cfRule type="expression" dxfId="0" priority="19">
      <formula>AND(ISBLANK(F28),TRUE())</formula>
    </cfRule>
  </conditionalFormatting>
  <conditionalFormatting sqref="G29">
    <cfRule type="expression" dxfId="0" priority="20">
      <formula>AND(ISBLANK(F29),TRUE())</formula>
    </cfRule>
  </conditionalFormatting>
  <hyperlinks>
    <hyperlink ref="F25" r:id="rId1"/>
    <hyperlink ref="F26" r:id="rId2"/>
    <hyperlink ref="F29" r:id="rId3"/>
  </hyperlinks>
  <pageMargins left="0.7" right="0.7" top="0.75" bottom="0.75" header="0.3" footer="0.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149</v>
      </c>
    </row>
    <row r="2" spans="1:1">
      <c r="A2" s="7" t="s">
        <v>150</v>
      </c>
    </row>
    <row r="3" spans="1:1">
      <c r="A3" s="5" t="s">
        <v>151</v>
      </c>
    </row>
    <row r="4" spans="1:1">
      <c r="A4" s="23" t="s">
        <v>152</v>
      </c>
    </row>
    <row r="5" spans="1:1">
      <c r="A5" s="6" t="s">
        <v>153</v>
      </c>
    </row>
    <row r="7" spans="1:1">
      <c r="A7" t="s">
        <v>154</v>
      </c>
    </row>
    <row r="8" spans="1:1">
      <c r="A8" s="24" t="s">
        <v>155</v>
      </c>
    </row>
    <row r="9" spans="1:1">
      <c r="A9" s="25" t="s">
        <v>156</v>
      </c>
    </row>
    <row r="10" spans="1:1">
      <c r="A10" s="26" t="s">
        <v>157</v>
      </c>
    </row>
    <row r="11" spans="1:1">
      <c r="A11" s="27" t="s">
        <v>158</v>
      </c>
    </row>
    <row r="12" spans="1:1">
      <c r="A12" s="28" t="s">
        <v>159</v>
      </c>
    </row>
    <row r="13" spans="1:1">
      <c r="A13" s="29" t="s">
        <v>160</v>
      </c>
    </row>
    <row r="14" spans="1:1">
      <c r="A14" s="30" t="s">
        <v>161</v>
      </c>
    </row>
    <row r="15" spans="1:1">
      <c r="A15" s="31" t="s">
        <v>162</v>
      </c>
    </row>
    <row r="16" spans="1:1">
      <c r="A16" s="32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2025-10-01T20:52:51Z</dcterms:created>
  <dcterms:modified xsi:type="dcterms:W3CDTF">2025-10-01T20:52:51Z</dcterms:modified>
</cp:coreProperties>
</file>