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codeName="ThisWorkbook" defaultThemeVersion="124226"/>
  <xr:revisionPtr revIDLastSave="0" documentId="13_ncr:1_{E514DC35-61B2-43CA-B61E-40223A9729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Pv4 Subnet Calculator" sheetId="1" r:id="rId1"/>
    <sheet name="IPv6 Subnet Calculator" sheetId="3" r:id="rId2"/>
    <sheet name="Binary" sheetId="2" r:id="rId3"/>
  </sheets>
  <externalReferences>
    <externalReference r:id="rId4"/>
  </externalReferences>
  <definedNames>
    <definedName name="host">Binary!$T$3:$V$35</definedName>
    <definedName name="icmp">[1]Ports!#REF!</definedName>
    <definedName name="range">Binary!$A$3:$I$258</definedName>
    <definedName name="range2">Binary!$T$3:$U$35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1" l="1"/>
  <c r="AE34" i="1"/>
  <c r="AF34" i="1"/>
  <c r="AG34" i="1"/>
  <c r="AH34" i="1"/>
  <c r="AI34" i="1"/>
  <c r="AJ34" i="1"/>
  <c r="AK34" i="1"/>
  <c r="AD34" i="1"/>
  <c r="AK33" i="1"/>
  <c r="AJ33" i="1"/>
  <c r="AI33" i="1"/>
  <c r="AH33" i="1"/>
  <c r="AG33" i="1"/>
  <c r="AG38" i="1" s="1"/>
  <c r="AF33" i="1"/>
  <c r="AE33" i="1"/>
  <c r="AD33" i="1"/>
  <c r="AD32" i="1"/>
  <c r="U32" i="1"/>
  <c r="L32" i="1"/>
  <c r="Q33" i="1" s="1"/>
  <c r="Q34" i="1" s="1"/>
  <c r="C32" i="1"/>
  <c r="J33" i="1" s="1"/>
  <c r="J34" i="1" s="1"/>
  <c r="AK11" i="1"/>
  <c r="AJ11" i="1"/>
  <c r="AI11" i="1"/>
  <c r="AH11" i="1"/>
  <c r="AG11" i="1"/>
  <c r="AF11" i="1"/>
  <c r="AE11" i="1"/>
  <c r="AD11" i="1"/>
  <c r="AB11" i="1"/>
  <c r="AA11" i="1"/>
  <c r="Z11" i="1"/>
  <c r="Y11" i="1"/>
  <c r="X11" i="1"/>
  <c r="W11" i="1"/>
  <c r="V11" i="1"/>
  <c r="U11" i="1"/>
  <c r="S11" i="1"/>
  <c r="R11" i="1"/>
  <c r="Q11" i="1"/>
  <c r="P11" i="1"/>
  <c r="O11" i="1"/>
  <c r="N11" i="1"/>
  <c r="M11" i="1"/>
  <c r="L11" i="1"/>
  <c r="J11" i="1"/>
  <c r="I11" i="1"/>
  <c r="H11" i="1"/>
  <c r="G11" i="1"/>
  <c r="F11" i="1"/>
  <c r="E11" i="1"/>
  <c r="D11" i="1"/>
  <c r="C11" i="1"/>
  <c r="AK31" i="1"/>
  <c r="AJ31" i="1"/>
  <c r="AI31" i="1"/>
  <c r="AI38" i="1" s="1"/>
  <c r="AH31" i="1"/>
  <c r="AG31" i="1"/>
  <c r="AF31" i="1"/>
  <c r="AE31" i="1"/>
  <c r="AD31" i="1"/>
  <c r="AB31" i="1"/>
  <c r="AA31" i="1"/>
  <c r="Z31" i="1"/>
  <c r="Y31" i="1"/>
  <c r="X31" i="1"/>
  <c r="W31" i="1"/>
  <c r="V31" i="1"/>
  <c r="U31" i="1"/>
  <c r="S31" i="1"/>
  <c r="R31" i="1"/>
  <c r="Q31" i="1"/>
  <c r="P31" i="1"/>
  <c r="O31" i="1"/>
  <c r="N31" i="1"/>
  <c r="M31" i="1"/>
  <c r="L31" i="1"/>
  <c r="J31" i="1"/>
  <c r="I31" i="1"/>
  <c r="H31" i="1"/>
  <c r="G31" i="1"/>
  <c r="F31" i="1"/>
  <c r="E31" i="1"/>
  <c r="D31" i="1"/>
  <c r="C31" i="1"/>
  <c r="AE41" i="1" s="1"/>
  <c r="AD30" i="1"/>
  <c r="U30" i="1"/>
  <c r="L30" i="1"/>
  <c r="C30" i="1"/>
  <c r="AH12" i="1"/>
  <c r="AE12" i="1"/>
  <c r="U12" i="1"/>
  <c r="Q12" i="1"/>
  <c r="G12" i="1"/>
  <c r="C10" i="1"/>
  <c r="X81" i="2"/>
  <c r="B33" i="3"/>
  <c r="J3" i="1"/>
  <c r="I3" i="3"/>
  <c r="BA22" i="3" s="1"/>
  <c r="H3" i="3"/>
  <c r="AY22" i="3" s="1"/>
  <c r="G3" i="3"/>
  <c r="AH22" i="3" s="1"/>
  <c r="F3" i="3"/>
  <c r="BA23" i="3"/>
  <c r="BO24" i="3" s="1"/>
  <c r="AJ23" i="3"/>
  <c r="AN24" i="3" s="1"/>
  <c r="S23" i="3"/>
  <c r="W24" i="3" s="1"/>
  <c r="E3" i="3"/>
  <c r="P59" i="3"/>
  <c r="B23" i="3"/>
  <c r="E24" i="3" s="1"/>
  <c r="E27" i="3" s="1"/>
  <c r="BA9" i="3"/>
  <c r="BM10" i="3" s="1"/>
  <c r="BM13" i="3" s="1"/>
  <c r="AJ9" i="3"/>
  <c r="AM10" i="3" s="1"/>
  <c r="AM13" i="3" s="1"/>
  <c r="S9" i="3"/>
  <c r="S10" i="3" s="1"/>
  <c r="B9" i="3"/>
  <c r="J10" i="3" s="1"/>
  <c r="C3" i="3"/>
  <c r="U8" i="3" s="1"/>
  <c r="D3" i="3"/>
  <c r="AY8" i="3" s="1"/>
  <c r="B3" i="3"/>
  <c r="B8" i="3" s="1"/>
  <c r="X129" i="2"/>
  <c r="X128" i="2"/>
  <c r="X127" i="2" s="1"/>
  <c r="X126" i="2" s="1"/>
  <c r="X125" i="2" s="1"/>
  <c r="X124" i="2" s="1"/>
  <c r="X123" i="2" s="1"/>
  <c r="X122" i="2" s="1"/>
  <c r="X121" i="2" s="1"/>
  <c r="X120" i="2" s="1"/>
  <c r="X119" i="2" s="1"/>
  <c r="X118" i="2" s="1"/>
  <c r="X117" i="2" s="1"/>
  <c r="X116" i="2" s="1"/>
  <c r="X115" i="2" s="1"/>
  <c r="X114" i="2" s="1"/>
  <c r="X113" i="2" s="1"/>
  <c r="X112" i="2" s="1"/>
  <c r="X111" i="2" s="1"/>
  <c r="X110" i="2" s="1"/>
  <c r="X109" i="2" s="1"/>
  <c r="X108" i="2" s="1"/>
  <c r="X107" i="2" s="1"/>
  <c r="X106" i="2" s="1"/>
  <c r="X105" i="2" s="1"/>
  <c r="X104" i="2" s="1"/>
  <c r="X103" i="2" s="1"/>
  <c r="X102" i="2" s="1"/>
  <c r="X101" i="2" s="1"/>
  <c r="X100" i="2" s="1"/>
  <c r="X99" i="2" s="1"/>
  <c r="X98" i="2" s="1"/>
  <c r="X97" i="2" s="1"/>
  <c r="X96" i="2" s="1"/>
  <c r="X95" i="2" s="1"/>
  <c r="X94" i="2" s="1"/>
  <c r="X93" i="2" s="1"/>
  <c r="X92" i="2" s="1"/>
  <c r="X91" i="2" s="1"/>
  <c r="X90" i="2" s="1"/>
  <c r="X89" i="2" s="1"/>
  <c r="X88" i="2" s="1"/>
  <c r="X87" i="2" s="1"/>
  <c r="X86" i="2" s="1"/>
  <c r="X85" i="2" s="1"/>
  <c r="X84" i="2" s="1"/>
  <c r="X83" i="2" s="1"/>
  <c r="X82" i="2" s="1"/>
  <c r="X80" i="2" s="1"/>
  <c r="X79" i="2" s="1"/>
  <c r="X78" i="2" s="1"/>
  <c r="X77" i="2" s="1"/>
  <c r="X76" i="2" s="1"/>
  <c r="X75" i="2" s="1"/>
  <c r="X74" i="2" s="1"/>
  <c r="X73" i="2" s="1"/>
  <c r="X72" i="2" s="1"/>
  <c r="X71" i="2" s="1"/>
  <c r="X70" i="2" s="1"/>
  <c r="X69" i="2" s="1"/>
  <c r="X68" i="2" s="1"/>
  <c r="X67" i="2" s="1"/>
  <c r="X66" i="2" s="1"/>
  <c r="X65" i="2" s="1"/>
  <c r="X64" i="2" s="1"/>
  <c r="X63" i="2" s="1"/>
  <c r="X62" i="2" s="1"/>
  <c r="X61" i="2" s="1"/>
  <c r="X60" i="2" s="1"/>
  <c r="X59" i="2" s="1"/>
  <c r="X58" i="2" s="1"/>
  <c r="X57" i="2" s="1"/>
  <c r="X56" i="2" s="1"/>
  <c r="X55" i="2" s="1"/>
  <c r="X54" i="2" s="1"/>
  <c r="X53" i="2" s="1"/>
  <c r="X52" i="2" s="1"/>
  <c r="X51" i="2" s="1"/>
  <c r="X50" i="2" s="1"/>
  <c r="X49" i="2" s="1"/>
  <c r="X48" i="2" s="1"/>
  <c r="X47" i="2" s="1"/>
  <c r="X46" i="2" s="1"/>
  <c r="X45" i="2" s="1"/>
  <c r="X44" i="2" s="1"/>
  <c r="X43" i="2" s="1"/>
  <c r="X42" i="2" s="1"/>
  <c r="X41" i="2" s="1"/>
  <c r="X40" i="2" s="1"/>
  <c r="X39" i="2" s="1"/>
  <c r="X38" i="2" s="1"/>
  <c r="X37" i="2" s="1"/>
  <c r="X36" i="2" s="1"/>
  <c r="X35" i="2" s="1"/>
  <c r="X34" i="2" s="1"/>
  <c r="X33" i="2" s="1"/>
  <c r="X32" i="2" s="1"/>
  <c r="X31" i="2" s="1"/>
  <c r="X30" i="2" s="1"/>
  <c r="X29" i="2" s="1"/>
  <c r="X28" i="2" s="1"/>
  <c r="X27" i="2" s="1"/>
  <c r="X26" i="2" s="1"/>
  <c r="X25" i="2" s="1"/>
  <c r="X24" i="2" s="1"/>
  <c r="X23" i="2" s="1"/>
  <c r="X22" i="2" s="1"/>
  <c r="X21" i="2" s="1"/>
  <c r="X20" i="2" s="1"/>
  <c r="X19" i="2" s="1"/>
  <c r="X18" i="2" s="1"/>
  <c r="X17" i="2" s="1"/>
  <c r="X16" i="2" s="1"/>
  <c r="X15" i="2" s="1"/>
  <c r="X14" i="2" s="1"/>
  <c r="X13" i="2" s="1"/>
  <c r="X12" i="2" s="1"/>
  <c r="X11" i="2" s="1"/>
  <c r="X10" i="2" s="1"/>
  <c r="X9" i="2" s="1"/>
  <c r="X8" i="2" s="1"/>
  <c r="X7" i="2" s="1"/>
  <c r="X6" i="2" s="1"/>
  <c r="X5" i="2" s="1"/>
  <c r="X4" i="2" s="1"/>
  <c r="X3" i="2" s="1"/>
  <c r="U33" i="2"/>
  <c r="U32" i="2" s="1"/>
  <c r="U31" i="2" s="1"/>
  <c r="U30" i="2" s="1"/>
  <c r="U29" i="2" s="1"/>
  <c r="U28" i="2" s="1"/>
  <c r="U27" i="2" s="1"/>
  <c r="U26" i="2" s="1"/>
  <c r="U25" i="2" s="1"/>
  <c r="U24" i="2" s="1"/>
  <c r="U23" i="2" s="1"/>
  <c r="U22" i="2" s="1"/>
  <c r="U21" i="2" s="1"/>
  <c r="U20" i="2" s="1"/>
  <c r="U19" i="2" s="1"/>
  <c r="U18" i="2" s="1"/>
  <c r="U17" i="2" s="1"/>
  <c r="U16" i="2" s="1"/>
  <c r="U15" i="2" s="1"/>
  <c r="U14" i="2" s="1"/>
  <c r="U13" i="2" s="1"/>
  <c r="U12" i="2" s="1"/>
  <c r="U11" i="2" s="1"/>
  <c r="U10" i="2" s="1"/>
  <c r="U9" i="2" s="1"/>
  <c r="U8" i="2" s="1"/>
  <c r="U7" i="2" s="1"/>
  <c r="U6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Z9" i="1" s="1"/>
  <c r="T4" i="2"/>
  <c r="AD8" i="1"/>
  <c r="U8" i="1"/>
  <c r="L8" i="1"/>
  <c r="C8" i="1"/>
  <c r="J4" i="2"/>
  <c r="K4" i="2"/>
  <c r="L4" i="2"/>
  <c r="M4" i="2"/>
  <c r="N4" i="2"/>
  <c r="O4" i="2"/>
  <c r="P4" i="2"/>
  <c r="Q4" i="2"/>
  <c r="T5" i="2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C15" i="1" s="1"/>
  <c r="J5" i="2"/>
  <c r="K5" i="2"/>
  <c r="L5" i="2"/>
  <c r="M5" i="2"/>
  <c r="N5" i="2"/>
  <c r="O5" i="2"/>
  <c r="P5" i="2"/>
  <c r="Q5" i="2"/>
  <c r="J6" i="2"/>
  <c r="K6" i="2"/>
  <c r="L6" i="2"/>
  <c r="M6" i="2"/>
  <c r="N6" i="2"/>
  <c r="O6" i="2"/>
  <c r="P6" i="2"/>
  <c r="Q6" i="2"/>
  <c r="J7" i="2"/>
  <c r="K7" i="2"/>
  <c r="L7" i="2"/>
  <c r="M7" i="2"/>
  <c r="N7" i="2"/>
  <c r="O7" i="2"/>
  <c r="P7" i="2"/>
  <c r="Q7" i="2"/>
  <c r="J8" i="2"/>
  <c r="K8" i="2"/>
  <c r="L8" i="2"/>
  <c r="M8" i="2"/>
  <c r="N8" i="2"/>
  <c r="O8" i="2"/>
  <c r="P8" i="2"/>
  <c r="Q8" i="2"/>
  <c r="J9" i="2"/>
  <c r="K9" i="2"/>
  <c r="L9" i="2"/>
  <c r="M9" i="2"/>
  <c r="N9" i="2"/>
  <c r="O9" i="2"/>
  <c r="P9" i="2"/>
  <c r="Q9" i="2"/>
  <c r="J10" i="2"/>
  <c r="K10" i="2"/>
  <c r="L10" i="2"/>
  <c r="M10" i="2"/>
  <c r="N10" i="2"/>
  <c r="O10" i="2"/>
  <c r="P10" i="2"/>
  <c r="Q10" i="2"/>
  <c r="J11" i="2"/>
  <c r="K11" i="2"/>
  <c r="L11" i="2"/>
  <c r="M11" i="2"/>
  <c r="N11" i="2"/>
  <c r="O11" i="2"/>
  <c r="P11" i="2"/>
  <c r="Q11" i="2"/>
  <c r="J12" i="2"/>
  <c r="K12" i="2"/>
  <c r="L12" i="2"/>
  <c r="M12" i="2"/>
  <c r="N12" i="2"/>
  <c r="O12" i="2"/>
  <c r="P12" i="2"/>
  <c r="Q12" i="2"/>
  <c r="J13" i="2"/>
  <c r="K13" i="2"/>
  <c r="L13" i="2"/>
  <c r="M13" i="2"/>
  <c r="N13" i="2"/>
  <c r="O13" i="2"/>
  <c r="P13" i="2"/>
  <c r="Q13" i="2"/>
  <c r="J14" i="2"/>
  <c r="K14" i="2"/>
  <c r="L14" i="2"/>
  <c r="M14" i="2"/>
  <c r="N14" i="2"/>
  <c r="O14" i="2"/>
  <c r="P14" i="2"/>
  <c r="Q14" i="2"/>
  <c r="J15" i="2"/>
  <c r="K15" i="2"/>
  <c r="L15" i="2"/>
  <c r="M15" i="2"/>
  <c r="N15" i="2"/>
  <c r="O15" i="2"/>
  <c r="P15" i="2"/>
  <c r="Q15" i="2"/>
  <c r="J16" i="2"/>
  <c r="K16" i="2"/>
  <c r="L16" i="2"/>
  <c r="M16" i="2"/>
  <c r="N16" i="2"/>
  <c r="O16" i="2"/>
  <c r="P16" i="2"/>
  <c r="Q16" i="2"/>
  <c r="J17" i="2"/>
  <c r="K17" i="2"/>
  <c r="L17" i="2"/>
  <c r="M17" i="2"/>
  <c r="N17" i="2"/>
  <c r="O17" i="2"/>
  <c r="P17" i="2"/>
  <c r="Q17" i="2"/>
  <c r="J18" i="2"/>
  <c r="K18" i="2"/>
  <c r="L18" i="2"/>
  <c r="M18" i="2"/>
  <c r="N18" i="2"/>
  <c r="O18" i="2"/>
  <c r="P18" i="2"/>
  <c r="Q18" i="2"/>
  <c r="J19" i="2"/>
  <c r="K19" i="2"/>
  <c r="L19" i="2"/>
  <c r="M19" i="2"/>
  <c r="N19" i="2"/>
  <c r="O19" i="2"/>
  <c r="P19" i="2"/>
  <c r="Q19" i="2"/>
  <c r="J20" i="2"/>
  <c r="K20" i="2"/>
  <c r="L20" i="2"/>
  <c r="M20" i="2"/>
  <c r="N20" i="2"/>
  <c r="O20" i="2"/>
  <c r="P20" i="2"/>
  <c r="Q20" i="2"/>
  <c r="J21" i="2"/>
  <c r="K21" i="2"/>
  <c r="L21" i="2"/>
  <c r="M21" i="2"/>
  <c r="N21" i="2"/>
  <c r="O21" i="2"/>
  <c r="P21" i="2"/>
  <c r="Q21" i="2"/>
  <c r="J22" i="2"/>
  <c r="K22" i="2"/>
  <c r="L22" i="2"/>
  <c r="M22" i="2"/>
  <c r="N22" i="2"/>
  <c r="O22" i="2"/>
  <c r="P22" i="2"/>
  <c r="Q22" i="2"/>
  <c r="J23" i="2"/>
  <c r="K23" i="2"/>
  <c r="L23" i="2"/>
  <c r="M23" i="2"/>
  <c r="N23" i="2"/>
  <c r="O23" i="2"/>
  <c r="P23" i="2"/>
  <c r="Q23" i="2"/>
  <c r="J24" i="2"/>
  <c r="K24" i="2"/>
  <c r="L24" i="2"/>
  <c r="M24" i="2"/>
  <c r="N24" i="2"/>
  <c r="O24" i="2"/>
  <c r="P24" i="2"/>
  <c r="Q24" i="2"/>
  <c r="J25" i="2"/>
  <c r="K25" i="2"/>
  <c r="L25" i="2"/>
  <c r="M25" i="2"/>
  <c r="N25" i="2"/>
  <c r="O25" i="2"/>
  <c r="P25" i="2"/>
  <c r="Q25" i="2"/>
  <c r="J26" i="2"/>
  <c r="K26" i="2"/>
  <c r="L26" i="2"/>
  <c r="M26" i="2"/>
  <c r="N26" i="2"/>
  <c r="O26" i="2"/>
  <c r="P26" i="2"/>
  <c r="Q26" i="2"/>
  <c r="J27" i="2"/>
  <c r="K27" i="2"/>
  <c r="L27" i="2"/>
  <c r="M27" i="2"/>
  <c r="N27" i="2"/>
  <c r="O27" i="2"/>
  <c r="P27" i="2"/>
  <c r="Q27" i="2"/>
  <c r="J28" i="2"/>
  <c r="K28" i="2"/>
  <c r="L28" i="2"/>
  <c r="M28" i="2"/>
  <c r="N28" i="2"/>
  <c r="O28" i="2"/>
  <c r="P28" i="2"/>
  <c r="Q28" i="2"/>
  <c r="J29" i="2"/>
  <c r="K29" i="2"/>
  <c r="L29" i="2"/>
  <c r="M29" i="2"/>
  <c r="N29" i="2"/>
  <c r="O29" i="2"/>
  <c r="P29" i="2"/>
  <c r="Q29" i="2"/>
  <c r="J30" i="2"/>
  <c r="K30" i="2"/>
  <c r="L30" i="2"/>
  <c r="M30" i="2"/>
  <c r="N30" i="2"/>
  <c r="O30" i="2"/>
  <c r="P30" i="2"/>
  <c r="Q30" i="2"/>
  <c r="J31" i="2"/>
  <c r="K31" i="2"/>
  <c r="L31" i="2"/>
  <c r="M31" i="2"/>
  <c r="N31" i="2"/>
  <c r="O31" i="2"/>
  <c r="P31" i="2"/>
  <c r="Q31" i="2"/>
  <c r="J32" i="2"/>
  <c r="K32" i="2"/>
  <c r="L32" i="2"/>
  <c r="M32" i="2"/>
  <c r="N32" i="2"/>
  <c r="O32" i="2"/>
  <c r="P32" i="2"/>
  <c r="Q32" i="2"/>
  <c r="J33" i="2"/>
  <c r="K33" i="2"/>
  <c r="L33" i="2"/>
  <c r="M33" i="2"/>
  <c r="N33" i="2"/>
  <c r="O33" i="2"/>
  <c r="P33" i="2"/>
  <c r="Q33" i="2"/>
  <c r="J34" i="2"/>
  <c r="K34" i="2"/>
  <c r="L34" i="2"/>
  <c r="M34" i="2"/>
  <c r="N34" i="2"/>
  <c r="O34" i="2"/>
  <c r="P34" i="2"/>
  <c r="Q34" i="2"/>
  <c r="J35" i="2"/>
  <c r="K35" i="2"/>
  <c r="L35" i="2"/>
  <c r="M35" i="2"/>
  <c r="N35" i="2"/>
  <c r="O35" i="2"/>
  <c r="P35" i="2"/>
  <c r="Q35" i="2"/>
  <c r="J36" i="2"/>
  <c r="K36" i="2"/>
  <c r="L36" i="2"/>
  <c r="M36" i="2"/>
  <c r="N36" i="2"/>
  <c r="O36" i="2"/>
  <c r="P36" i="2"/>
  <c r="Q36" i="2"/>
  <c r="J37" i="2"/>
  <c r="K37" i="2"/>
  <c r="L37" i="2"/>
  <c r="M37" i="2"/>
  <c r="N37" i="2"/>
  <c r="O37" i="2"/>
  <c r="P37" i="2"/>
  <c r="Q37" i="2"/>
  <c r="J38" i="2"/>
  <c r="K38" i="2"/>
  <c r="L38" i="2"/>
  <c r="M38" i="2"/>
  <c r="N38" i="2"/>
  <c r="O38" i="2"/>
  <c r="P38" i="2"/>
  <c r="Q38" i="2"/>
  <c r="J39" i="2"/>
  <c r="K39" i="2"/>
  <c r="L39" i="2"/>
  <c r="M39" i="2"/>
  <c r="N39" i="2"/>
  <c r="O39" i="2"/>
  <c r="P39" i="2"/>
  <c r="Q39" i="2"/>
  <c r="J40" i="2"/>
  <c r="K40" i="2"/>
  <c r="L40" i="2"/>
  <c r="M40" i="2"/>
  <c r="N40" i="2"/>
  <c r="O40" i="2"/>
  <c r="P40" i="2"/>
  <c r="Q40" i="2"/>
  <c r="J41" i="2"/>
  <c r="K41" i="2"/>
  <c r="L41" i="2"/>
  <c r="M41" i="2"/>
  <c r="N41" i="2"/>
  <c r="O41" i="2"/>
  <c r="P41" i="2"/>
  <c r="Q41" i="2"/>
  <c r="J42" i="2"/>
  <c r="K42" i="2"/>
  <c r="L42" i="2"/>
  <c r="M42" i="2"/>
  <c r="N42" i="2"/>
  <c r="O42" i="2"/>
  <c r="P42" i="2"/>
  <c r="Q42" i="2"/>
  <c r="J43" i="2"/>
  <c r="K43" i="2"/>
  <c r="L43" i="2"/>
  <c r="M43" i="2"/>
  <c r="N43" i="2"/>
  <c r="O43" i="2"/>
  <c r="P43" i="2"/>
  <c r="Q43" i="2"/>
  <c r="J44" i="2"/>
  <c r="K44" i="2"/>
  <c r="L44" i="2"/>
  <c r="M44" i="2"/>
  <c r="N44" i="2"/>
  <c r="O44" i="2"/>
  <c r="P44" i="2"/>
  <c r="Q44" i="2"/>
  <c r="J45" i="2"/>
  <c r="K45" i="2"/>
  <c r="L45" i="2"/>
  <c r="M45" i="2"/>
  <c r="N45" i="2"/>
  <c r="O45" i="2"/>
  <c r="P45" i="2"/>
  <c r="Q45" i="2"/>
  <c r="J46" i="2"/>
  <c r="K46" i="2"/>
  <c r="L46" i="2"/>
  <c r="M46" i="2"/>
  <c r="N46" i="2"/>
  <c r="O46" i="2"/>
  <c r="P46" i="2"/>
  <c r="Q46" i="2"/>
  <c r="J47" i="2"/>
  <c r="K47" i="2"/>
  <c r="L47" i="2"/>
  <c r="M47" i="2"/>
  <c r="N47" i="2"/>
  <c r="O47" i="2"/>
  <c r="P47" i="2"/>
  <c r="Q47" i="2"/>
  <c r="J48" i="2"/>
  <c r="K48" i="2"/>
  <c r="L48" i="2"/>
  <c r="M48" i="2"/>
  <c r="N48" i="2"/>
  <c r="O48" i="2"/>
  <c r="P48" i="2"/>
  <c r="Q48" i="2"/>
  <c r="J49" i="2"/>
  <c r="K49" i="2"/>
  <c r="L49" i="2"/>
  <c r="M49" i="2"/>
  <c r="N49" i="2"/>
  <c r="O49" i="2"/>
  <c r="P49" i="2"/>
  <c r="Q49" i="2"/>
  <c r="J50" i="2"/>
  <c r="K50" i="2"/>
  <c r="L50" i="2"/>
  <c r="M50" i="2"/>
  <c r="N50" i="2"/>
  <c r="O50" i="2"/>
  <c r="P50" i="2"/>
  <c r="Q50" i="2"/>
  <c r="J51" i="2"/>
  <c r="K51" i="2"/>
  <c r="L51" i="2"/>
  <c r="M51" i="2"/>
  <c r="N51" i="2"/>
  <c r="O51" i="2"/>
  <c r="P51" i="2"/>
  <c r="Q51" i="2"/>
  <c r="J52" i="2"/>
  <c r="K52" i="2"/>
  <c r="L52" i="2"/>
  <c r="M52" i="2"/>
  <c r="N52" i="2"/>
  <c r="O52" i="2"/>
  <c r="P52" i="2"/>
  <c r="Q52" i="2"/>
  <c r="J53" i="2"/>
  <c r="K53" i="2"/>
  <c r="L53" i="2"/>
  <c r="M53" i="2"/>
  <c r="N53" i="2"/>
  <c r="O53" i="2"/>
  <c r="P53" i="2"/>
  <c r="Q53" i="2"/>
  <c r="J54" i="2"/>
  <c r="K54" i="2"/>
  <c r="L54" i="2"/>
  <c r="M54" i="2"/>
  <c r="N54" i="2"/>
  <c r="O54" i="2"/>
  <c r="P54" i="2"/>
  <c r="Q54" i="2"/>
  <c r="J55" i="2"/>
  <c r="K55" i="2"/>
  <c r="L55" i="2"/>
  <c r="M55" i="2"/>
  <c r="N55" i="2"/>
  <c r="O55" i="2"/>
  <c r="P55" i="2"/>
  <c r="Q55" i="2"/>
  <c r="J56" i="2"/>
  <c r="K56" i="2"/>
  <c r="L56" i="2"/>
  <c r="M56" i="2"/>
  <c r="N56" i="2"/>
  <c r="O56" i="2"/>
  <c r="P56" i="2"/>
  <c r="Q56" i="2"/>
  <c r="J57" i="2"/>
  <c r="K57" i="2"/>
  <c r="L57" i="2"/>
  <c r="M57" i="2"/>
  <c r="N57" i="2"/>
  <c r="O57" i="2"/>
  <c r="P57" i="2"/>
  <c r="Q57" i="2"/>
  <c r="J58" i="2"/>
  <c r="K58" i="2"/>
  <c r="L58" i="2"/>
  <c r="M58" i="2"/>
  <c r="N58" i="2"/>
  <c r="O58" i="2"/>
  <c r="P58" i="2"/>
  <c r="Q58" i="2"/>
  <c r="J59" i="2"/>
  <c r="K59" i="2"/>
  <c r="L59" i="2"/>
  <c r="M59" i="2"/>
  <c r="N59" i="2"/>
  <c r="O59" i="2"/>
  <c r="P59" i="2"/>
  <c r="Q59" i="2"/>
  <c r="J60" i="2"/>
  <c r="K60" i="2"/>
  <c r="L60" i="2"/>
  <c r="M60" i="2"/>
  <c r="N60" i="2"/>
  <c r="O60" i="2"/>
  <c r="P60" i="2"/>
  <c r="Q60" i="2"/>
  <c r="J61" i="2"/>
  <c r="K61" i="2"/>
  <c r="L61" i="2"/>
  <c r="M61" i="2"/>
  <c r="N61" i="2"/>
  <c r="O61" i="2"/>
  <c r="P61" i="2"/>
  <c r="Q61" i="2"/>
  <c r="J62" i="2"/>
  <c r="K62" i="2"/>
  <c r="L62" i="2"/>
  <c r="M62" i="2"/>
  <c r="N62" i="2"/>
  <c r="O62" i="2"/>
  <c r="P62" i="2"/>
  <c r="Q62" i="2"/>
  <c r="J63" i="2"/>
  <c r="K63" i="2"/>
  <c r="L63" i="2"/>
  <c r="M63" i="2"/>
  <c r="N63" i="2"/>
  <c r="O63" i="2"/>
  <c r="P63" i="2"/>
  <c r="Q63" i="2"/>
  <c r="J64" i="2"/>
  <c r="K64" i="2"/>
  <c r="L64" i="2"/>
  <c r="M64" i="2"/>
  <c r="N64" i="2"/>
  <c r="O64" i="2"/>
  <c r="P64" i="2"/>
  <c r="Q64" i="2"/>
  <c r="J65" i="2"/>
  <c r="K65" i="2"/>
  <c r="L65" i="2"/>
  <c r="M65" i="2"/>
  <c r="N65" i="2"/>
  <c r="O65" i="2"/>
  <c r="P65" i="2"/>
  <c r="Q65" i="2"/>
  <c r="J66" i="2"/>
  <c r="K66" i="2"/>
  <c r="L66" i="2"/>
  <c r="M66" i="2"/>
  <c r="N66" i="2"/>
  <c r="O66" i="2"/>
  <c r="P66" i="2"/>
  <c r="Q66" i="2"/>
  <c r="J67" i="2"/>
  <c r="K67" i="2"/>
  <c r="L67" i="2"/>
  <c r="M67" i="2"/>
  <c r="N67" i="2"/>
  <c r="O67" i="2"/>
  <c r="P67" i="2"/>
  <c r="Q67" i="2"/>
  <c r="J68" i="2"/>
  <c r="K68" i="2"/>
  <c r="L68" i="2"/>
  <c r="M68" i="2"/>
  <c r="N68" i="2"/>
  <c r="O68" i="2"/>
  <c r="P68" i="2"/>
  <c r="Q68" i="2"/>
  <c r="J69" i="2"/>
  <c r="K69" i="2"/>
  <c r="L69" i="2"/>
  <c r="M69" i="2"/>
  <c r="N69" i="2"/>
  <c r="O69" i="2"/>
  <c r="P69" i="2"/>
  <c r="Q69" i="2"/>
  <c r="J70" i="2"/>
  <c r="K70" i="2"/>
  <c r="L70" i="2"/>
  <c r="M70" i="2"/>
  <c r="N70" i="2"/>
  <c r="O70" i="2"/>
  <c r="P70" i="2"/>
  <c r="Q70" i="2"/>
  <c r="J71" i="2"/>
  <c r="K71" i="2"/>
  <c r="L71" i="2"/>
  <c r="M71" i="2"/>
  <c r="N71" i="2"/>
  <c r="O71" i="2"/>
  <c r="P71" i="2"/>
  <c r="Q71" i="2"/>
  <c r="J72" i="2"/>
  <c r="K72" i="2"/>
  <c r="L72" i="2"/>
  <c r="M72" i="2"/>
  <c r="N72" i="2"/>
  <c r="O72" i="2"/>
  <c r="P72" i="2"/>
  <c r="Q72" i="2"/>
  <c r="J73" i="2"/>
  <c r="K73" i="2"/>
  <c r="L73" i="2"/>
  <c r="M73" i="2"/>
  <c r="N73" i="2"/>
  <c r="O73" i="2"/>
  <c r="P73" i="2"/>
  <c r="Q73" i="2"/>
  <c r="J74" i="2"/>
  <c r="K74" i="2"/>
  <c r="L74" i="2"/>
  <c r="M74" i="2"/>
  <c r="N74" i="2"/>
  <c r="O74" i="2"/>
  <c r="P74" i="2"/>
  <c r="Q74" i="2"/>
  <c r="J75" i="2"/>
  <c r="K75" i="2"/>
  <c r="L75" i="2"/>
  <c r="M75" i="2"/>
  <c r="N75" i="2"/>
  <c r="O75" i="2"/>
  <c r="P75" i="2"/>
  <c r="Q75" i="2"/>
  <c r="J76" i="2"/>
  <c r="K76" i="2"/>
  <c r="L76" i="2"/>
  <c r="M76" i="2"/>
  <c r="N76" i="2"/>
  <c r="O76" i="2"/>
  <c r="P76" i="2"/>
  <c r="Q76" i="2"/>
  <c r="J77" i="2"/>
  <c r="K77" i="2"/>
  <c r="L77" i="2"/>
  <c r="M77" i="2"/>
  <c r="N77" i="2"/>
  <c r="O77" i="2"/>
  <c r="P77" i="2"/>
  <c r="Q77" i="2"/>
  <c r="J78" i="2"/>
  <c r="K78" i="2"/>
  <c r="L78" i="2"/>
  <c r="M78" i="2"/>
  <c r="N78" i="2"/>
  <c r="O78" i="2"/>
  <c r="P78" i="2"/>
  <c r="Q78" i="2"/>
  <c r="J79" i="2"/>
  <c r="K79" i="2"/>
  <c r="L79" i="2"/>
  <c r="M79" i="2"/>
  <c r="N79" i="2"/>
  <c r="O79" i="2"/>
  <c r="P79" i="2"/>
  <c r="Q79" i="2"/>
  <c r="J80" i="2"/>
  <c r="K80" i="2"/>
  <c r="L80" i="2"/>
  <c r="M80" i="2"/>
  <c r="N80" i="2"/>
  <c r="O80" i="2"/>
  <c r="P80" i="2"/>
  <c r="Q80" i="2"/>
  <c r="J81" i="2"/>
  <c r="K81" i="2"/>
  <c r="L81" i="2"/>
  <c r="M81" i="2"/>
  <c r="N81" i="2"/>
  <c r="O81" i="2"/>
  <c r="P81" i="2"/>
  <c r="Q81" i="2"/>
  <c r="J82" i="2"/>
  <c r="K82" i="2"/>
  <c r="L82" i="2"/>
  <c r="M82" i="2"/>
  <c r="N82" i="2"/>
  <c r="O82" i="2"/>
  <c r="P82" i="2"/>
  <c r="Q82" i="2"/>
  <c r="J83" i="2"/>
  <c r="K83" i="2"/>
  <c r="L83" i="2"/>
  <c r="M83" i="2"/>
  <c r="N83" i="2"/>
  <c r="O83" i="2"/>
  <c r="P83" i="2"/>
  <c r="Q83" i="2"/>
  <c r="J84" i="2"/>
  <c r="K84" i="2"/>
  <c r="L84" i="2"/>
  <c r="M84" i="2"/>
  <c r="N84" i="2"/>
  <c r="O84" i="2"/>
  <c r="P84" i="2"/>
  <c r="Q84" i="2"/>
  <c r="J85" i="2"/>
  <c r="K85" i="2"/>
  <c r="L85" i="2"/>
  <c r="M85" i="2"/>
  <c r="N85" i="2"/>
  <c r="O85" i="2"/>
  <c r="P85" i="2"/>
  <c r="Q85" i="2"/>
  <c r="J86" i="2"/>
  <c r="K86" i="2"/>
  <c r="L86" i="2"/>
  <c r="M86" i="2"/>
  <c r="N86" i="2"/>
  <c r="O86" i="2"/>
  <c r="P86" i="2"/>
  <c r="Q86" i="2"/>
  <c r="J87" i="2"/>
  <c r="K87" i="2"/>
  <c r="L87" i="2"/>
  <c r="M87" i="2"/>
  <c r="N87" i="2"/>
  <c r="O87" i="2"/>
  <c r="P87" i="2"/>
  <c r="Q87" i="2"/>
  <c r="J88" i="2"/>
  <c r="K88" i="2"/>
  <c r="L88" i="2"/>
  <c r="M88" i="2"/>
  <c r="N88" i="2"/>
  <c r="O88" i="2"/>
  <c r="P88" i="2"/>
  <c r="Q88" i="2"/>
  <c r="J89" i="2"/>
  <c r="K89" i="2"/>
  <c r="L89" i="2"/>
  <c r="M89" i="2"/>
  <c r="N89" i="2"/>
  <c r="O89" i="2"/>
  <c r="P89" i="2"/>
  <c r="Q89" i="2"/>
  <c r="J90" i="2"/>
  <c r="K90" i="2"/>
  <c r="L90" i="2"/>
  <c r="M90" i="2"/>
  <c r="N90" i="2"/>
  <c r="O90" i="2"/>
  <c r="P90" i="2"/>
  <c r="Q90" i="2"/>
  <c r="J91" i="2"/>
  <c r="K91" i="2"/>
  <c r="L91" i="2"/>
  <c r="M91" i="2"/>
  <c r="N91" i="2"/>
  <c r="O91" i="2"/>
  <c r="P91" i="2"/>
  <c r="Q91" i="2"/>
  <c r="J92" i="2"/>
  <c r="K92" i="2"/>
  <c r="L92" i="2"/>
  <c r="M92" i="2"/>
  <c r="N92" i="2"/>
  <c r="O92" i="2"/>
  <c r="P92" i="2"/>
  <c r="Q92" i="2"/>
  <c r="J93" i="2"/>
  <c r="K93" i="2"/>
  <c r="L93" i="2"/>
  <c r="M93" i="2"/>
  <c r="N93" i="2"/>
  <c r="O93" i="2"/>
  <c r="P93" i="2"/>
  <c r="Q93" i="2"/>
  <c r="J94" i="2"/>
  <c r="K94" i="2"/>
  <c r="L94" i="2"/>
  <c r="M94" i="2"/>
  <c r="N94" i="2"/>
  <c r="O94" i="2"/>
  <c r="P94" i="2"/>
  <c r="Q94" i="2"/>
  <c r="J95" i="2"/>
  <c r="K95" i="2"/>
  <c r="L95" i="2"/>
  <c r="M95" i="2"/>
  <c r="N95" i="2"/>
  <c r="O95" i="2"/>
  <c r="P95" i="2"/>
  <c r="Q95" i="2"/>
  <c r="J96" i="2"/>
  <c r="K96" i="2"/>
  <c r="L96" i="2"/>
  <c r="M96" i="2"/>
  <c r="N96" i="2"/>
  <c r="O96" i="2"/>
  <c r="P96" i="2"/>
  <c r="Q96" i="2"/>
  <c r="J97" i="2"/>
  <c r="K97" i="2"/>
  <c r="L97" i="2"/>
  <c r="M97" i="2"/>
  <c r="N97" i="2"/>
  <c r="O97" i="2"/>
  <c r="P97" i="2"/>
  <c r="Q97" i="2"/>
  <c r="J98" i="2"/>
  <c r="K98" i="2"/>
  <c r="L98" i="2"/>
  <c r="M98" i="2"/>
  <c r="N98" i="2"/>
  <c r="O98" i="2"/>
  <c r="P98" i="2"/>
  <c r="Q98" i="2"/>
  <c r="J99" i="2"/>
  <c r="K99" i="2"/>
  <c r="L99" i="2"/>
  <c r="M99" i="2"/>
  <c r="N99" i="2"/>
  <c r="O99" i="2"/>
  <c r="P99" i="2"/>
  <c r="Q99" i="2"/>
  <c r="J100" i="2"/>
  <c r="K100" i="2"/>
  <c r="L100" i="2"/>
  <c r="M100" i="2"/>
  <c r="N100" i="2"/>
  <c r="O100" i="2"/>
  <c r="P100" i="2"/>
  <c r="Q100" i="2"/>
  <c r="J101" i="2"/>
  <c r="K101" i="2"/>
  <c r="L101" i="2"/>
  <c r="M101" i="2"/>
  <c r="N101" i="2"/>
  <c r="O101" i="2"/>
  <c r="P101" i="2"/>
  <c r="Q101" i="2"/>
  <c r="J102" i="2"/>
  <c r="K102" i="2"/>
  <c r="L102" i="2"/>
  <c r="M102" i="2"/>
  <c r="N102" i="2"/>
  <c r="O102" i="2"/>
  <c r="P102" i="2"/>
  <c r="Q102" i="2"/>
  <c r="J103" i="2"/>
  <c r="K103" i="2"/>
  <c r="L103" i="2"/>
  <c r="M103" i="2"/>
  <c r="N103" i="2"/>
  <c r="O103" i="2"/>
  <c r="P103" i="2"/>
  <c r="Q103" i="2"/>
  <c r="J104" i="2"/>
  <c r="K104" i="2"/>
  <c r="L104" i="2"/>
  <c r="M104" i="2"/>
  <c r="N104" i="2"/>
  <c r="O104" i="2"/>
  <c r="P104" i="2"/>
  <c r="Q104" i="2"/>
  <c r="J105" i="2"/>
  <c r="K105" i="2"/>
  <c r="L105" i="2"/>
  <c r="M105" i="2"/>
  <c r="N105" i="2"/>
  <c r="O105" i="2"/>
  <c r="P105" i="2"/>
  <c r="Q105" i="2"/>
  <c r="J106" i="2"/>
  <c r="K106" i="2"/>
  <c r="L106" i="2"/>
  <c r="M106" i="2"/>
  <c r="N106" i="2"/>
  <c r="O106" i="2"/>
  <c r="P106" i="2"/>
  <c r="Q106" i="2"/>
  <c r="J107" i="2"/>
  <c r="K107" i="2"/>
  <c r="L107" i="2"/>
  <c r="M107" i="2"/>
  <c r="N107" i="2"/>
  <c r="O107" i="2"/>
  <c r="P107" i="2"/>
  <c r="Q107" i="2"/>
  <c r="J108" i="2"/>
  <c r="K108" i="2"/>
  <c r="L108" i="2"/>
  <c r="M108" i="2"/>
  <c r="N108" i="2"/>
  <c r="O108" i="2"/>
  <c r="P108" i="2"/>
  <c r="Q108" i="2"/>
  <c r="J109" i="2"/>
  <c r="K109" i="2"/>
  <c r="L109" i="2"/>
  <c r="M109" i="2"/>
  <c r="N109" i="2"/>
  <c r="O109" i="2"/>
  <c r="P109" i="2"/>
  <c r="Q109" i="2"/>
  <c r="J110" i="2"/>
  <c r="K110" i="2"/>
  <c r="L110" i="2"/>
  <c r="M110" i="2"/>
  <c r="N110" i="2"/>
  <c r="O110" i="2"/>
  <c r="P110" i="2"/>
  <c r="Q110" i="2"/>
  <c r="J111" i="2"/>
  <c r="K111" i="2"/>
  <c r="L111" i="2"/>
  <c r="M111" i="2"/>
  <c r="N111" i="2"/>
  <c r="O111" i="2"/>
  <c r="P111" i="2"/>
  <c r="Q111" i="2"/>
  <c r="J112" i="2"/>
  <c r="K112" i="2"/>
  <c r="L112" i="2"/>
  <c r="M112" i="2"/>
  <c r="N112" i="2"/>
  <c r="O112" i="2"/>
  <c r="P112" i="2"/>
  <c r="Q112" i="2"/>
  <c r="J113" i="2"/>
  <c r="K113" i="2"/>
  <c r="L113" i="2"/>
  <c r="M113" i="2"/>
  <c r="N113" i="2"/>
  <c r="O113" i="2"/>
  <c r="P113" i="2"/>
  <c r="Q113" i="2"/>
  <c r="J114" i="2"/>
  <c r="K114" i="2"/>
  <c r="L114" i="2"/>
  <c r="M114" i="2"/>
  <c r="N114" i="2"/>
  <c r="O114" i="2"/>
  <c r="P114" i="2"/>
  <c r="Q114" i="2"/>
  <c r="J115" i="2"/>
  <c r="K115" i="2"/>
  <c r="L115" i="2"/>
  <c r="M115" i="2"/>
  <c r="N115" i="2"/>
  <c r="O115" i="2"/>
  <c r="P115" i="2"/>
  <c r="Q115" i="2"/>
  <c r="J116" i="2"/>
  <c r="K116" i="2"/>
  <c r="L116" i="2"/>
  <c r="M116" i="2"/>
  <c r="N116" i="2"/>
  <c r="O116" i="2"/>
  <c r="P116" i="2"/>
  <c r="Q116" i="2"/>
  <c r="J117" i="2"/>
  <c r="K117" i="2"/>
  <c r="L117" i="2"/>
  <c r="M117" i="2"/>
  <c r="N117" i="2"/>
  <c r="O117" i="2"/>
  <c r="P117" i="2"/>
  <c r="Q117" i="2"/>
  <c r="J118" i="2"/>
  <c r="K118" i="2"/>
  <c r="L118" i="2"/>
  <c r="M118" i="2"/>
  <c r="N118" i="2"/>
  <c r="O118" i="2"/>
  <c r="P118" i="2"/>
  <c r="Q118" i="2"/>
  <c r="J119" i="2"/>
  <c r="K119" i="2"/>
  <c r="L119" i="2"/>
  <c r="M119" i="2"/>
  <c r="N119" i="2"/>
  <c r="O119" i="2"/>
  <c r="P119" i="2"/>
  <c r="Q119" i="2"/>
  <c r="J120" i="2"/>
  <c r="K120" i="2"/>
  <c r="L120" i="2"/>
  <c r="M120" i="2"/>
  <c r="N120" i="2"/>
  <c r="O120" i="2"/>
  <c r="P120" i="2"/>
  <c r="Q120" i="2"/>
  <c r="J121" i="2"/>
  <c r="K121" i="2"/>
  <c r="L121" i="2"/>
  <c r="M121" i="2"/>
  <c r="N121" i="2"/>
  <c r="O121" i="2"/>
  <c r="P121" i="2"/>
  <c r="Q121" i="2"/>
  <c r="J122" i="2"/>
  <c r="K122" i="2"/>
  <c r="L122" i="2"/>
  <c r="M122" i="2"/>
  <c r="N122" i="2"/>
  <c r="O122" i="2"/>
  <c r="P122" i="2"/>
  <c r="Q122" i="2"/>
  <c r="J123" i="2"/>
  <c r="K123" i="2"/>
  <c r="L123" i="2"/>
  <c r="M123" i="2"/>
  <c r="N123" i="2"/>
  <c r="O123" i="2"/>
  <c r="P123" i="2"/>
  <c r="Q123" i="2"/>
  <c r="J124" i="2"/>
  <c r="K124" i="2"/>
  <c r="L124" i="2"/>
  <c r="M124" i="2"/>
  <c r="N124" i="2"/>
  <c r="O124" i="2"/>
  <c r="P124" i="2"/>
  <c r="Q124" i="2"/>
  <c r="J125" i="2"/>
  <c r="K125" i="2"/>
  <c r="L125" i="2"/>
  <c r="M125" i="2"/>
  <c r="N125" i="2"/>
  <c r="O125" i="2"/>
  <c r="P125" i="2"/>
  <c r="Q125" i="2"/>
  <c r="J126" i="2"/>
  <c r="K126" i="2"/>
  <c r="L126" i="2"/>
  <c r="M126" i="2"/>
  <c r="N126" i="2"/>
  <c r="O126" i="2"/>
  <c r="P126" i="2"/>
  <c r="Q126" i="2"/>
  <c r="J127" i="2"/>
  <c r="K127" i="2"/>
  <c r="L127" i="2"/>
  <c r="M127" i="2"/>
  <c r="N127" i="2"/>
  <c r="O127" i="2"/>
  <c r="P127" i="2"/>
  <c r="Q127" i="2"/>
  <c r="J128" i="2"/>
  <c r="K128" i="2"/>
  <c r="L128" i="2"/>
  <c r="M128" i="2"/>
  <c r="N128" i="2"/>
  <c r="O128" i="2"/>
  <c r="P128" i="2"/>
  <c r="Q128" i="2"/>
  <c r="J129" i="2"/>
  <c r="K129" i="2"/>
  <c r="L129" i="2"/>
  <c r="M129" i="2"/>
  <c r="N129" i="2"/>
  <c r="O129" i="2"/>
  <c r="P129" i="2"/>
  <c r="Q129" i="2"/>
  <c r="J130" i="2"/>
  <c r="K130" i="2"/>
  <c r="L130" i="2"/>
  <c r="M130" i="2"/>
  <c r="N130" i="2"/>
  <c r="O130" i="2"/>
  <c r="P130" i="2"/>
  <c r="Q130" i="2"/>
  <c r="J131" i="2"/>
  <c r="K131" i="2"/>
  <c r="L131" i="2"/>
  <c r="M131" i="2"/>
  <c r="N131" i="2"/>
  <c r="O131" i="2"/>
  <c r="P131" i="2"/>
  <c r="Q131" i="2"/>
  <c r="J132" i="2"/>
  <c r="K132" i="2"/>
  <c r="L132" i="2"/>
  <c r="M132" i="2"/>
  <c r="N132" i="2"/>
  <c r="O132" i="2"/>
  <c r="P132" i="2"/>
  <c r="Q132" i="2"/>
  <c r="J133" i="2"/>
  <c r="K133" i="2"/>
  <c r="L133" i="2"/>
  <c r="M133" i="2"/>
  <c r="N133" i="2"/>
  <c r="O133" i="2"/>
  <c r="P133" i="2"/>
  <c r="Q133" i="2"/>
  <c r="J134" i="2"/>
  <c r="K134" i="2"/>
  <c r="L134" i="2"/>
  <c r="M134" i="2"/>
  <c r="N134" i="2"/>
  <c r="O134" i="2"/>
  <c r="P134" i="2"/>
  <c r="Q134" i="2"/>
  <c r="J135" i="2"/>
  <c r="K135" i="2"/>
  <c r="L135" i="2"/>
  <c r="M135" i="2"/>
  <c r="N135" i="2"/>
  <c r="O135" i="2"/>
  <c r="P135" i="2"/>
  <c r="Q135" i="2"/>
  <c r="J136" i="2"/>
  <c r="K136" i="2"/>
  <c r="L136" i="2"/>
  <c r="M136" i="2"/>
  <c r="N136" i="2"/>
  <c r="O136" i="2"/>
  <c r="P136" i="2"/>
  <c r="Q136" i="2"/>
  <c r="J137" i="2"/>
  <c r="K137" i="2"/>
  <c r="L137" i="2"/>
  <c r="M137" i="2"/>
  <c r="N137" i="2"/>
  <c r="O137" i="2"/>
  <c r="P137" i="2"/>
  <c r="Q137" i="2"/>
  <c r="J138" i="2"/>
  <c r="K138" i="2"/>
  <c r="L138" i="2"/>
  <c r="M138" i="2"/>
  <c r="N138" i="2"/>
  <c r="O138" i="2"/>
  <c r="P138" i="2"/>
  <c r="Q138" i="2"/>
  <c r="J139" i="2"/>
  <c r="K139" i="2"/>
  <c r="L139" i="2"/>
  <c r="M139" i="2"/>
  <c r="N139" i="2"/>
  <c r="O139" i="2"/>
  <c r="P139" i="2"/>
  <c r="Q139" i="2"/>
  <c r="J140" i="2"/>
  <c r="K140" i="2"/>
  <c r="L140" i="2"/>
  <c r="M140" i="2"/>
  <c r="N140" i="2"/>
  <c r="O140" i="2"/>
  <c r="P140" i="2"/>
  <c r="Q140" i="2"/>
  <c r="J141" i="2"/>
  <c r="K141" i="2"/>
  <c r="L141" i="2"/>
  <c r="M141" i="2"/>
  <c r="N141" i="2"/>
  <c r="O141" i="2"/>
  <c r="P141" i="2"/>
  <c r="Q141" i="2"/>
  <c r="J142" i="2"/>
  <c r="K142" i="2"/>
  <c r="L142" i="2"/>
  <c r="M142" i="2"/>
  <c r="N142" i="2"/>
  <c r="O142" i="2"/>
  <c r="P142" i="2"/>
  <c r="Q142" i="2"/>
  <c r="J143" i="2"/>
  <c r="K143" i="2"/>
  <c r="L143" i="2"/>
  <c r="M143" i="2"/>
  <c r="N143" i="2"/>
  <c r="O143" i="2"/>
  <c r="P143" i="2"/>
  <c r="Q143" i="2"/>
  <c r="J144" i="2"/>
  <c r="K144" i="2"/>
  <c r="L144" i="2"/>
  <c r="M144" i="2"/>
  <c r="N144" i="2"/>
  <c r="O144" i="2"/>
  <c r="P144" i="2"/>
  <c r="Q144" i="2"/>
  <c r="J145" i="2"/>
  <c r="K145" i="2"/>
  <c r="L145" i="2"/>
  <c r="M145" i="2"/>
  <c r="N145" i="2"/>
  <c r="O145" i="2"/>
  <c r="P145" i="2"/>
  <c r="Q145" i="2"/>
  <c r="J146" i="2"/>
  <c r="K146" i="2"/>
  <c r="L146" i="2"/>
  <c r="M146" i="2"/>
  <c r="N146" i="2"/>
  <c r="O146" i="2"/>
  <c r="P146" i="2"/>
  <c r="Q146" i="2"/>
  <c r="J147" i="2"/>
  <c r="K147" i="2"/>
  <c r="L147" i="2"/>
  <c r="M147" i="2"/>
  <c r="N147" i="2"/>
  <c r="O147" i="2"/>
  <c r="P147" i="2"/>
  <c r="Q147" i="2"/>
  <c r="J148" i="2"/>
  <c r="K148" i="2"/>
  <c r="L148" i="2"/>
  <c r="M148" i="2"/>
  <c r="N148" i="2"/>
  <c r="O148" i="2"/>
  <c r="P148" i="2"/>
  <c r="Q148" i="2"/>
  <c r="J149" i="2"/>
  <c r="K149" i="2"/>
  <c r="L149" i="2"/>
  <c r="M149" i="2"/>
  <c r="N149" i="2"/>
  <c r="O149" i="2"/>
  <c r="P149" i="2"/>
  <c r="Q149" i="2"/>
  <c r="J150" i="2"/>
  <c r="K150" i="2"/>
  <c r="L150" i="2"/>
  <c r="M150" i="2"/>
  <c r="N150" i="2"/>
  <c r="O150" i="2"/>
  <c r="P150" i="2"/>
  <c r="Q150" i="2"/>
  <c r="J151" i="2"/>
  <c r="K151" i="2"/>
  <c r="L151" i="2"/>
  <c r="M151" i="2"/>
  <c r="N151" i="2"/>
  <c r="O151" i="2"/>
  <c r="P151" i="2"/>
  <c r="Q151" i="2"/>
  <c r="J152" i="2"/>
  <c r="K152" i="2"/>
  <c r="L152" i="2"/>
  <c r="M152" i="2"/>
  <c r="N152" i="2"/>
  <c r="O152" i="2"/>
  <c r="P152" i="2"/>
  <c r="Q152" i="2"/>
  <c r="J153" i="2"/>
  <c r="K153" i="2"/>
  <c r="L153" i="2"/>
  <c r="M153" i="2"/>
  <c r="N153" i="2"/>
  <c r="O153" i="2"/>
  <c r="P153" i="2"/>
  <c r="Q153" i="2"/>
  <c r="J154" i="2"/>
  <c r="K154" i="2"/>
  <c r="L154" i="2"/>
  <c r="M154" i="2"/>
  <c r="N154" i="2"/>
  <c r="O154" i="2"/>
  <c r="P154" i="2"/>
  <c r="Q154" i="2"/>
  <c r="J155" i="2"/>
  <c r="K155" i="2"/>
  <c r="L155" i="2"/>
  <c r="M155" i="2"/>
  <c r="N155" i="2"/>
  <c r="O155" i="2"/>
  <c r="P155" i="2"/>
  <c r="Q155" i="2"/>
  <c r="J156" i="2"/>
  <c r="K156" i="2"/>
  <c r="L156" i="2"/>
  <c r="M156" i="2"/>
  <c r="N156" i="2"/>
  <c r="O156" i="2"/>
  <c r="P156" i="2"/>
  <c r="Q156" i="2"/>
  <c r="J157" i="2"/>
  <c r="K157" i="2"/>
  <c r="L157" i="2"/>
  <c r="M157" i="2"/>
  <c r="N157" i="2"/>
  <c r="O157" i="2"/>
  <c r="P157" i="2"/>
  <c r="Q157" i="2"/>
  <c r="J158" i="2"/>
  <c r="K158" i="2"/>
  <c r="L158" i="2"/>
  <c r="M158" i="2"/>
  <c r="N158" i="2"/>
  <c r="O158" i="2"/>
  <c r="P158" i="2"/>
  <c r="Q158" i="2"/>
  <c r="J159" i="2"/>
  <c r="K159" i="2"/>
  <c r="L159" i="2"/>
  <c r="M159" i="2"/>
  <c r="N159" i="2"/>
  <c r="O159" i="2"/>
  <c r="P159" i="2"/>
  <c r="Q159" i="2"/>
  <c r="J160" i="2"/>
  <c r="K160" i="2"/>
  <c r="L160" i="2"/>
  <c r="M160" i="2"/>
  <c r="N160" i="2"/>
  <c r="O160" i="2"/>
  <c r="P160" i="2"/>
  <c r="Q160" i="2"/>
  <c r="J161" i="2"/>
  <c r="K161" i="2"/>
  <c r="L161" i="2"/>
  <c r="M161" i="2"/>
  <c r="N161" i="2"/>
  <c r="O161" i="2"/>
  <c r="P161" i="2"/>
  <c r="Q161" i="2"/>
  <c r="J162" i="2"/>
  <c r="K162" i="2"/>
  <c r="L162" i="2"/>
  <c r="M162" i="2"/>
  <c r="N162" i="2"/>
  <c r="O162" i="2"/>
  <c r="P162" i="2"/>
  <c r="Q162" i="2"/>
  <c r="J163" i="2"/>
  <c r="K163" i="2"/>
  <c r="L163" i="2"/>
  <c r="M163" i="2"/>
  <c r="N163" i="2"/>
  <c r="O163" i="2"/>
  <c r="P163" i="2"/>
  <c r="Q163" i="2"/>
  <c r="J164" i="2"/>
  <c r="K164" i="2"/>
  <c r="L164" i="2"/>
  <c r="M164" i="2"/>
  <c r="N164" i="2"/>
  <c r="O164" i="2"/>
  <c r="P164" i="2"/>
  <c r="Q164" i="2"/>
  <c r="J165" i="2"/>
  <c r="K165" i="2"/>
  <c r="R165" i="2" s="1"/>
  <c r="L165" i="2"/>
  <c r="M165" i="2"/>
  <c r="N165" i="2"/>
  <c r="O165" i="2"/>
  <c r="P165" i="2"/>
  <c r="Q165" i="2"/>
  <c r="J166" i="2"/>
  <c r="K166" i="2"/>
  <c r="L166" i="2"/>
  <c r="M166" i="2"/>
  <c r="N166" i="2"/>
  <c r="O166" i="2"/>
  <c r="P166" i="2"/>
  <c r="Q166" i="2"/>
  <c r="J167" i="2"/>
  <c r="K167" i="2"/>
  <c r="L167" i="2"/>
  <c r="M167" i="2"/>
  <c r="N167" i="2"/>
  <c r="O167" i="2"/>
  <c r="P167" i="2"/>
  <c r="Q167" i="2"/>
  <c r="J168" i="2"/>
  <c r="K168" i="2"/>
  <c r="L168" i="2"/>
  <c r="M168" i="2"/>
  <c r="N168" i="2"/>
  <c r="O168" i="2"/>
  <c r="P168" i="2"/>
  <c r="Q168" i="2"/>
  <c r="J169" i="2"/>
  <c r="K169" i="2"/>
  <c r="L169" i="2"/>
  <c r="M169" i="2"/>
  <c r="N169" i="2"/>
  <c r="O169" i="2"/>
  <c r="P169" i="2"/>
  <c r="Q169" i="2"/>
  <c r="J170" i="2"/>
  <c r="K170" i="2"/>
  <c r="L170" i="2"/>
  <c r="M170" i="2"/>
  <c r="N170" i="2"/>
  <c r="O170" i="2"/>
  <c r="P170" i="2"/>
  <c r="Q170" i="2"/>
  <c r="J171" i="2"/>
  <c r="K171" i="2"/>
  <c r="L171" i="2"/>
  <c r="M171" i="2"/>
  <c r="N171" i="2"/>
  <c r="O171" i="2"/>
  <c r="P171" i="2"/>
  <c r="Q171" i="2"/>
  <c r="J172" i="2"/>
  <c r="K172" i="2"/>
  <c r="L172" i="2"/>
  <c r="M172" i="2"/>
  <c r="N172" i="2"/>
  <c r="O172" i="2"/>
  <c r="P172" i="2"/>
  <c r="Q172" i="2"/>
  <c r="J173" i="2"/>
  <c r="K173" i="2"/>
  <c r="L173" i="2"/>
  <c r="M173" i="2"/>
  <c r="N173" i="2"/>
  <c r="O173" i="2"/>
  <c r="P173" i="2"/>
  <c r="Q173" i="2"/>
  <c r="J174" i="2"/>
  <c r="K174" i="2"/>
  <c r="L174" i="2"/>
  <c r="M174" i="2"/>
  <c r="N174" i="2"/>
  <c r="O174" i="2"/>
  <c r="P174" i="2"/>
  <c r="Q174" i="2"/>
  <c r="J175" i="2"/>
  <c r="K175" i="2"/>
  <c r="L175" i="2"/>
  <c r="M175" i="2"/>
  <c r="N175" i="2"/>
  <c r="O175" i="2"/>
  <c r="P175" i="2"/>
  <c r="Q175" i="2"/>
  <c r="J176" i="2"/>
  <c r="K176" i="2"/>
  <c r="L176" i="2"/>
  <c r="M176" i="2"/>
  <c r="N176" i="2"/>
  <c r="O176" i="2"/>
  <c r="P176" i="2"/>
  <c r="Q176" i="2"/>
  <c r="J177" i="2"/>
  <c r="K177" i="2"/>
  <c r="L177" i="2"/>
  <c r="M177" i="2"/>
  <c r="N177" i="2"/>
  <c r="O177" i="2"/>
  <c r="P177" i="2"/>
  <c r="Q177" i="2"/>
  <c r="J178" i="2"/>
  <c r="K178" i="2"/>
  <c r="L178" i="2"/>
  <c r="M178" i="2"/>
  <c r="N178" i="2"/>
  <c r="O178" i="2"/>
  <c r="P178" i="2"/>
  <c r="Q178" i="2"/>
  <c r="J179" i="2"/>
  <c r="K179" i="2"/>
  <c r="L179" i="2"/>
  <c r="M179" i="2"/>
  <c r="N179" i="2"/>
  <c r="O179" i="2"/>
  <c r="P179" i="2"/>
  <c r="Q179" i="2"/>
  <c r="J180" i="2"/>
  <c r="K180" i="2"/>
  <c r="L180" i="2"/>
  <c r="M180" i="2"/>
  <c r="N180" i="2"/>
  <c r="O180" i="2"/>
  <c r="P180" i="2"/>
  <c r="Q180" i="2"/>
  <c r="J181" i="2"/>
  <c r="K181" i="2"/>
  <c r="L181" i="2"/>
  <c r="M181" i="2"/>
  <c r="N181" i="2"/>
  <c r="O181" i="2"/>
  <c r="P181" i="2"/>
  <c r="Q181" i="2"/>
  <c r="J182" i="2"/>
  <c r="K182" i="2"/>
  <c r="L182" i="2"/>
  <c r="M182" i="2"/>
  <c r="N182" i="2"/>
  <c r="O182" i="2"/>
  <c r="P182" i="2"/>
  <c r="Q182" i="2"/>
  <c r="J183" i="2"/>
  <c r="K183" i="2"/>
  <c r="L183" i="2"/>
  <c r="M183" i="2"/>
  <c r="N183" i="2"/>
  <c r="O183" i="2"/>
  <c r="P183" i="2"/>
  <c r="Q183" i="2"/>
  <c r="J184" i="2"/>
  <c r="K184" i="2"/>
  <c r="L184" i="2"/>
  <c r="M184" i="2"/>
  <c r="N184" i="2"/>
  <c r="O184" i="2"/>
  <c r="P184" i="2"/>
  <c r="Q184" i="2"/>
  <c r="J185" i="2"/>
  <c r="K185" i="2"/>
  <c r="L185" i="2"/>
  <c r="M185" i="2"/>
  <c r="N185" i="2"/>
  <c r="O185" i="2"/>
  <c r="P185" i="2"/>
  <c r="Q185" i="2"/>
  <c r="J186" i="2"/>
  <c r="K186" i="2"/>
  <c r="L186" i="2"/>
  <c r="M186" i="2"/>
  <c r="N186" i="2"/>
  <c r="O186" i="2"/>
  <c r="P186" i="2"/>
  <c r="Q186" i="2"/>
  <c r="J187" i="2"/>
  <c r="K187" i="2"/>
  <c r="L187" i="2"/>
  <c r="M187" i="2"/>
  <c r="N187" i="2"/>
  <c r="O187" i="2"/>
  <c r="P187" i="2"/>
  <c r="Q187" i="2"/>
  <c r="J188" i="2"/>
  <c r="K188" i="2"/>
  <c r="L188" i="2"/>
  <c r="M188" i="2"/>
  <c r="N188" i="2"/>
  <c r="O188" i="2"/>
  <c r="P188" i="2"/>
  <c r="Q188" i="2"/>
  <c r="J189" i="2"/>
  <c r="K189" i="2"/>
  <c r="L189" i="2"/>
  <c r="M189" i="2"/>
  <c r="N189" i="2"/>
  <c r="O189" i="2"/>
  <c r="P189" i="2"/>
  <c r="Q189" i="2"/>
  <c r="J190" i="2"/>
  <c r="K190" i="2"/>
  <c r="L190" i="2"/>
  <c r="M190" i="2"/>
  <c r="N190" i="2"/>
  <c r="O190" i="2"/>
  <c r="P190" i="2"/>
  <c r="Q190" i="2"/>
  <c r="J191" i="2"/>
  <c r="K191" i="2"/>
  <c r="L191" i="2"/>
  <c r="M191" i="2"/>
  <c r="N191" i="2"/>
  <c r="O191" i="2"/>
  <c r="P191" i="2"/>
  <c r="Q191" i="2"/>
  <c r="J192" i="2"/>
  <c r="K192" i="2"/>
  <c r="L192" i="2"/>
  <c r="M192" i="2"/>
  <c r="N192" i="2"/>
  <c r="O192" i="2"/>
  <c r="P192" i="2"/>
  <c r="Q192" i="2"/>
  <c r="J193" i="2"/>
  <c r="K193" i="2"/>
  <c r="L193" i="2"/>
  <c r="M193" i="2"/>
  <c r="N193" i="2"/>
  <c r="O193" i="2"/>
  <c r="P193" i="2"/>
  <c r="Q193" i="2"/>
  <c r="J194" i="2"/>
  <c r="K194" i="2"/>
  <c r="L194" i="2"/>
  <c r="M194" i="2"/>
  <c r="N194" i="2"/>
  <c r="O194" i="2"/>
  <c r="P194" i="2"/>
  <c r="Q194" i="2"/>
  <c r="J195" i="2"/>
  <c r="K195" i="2"/>
  <c r="L195" i="2"/>
  <c r="M195" i="2"/>
  <c r="N195" i="2"/>
  <c r="O195" i="2"/>
  <c r="P195" i="2"/>
  <c r="Q195" i="2"/>
  <c r="J196" i="2"/>
  <c r="K196" i="2"/>
  <c r="L196" i="2"/>
  <c r="M196" i="2"/>
  <c r="N196" i="2"/>
  <c r="O196" i="2"/>
  <c r="P196" i="2"/>
  <c r="Q196" i="2"/>
  <c r="J197" i="2"/>
  <c r="K197" i="2"/>
  <c r="L197" i="2"/>
  <c r="M197" i="2"/>
  <c r="N197" i="2"/>
  <c r="O197" i="2"/>
  <c r="P197" i="2"/>
  <c r="Q197" i="2"/>
  <c r="J198" i="2"/>
  <c r="K198" i="2"/>
  <c r="L198" i="2"/>
  <c r="M198" i="2"/>
  <c r="N198" i="2"/>
  <c r="O198" i="2"/>
  <c r="P198" i="2"/>
  <c r="Q198" i="2"/>
  <c r="J199" i="2"/>
  <c r="K199" i="2"/>
  <c r="L199" i="2"/>
  <c r="M199" i="2"/>
  <c r="N199" i="2"/>
  <c r="O199" i="2"/>
  <c r="P199" i="2"/>
  <c r="Q199" i="2"/>
  <c r="J200" i="2"/>
  <c r="K200" i="2"/>
  <c r="L200" i="2"/>
  <c r="M200" i="2"/>
  <c r="N200" i="2"/>
  <c r="O200" i="2"/>
  <c r="P200" i="2"/>
  <c r="Q200" i="2"/>
  <c r="J201" i="2"/>
  <c r="K201" i="2"/>
  <c r="L201" i="2"/>
  <c r="M201" i="2"/>
  <c r="N201" i="2"/>
  <c r="O201" i="2"/>
  <c r="P201" i="2"/>
  <c r="Q201" i="2"/>
  <c r="J202" i="2"/>
  <c r="K202" i="2"/>
  <c r="L202" i="2"/>
  <c r="M202" i="2"/>
  <c r="N202" i="2"/>
  <c r="O202" i="2"/>
  <c r="P202" i="2"/>
  <c r="Q202" i="2"/>
  <c r="J203" i="2"/>
  <c r="K203" i="2"/>
  <c r="L203" i="2"/>
  <c r="M203" i="2"/>
  <c r="N203" i="2"/>
  <c r="O203" i="2"/>
  <c r="P203" i="2"/>
  <c r="Q203" i="2"/>
  <c r="J204" i="2"/>
  <c r="K204" i="2"/>
  <c r="L204" i="2"/>
  <c r="M204" i="2"/>
  <c r="N204" i="2"/>
  <c r="O204" i="2"/>
  <c r="P204" i="2"/>
  <c r="Q204" i="2"/>
  <c r="J205" i="2"/>
  <c r="K205" i="2"/>
  <c r="L205" i="2"/>
  <c r="M205" i="2"/>
  <c r="N205" i="2"/>
  <c r="O205" i="2"/>
  <c r="P205" i="2"/>
  <c r="Q205" i="2"/>
  <c r="J206" i="2"/>
  <c r="K206" i="2"/>
  <c r="L206" i="2"/>
  <c r="M206" i="2"/>
  <c r="N206" i="2"/>
  <c r="O206" i="2"/>
  <c r="P206" i="2"/>
  <c r="Q206" i="2"/>
  <c r="J207" i="2"/>
  <c r="K207" i="2"/>
  <c r="L207" i="2"/>
  <c r="M207" i="2"/>
  <c r="N207" i="2"/>
  <c r="O207" i="2"/>
  <c r="P207" i="2"/>
  <c r="Q207" i="2"/>
  <c r="J208" i="2"/>
  <c r="K208" i="2"/>
  <c r="L208" i="2"/>
  <c r="M208" i="2"/>
  <c r="N208" i="2"/>
  <c r="O208" i="2"/>
  <c r="P208" i="2"/>
  <c r="Q208" i="2"/>
  <c r="J209" i="2"/>
  <c r="K209" i="2"/>
  <c r="L209" i="2"/>
  <c r="M209" i="2"/>
  <c r="N209" i="2"/>
  <c r="O209" i="2"/>
  <c r="P209" i="2"/>
  <c r="Q209" i="2"/>
  <c r="J210" i="2"/>
  <c r="K210" i="2"/>
  <c r="L210" i="2"/>
  <c r="M210" i="2"/>
  <c r="N210" i="2"/>
  <c r="O210" i="2"/>
  <c r="P210" i="2"/>
  <c r="Q210" i="2"/>
  <c r="J211" i="2"/>
  <c r="K211" i="2"/>
  <c r="L211" i="2"/>
  <c r="M211" i="2"/>
  <c r="N211" i="2"/>
  <c r="O211" i="2"/>
  <c r="P211" i="2"/>
  <c r="Q211" i="2"/>
  <c r="J212" i="2"/>
  <c r="K212" i="2"/>
  <c r="L212" i="2"/>
  <c r="M212" i="2"/>
  <c r="N212" i="2"/>
  <c r="O212" i="2"/>
  <c r="P212" i="2"/>
  <c r="Q212" i="2"/>
  <c r="J213" i="2"/>
  <c r="K213" i="2"/>
  <c r="L213" i="2"/>
  <c r="M213" i="2"/>
  <c r="N213" i="2"/>
  <c r="O213" i="2"/>
  <c r="P213" i="2"/>
  <c r="Q213" i="2"/>
  <c r="J214" i="2"/>
  <c r="K214" i="2"/>
  <c r="L214" i="2"/>
  <c r="M214" i="2"/>
  <c r="N214" i="2"/>
  <c r="O214" i="2"/>
  <c r="P214" i="2"/>
  <c r="Q214" i="2"/>
  <c r="J215" i="2"/>
  <c r="K215" i="2"/>
  <c r="L215" i="2"/>
  <c r="M215" i="2"/>
  <c r="N215" i="2"/>
  <c r="O215" i="2"/>
  <c r="P215" i="2"/>
  <c r="Q215" i="2"/>
  <c r="J216" i="2"/>
  <c r="K216" i="2"/>
  <c r="L216" i="2"/>
  <c r="M216" i="2"/>
  <c r="N216" i="2"/>
  <c r="O216" i="2"/>
  <c r="P216" i="2"/>
  <c r="Q216" i="2"/>
  <c r="J217" i="2"/>
  <c r="K217" i="2"/>
  <c r="L217" i="2"/>
  <c r="M217" i="2"/>
  <c r="N217" i="2"/>
  <c r="O217" i="2"/>
  <c r="P217" i="2"/>
  <c r="Q217" i="2"/>
  <c r="J218" i="2"/>
  <c r="K218" i="2"/>
  <c r="L218" i="2"/>
  <c r="M218" i="2"/>
  <c r="N218" i="2"/>
  <c r="O218" i="2"/>
  <c r="P218" i="2"/>
  <c r="Q218" i="2"/>
  <c r="J219" i="2"/>
  <c r="K219" i="2"/>
  <c r="L219" i="2"/>
  <c r="M219" i="2"/>
  <c r="N219" i="2"/>
  <c r="O219" i="2"/>
  <c r="P219" i="2"/>
  <c r="Q219" i="2"/>
  <c r="J220" i="2"/>
  <c r="K220" i="2"/>
  <c r="L220" i="2"/>
  <c r="M220" i="2"/>
  <c r="N220" i="2"/>
  <c r="O220" i="2"/>
  <c r="P220" i="2"/>
  <c r="Q220" i="2"/>
  <c r="J221" i="2"/>
  <c r="K221" i="2"/>
  <c r="L221" i="2"/>
  <c r="M221" i="2"/>
  <c r="N221" i="2"/>
  <c r="O221" i="2"/>
  <c r="P221" i="2"/>
  <c r="Q221" i="2"/>
  <c r="J222" i="2"/>
  <c r="K222" i="2"/>
  <c r="L222" i="2"/>
  <c r="M222" i="2"/>
  <c r="N222" i="2"/>
  <c r="O222" i="2"/>
  <c r="P222" i="2"/>
  <c r="Q222" i="2"/>
  <c r="J223" i="2"/>
  <c r="K223" i="2"/>
  <c r="L223" i="2"/>
  <c r="M223" i="2"/>
  <c r="N223" i="2"/>
  <c r="O223" i="2"/>
  <c r="P223" i="2"/>
  <c r="Q223" i="2"/>
  <c r="J224" i="2"/>
  <c r="K224" i="2"/>
  <c r="L224" i="2"/>
  <c r="M224" i="2"/>
  <c r="N224" i="2"/>
  <c r="O224" i="2"/>
  <c r="P224" i="2"/>
  <c r="Q224" i="2"/>
  <c r="J225" i="2"/>
  <c r="K225" i="2"/>
  <c r="L225" i="2"/>
  <c r="M225" i="2"/>
  <c r="N225" i="2"/>
  <c r="O225" i="2"/>
  <c r="P225" i="2"/>
  <c r="Q225" i="2"/>
  <c r="J226" i="2"/>
  <c r="K226" i="2"/>
  <c r="L226" i="2"/>
  <c r="M226" i="2"/>
  <c r="N226" i="2"/>
  <c r="O226" i="2"/>
  <c r="P226" i="2"/>
  <c r="Q226" i="2"/>
  <c r="J227" i="2"/>
  <c r="K227" i="2"/>
  <c r="L227" i="2"/>
  <c r="M227" i="2"/>
  <c r="N227" i="2"/>
  <c r="O227" i="2"/>
  <c r="P227" i="2"/>
  <c r="Q227" i="2"/>
  <c r="J228" i="2"/>
  <c r="K228" i="2"/>
  <c r="L228" i="2"/>
  <c r="M228" i="2"/>
  <c r="N228" i="2"/>
  <c r="O228" i="2"/>
  <c r="P228" i="2"/>
  <c r="Q228" i="2"/>
  <c r="J229" i="2"/>
  <c r="K229" i="2"/>
  <c r="L229" i="2"/>
  <c r="M229" i="2"/>
  <c r="N229" i="2"/>
  <c r="O229" i="2"/>
  <c r="P229" i="2"/>
  <c r="Q229" i="2"/>
  <c r="J230" i="2"/>
  <c r="K230" i="2"/>
  <c r="L230" i="2"/>
  <c r="M230" i="2"/>
  <c r="N230" i="2"/>
  <c r="O230" i="2"/>
  <c r="P230" i="2"/>
  <c r="Q230" i="2"/>
  <c r="J231" i="2"/>
  <c r="K231" i="2"/>
  <c r="L231" i="2"/>
  <c r="M231" i="2"/>
  <c r="N231" i="2"/>
  <c r="O231" i="2"/>
  <c r="P231" i="2"/>
  <c r="Q231" i="2"/>
  <c r="J232" i="2"/>
  <c r="K232" i="2"/>
  <c r="L232" i="2"/>
  <c r="M232" i="2"/>
  <c r="N232" i="2"/>
  <c r="O232" i="2"/>
  <c r="P232" i="2"/>
  <c r="Q232" i="2"/>
  <c r="J233" i="2"/>
  <c r="K233" i="2"/>
  <c r="L233" i="2"/>
  <c r="M233" i="2"/>
  <c r="N233" i="2"/>
  <c r="O233" i="2"/>
  <c r="P233" i="2"/>
  <c r="Q233" i="2"/>
  <c r="J234" i="2"/>
  <c r="K234" i="2"/>
  <c r="L234" i="2"/>
  <c r="M234" i="2"/>
  <c r="N234" i="2"/>
  <c r="O234" i="2"/>
  <c r="P234" i="2"/>
  <c r="Q234" i="2"/>
  <c r="J235" i="2"/>
  <c r="K235" i="2"/>
  <c r="L235" i="2"/>
  <c r="M235" i="2"/>
  <c r="N235" i="2"/>
  <c r="O235" i="2"/>
  <c r="P235" i="2"/>
  <c r="Q235" i="2"/>
  <c r="J236" i="2"/>
  <c r="K236" i="2"/>
  <c r="L236" i="2"/>
  <c r="M236" i="2"/>
  <c r="N236" i="2"/>
  <c r="O236" i="2"/>
  <c r="P236" i="2"/>
  <c r="Q236" i="2"/>
  <c r="J237" i="2"/>
  <c r="K237" i="2"/>
  <c r="L237" i="2"/>
  <c r="M237" i="2"/>
  <c r="N237" i="2"/>
  <c r="O237" i="2"/>
  <c r="P237" i="2"/>
  <c r="Q237" i="2"/>
  <c r="J238" i="2"/>
  <c r="K238" i="2"/>
  <c r="L238" i="2"/>
  <c r="M238" i="2"/>
  <c r="N238" i="2"/>
  <c r="O238" i="2"/>
  <c r="P238" i="2"/>
  <c r="Q238" i="2"/>
  <c r="J239" i="2"/>
  <c r="K239" i="2"/>
  <c r="L239" i="2"/>
  <c r="M239" i="2"/>
  <c r="N239" i="2"/>
  <c r="O239" i="2"/>
  <c r="P239" i="2"/>
  <c r="Q239" i="2"/>
  <c r="J240" i="2"/>
  <c r="K240" i="2"/>
  <c r="L240" i="2"/>
  <c r="M240" i="2"/>
  <c r="N240" i="2"/>
  <c r="O240" i="2"/>
  <c r="P240" i="2"/>
  <c r="Q240" i="2"/>
  <c r="J241" i="2"/>
  <c r="K241" i="2"/>
  <c r="L241" i="2"/>
  <c r="M241" i="2"/>
  <c r="N241" i="2"/>
  <c r="O241" i="2"/>
  <c r="P241" i="2"/>
  <c r="Q241" i="2"/>
  <c r="J242" i="2"/>
  <c r="K242" i="2"/>
  <c r="L242" i="2"/>
  <c r="M242" i="2"/>
  <c r="N242" i="2"/>
  <c r="O242" i="2"/>
  <c r="P242" i="2"/>
  <c r="Q242" i="2"/>
  <c r="J243" i="2"/>
  <c r="K243" i="2"/>
  <c r="L243" i="2"/>
  <c r="M243" i="2"/>
  <c r="N243" i="2"/>
  <c r="O243" i="2"/>
  <c r="P243" i="2"/>
  <c r="Q243" i="2"/>
  <c r="J244" i="2"/>
  <c r="K244" i="2"/>
  <c r="L244" i="2"/>
  <c r="M244" i="2"/>
  <c r="N244" i="2"/>
  <c r="O244" i="2"/>
  <c r="P244" i="2"/>
  <c r="Q244" i="2"/>
  <c r="J245" i="2"/>
  <c r="K245" i="2"/>
  <c r="L245" i="2"/>
  <c r="M245" i="2"/>
  <c r="N245" i="2"/>
  <c r="O245" i="2"/>
  <c r="P245" i="2"/>
  <c r="Q245" i="2"/>
  <c r="J246" i="2"/>
  <c r="K246" i="2"/>
  <c r="L246" i="2"/>
  <c r="M246" i="2"/>
  <c r="N246" i="2"/>
  <c r="O246" i="2"/>
  <c r="P246" i="2"/>
  <c r="Q246" i="2"/>
  <c r="J247" i="2"/>
  <c r="K247" i="2"/>
  <c r="L247" i="2"/>
  <c r="M247" i="2"/>
  <c r="N247" i="2"/>
  <c r="O247" i="2"/>
  <c r="P247" i="2"/>
  <c r="Q247" i="2"/>
  <c r="J248" i="2"/>
  <c r="K248" i="2"/>
  <c r="L248" i="2"/>
  <c r="M248" i="2"/>
  <c r="N248" i="2"/>
  <c r="O248" i="2"/>
  <c r="P248" i="2"/>
  <c r="Q248" i="2"/>
  <c r="J249" i="2"/>
  <c r="K249" i="2"/>
  <c r="L249" i="2"/>
  <c r="M249" i="2"/>
  <c r="N249" i="2"/>
  <c r="O249" i="2"/>
  <c r="P249" i="2"/>
  <c r="Q249" i="2"/>
  <c r="J250" i="2"/>
  <c r="K250" i="2"/>
  <c r="L250" i="2"/>
  <c r="M250" i="2"/>
  <c r="N250" i="2"/>
  <c r="O250" i="2"/>
  <c r="P250" i="2"/>
  <c r="Q250" i="2"/>
  <c r="J251" i="2"/>
  <c r="K251" i="2"/>
  <c r="L251" i="2"/>
  <c r="M251" i="2"/>
  <c r="N251" i="2"/>
  <c r="O251" i="2"/>
  <c r="P251" i="2"/>
  <c r="Q251" i="2"/>
  <c r="J252" i="2"/>
  <c r="K252" i="2"/>
  <c r="L252" i="2"/>
  <c r="M252" i="2"/>
  <c r="N252" i="2"/>
  <c r="O252" i="2"/>
  <c r="P252" i="2"/>
  <c r="Q252" i="2"/>
  <c r="J253" i="2"/>
  <c r="K253" i="2"/>
  <c r="L253" i="2"/>
  <c r="M253" i="2"/>
  <c r="N253" i="2"/>
  <c r="O253" i="2"/>
  <c r="P253" i="2"/>
  <c r="Q253" i="2"/>
  <c r="J254" i="2"/>
  <c r="K254" i="2"/>
  <c r="L254" i="2"/>
  <c r="M254" i="2"/>
  <c r="N254" i="2"/>
  <c r="O254" i="2"/>
  <c r="P254" i="2"/>
  <c r="Q254" i="2"/>
  <c r="J255" i="2"/>
  <c r="K255" i="2"/>
  <c r="L255" i="2"/>
  <c r="M255" i="2"/>
  <c r="N255" i="2"/>
  <c r="O255" i="2"/>
  <c r="P255" i="2"/>
  <c r="Q255" i="2"/>
  <c r="J256" i="2"/>
  <c r="K256" i="2"/>
  <c r="L256" i="2"/>
  <c r="M256" i="2"/>
  <c r="N256" i="2"/>
  <c r="O256" i="2"/>
  <c r="P256" i="2"/>
  <c r="Q256" i="2"/>
  <c r="J257" i="2"/>
  <c r="K257" i="2"/>
  <c r="L257" i="2"/>
  <c r="M257" i="2"/>
  <c r="N257" i="2"/>
  <c r="O257" i="2"/>
  <c r="P257" i="2"/>
  <c r="Q257" i="2"/>
  <c r="J258" i="2"/>
  <c r="K258" i="2"/>
  <c r="L258" i="2"/>
  <c r="M258" i="2"/>
  <c r="N258" i="2"/>
  <c r="O258" i="2"/>
  <c r="P258" i="2"/>
  <c r="Q258" i="2"/>
  <c r="C12" i="1"/>
  <c r="D12" i="1"/>
  <c r="H12" i="1"/>
  <c r="I12" i="1"/>
  <c r="J12" i="1"/>
  <c r="L12" i="1"/>
  <c r="M12" i="1"/>
  <c r="N12" i="1"/>
  <c r="O12" i="1"/>
  <c r="P12" i="1"/>
  <c r="R12" i="1"/>
  <c r="S12" i="1"/>
  <c r="V12" i="1"/>
  <c r="W12" i="1"/>
  <c r="X12" i="1"/>
  <c r="Y12" i="1"/>
  <c r="Z12" i="1"/>
  <c r="AA12" i="1"/>
  <c r="AB12" i="1"/>
  <c r="AD12" i="1"/>
  <c r="AF12" i="1"/>
  <c r="AG12" i="1"/>
  <c r="AI12" i="1"/>
  <c r="AJ12" i="1"/>
  <c r="AK12" i="1"/>
  <c r="R33" i="1" l="1"/>
  <c r="R34" i="1" s="1"/>
  <c r="S33" i="1"/>
  <c r="S34" i="1" s="1"/>
  <c r="N33" i="1"/>
  <c r="N34" i="1" s="1"/>
  <c r="L33" i="1"/>
  <c r="L34" i="1" s="1"/>
  <c r="O33" i="1"/>
  <c r="O34" i="1" s="1"/>
  <c r="P33" i="1"/>
  <c r="P34" i="1" s="1"/>
  <c r="C33" i="1"/>
  <c r="M33" i="1"/>
  <c r="F33" i="1"/>
  <c r="G33" i="1"/>
  <c r="G34" i="1" s="1"/>
  <c r="D33" i="1"/>
  <c r="E33" i="1"/>
  <c r="E34" i="1" s="1"/>
  <c r="H33" i="1"/>
  <c r="H34" i="1" s="1"/>
  <c r="I33" i="1"/>
  <c r="AD39" i="1"/>
  <c r="AD38" i="1"/>
  <c r="AJ38" i="1"/>
  <c r="AF38" i="1"/>
  <c r="AH38" i="1"/>
  <c r="L38" i="1"/>
  <c r="U10" i="1"/>
  <c r="N38" i="1"/>
  <c r="J38" i="1"/>
  <c r="AK38" i="1"/>
  <c r="AE38" i="1"/>
  <c r="AA9" i="1"/>
  <c r="AA16" i="1" s="1"/>
  <c r="AB9" i="1"/>
  <c r="R131" i="2"/>
  <c r="R126" i="2"/>
  <c r="AD9" i="1"/>
  <c r="R74" i="2"/>
  <c r="R35" i="2"/>
  <c r="AE9" i="1"/>
  <c r="AF9" i="1"/>
  <c r="AG9" i="1"/>
  <c r="U9" i="1"/>
  <c r="AH9" i="1"/>
  <c r="R133" i="2"/>
  <c r="V9" i="1"/>
  <c r="AI9" i="1"/>
  <c r="AI16" i="1" s="1"/>
  <c r="R229" i="2"/>
  <c r="R115" i="2"/>
  <c r="R179" i="2"/>
  <c r="W9" i="1"/>
  <c r="AJ9" i="1"/>
  <c r="AJ16" i="1" s="1"/>
  <c r="X9" i="1"/>
  <c r="AK9" i="1"/>
  <c r="Y9" i="1"/>
  <c r="Y16" i="1" s="1"/>
  <c r="AD10" i="1"/>
  <c r="L10" i="1"/>
  <c r="BE22" i="3"/>
  <c r="BF22" i="3"/>
  <c r="BG22" i="3"/>
  <c r="BH22" i="3"/>
  <c r="BI22" i="3"/>
  <c r="BJ22" i="3"/>
  <c r="BK22" i="3"/>
  <c r="BL22" i="3"/>
  <c r="BM22" i="3"/>
  <c r="BN22" i="3"/>
  <c r="BC22" i="3"/>
  <c r="BO22" i="3"/>
  <c r="BB22" i="3"/>
  <c r="BD22" i="3"/>
  <c r="BP22" i="3"/>
  <c r="AN22" i="3"/>
  <c r="AO22" i="3"/>
  <c r="AP22" i="3"/>
  <c r="AQ22" i="3"/>
  <c r="AR22" i="3"/>
  <c r="AS22" i="3"/>
  <c r="AT22" i="3"/>
  <c r="AU22" i="3"/>
  <c r="AJ22" i="3"/>
  <c r="AV22" i="3"/>
  <c r="AK22" i="3"/>
  <c r="AW22" i="3"/>
  <c r="AL22" i="3"/>
  <c r="AX22" i="3"/>
  <c r="AM22" i="3"/>
  <c r="W22" i="3"/>
  <c r="X22" i="3"/>
  <c r="Y22" i="3"/>
  <c r="Z22" i="3"/>
  <c r="AA22" i="3"/>
  <c r="AB22" i="3"/>
  <c r="AC22" i="3"/>
  <c r="AD22" i="3"/>
  <c r="S22" i="3"/>
  <c r="AE22" i="3"/>
  <c r="T22" i="3"/>
  <c r="AF22" i="3"/>
  <c r="U22" i="3"/>
  <c r="AG22" i="3"/>
  <c r="V22" i="3"/>
  <c r="F22" i="3"/>
  <c r="G22" i="3"/>
  <c r="H22" i="3"/>
  <c r="I22" i="3"/>
  <c r="J22" i="3"/>
  <c r="K22" i="3"/>
  <c r="L22" i="3"/>
  <c r="M22" i="3"/>
  <c r="B22" i="3"/>
  <c r="N22" i="3"/>
  <c r="C22" i="3"/>
  <c r="O22" i="3"/>
  <c r="D22" i="3"/>
  <c r="P22" i="3"/>
  <c r="E22" i="3"/>
  <c r="E25" i="3" s="1"/>
  <c r="E28" i="3" s="1"/>
  <c r="Q22" i="3"/>
  <c r="BE8" i="3"/>
  <c r="BF8" i="3"/>
  <c r="BG8" i="3"/>
  <c r="BH8" i="3"/>
  <c r="BI8" i="3"/>
  <c r="BJ8" i="3"/>
  <c r="BK8" i="3"/>
  <c r="BL8" i="3"/>
  <c r="BA8" i="3"/>
  <c r="BM8" i="3"/>
  <c r="BM11" i="3" s="1"/>
  <c r="BM14" i="3" s="1"/>
  <c r="BB8" i="3"/>
  <c r="BN8" i="3"/>
  <c r="BC8" i="3"/>
  <c r="BO8" i="3"/>
  <c r="BD8" i="3"/>
  <c r="BP8" i="3"/>
  <c r="Z19" i="1"/>
  <c r="AU24" i="3"/>
  <c r="AV24" i="3"/>
  <c r="AW24" i="3"/>
  <c r="AW27" i="3" s="1"/>
  <c r="AX24" i="3"/>
  <c r="AX27" i="3" s="1"/>
  <c r="AY24" i="3"/>
  <c r="AY27" i="3" s="1"/>
  <c r="BE24" i="3"/>
  <c r="BE27" i="3" s="1"/>
  <c r="F24" i="3"/>
  <c r="F27" i="3" s="1"/>
  <c r="F10" i="3"/>
  <c r="F13" i="3" s="1"/>
  <c r="F8" i="3"/>
  <c r="E10" i="3"/>
  <c r="E13" i="3" s="1"/>
  <c r="E8" i="3"/>
  <c r="AN25" i="3"/>
  <c r="S24" i="3"/>
  <c r="Y24" i="3"/>
  <c r="Y27" i="3" s="1"/>
  <c r="AH24" i="3"/>
  <c r="AH27" i="3" s="1"/>
  <c r="AP24" i="3"/>
  <c r="AP27" i="3" s="1"/>
  <c r="BG24" i="3"/>
  <c r="BG27" i="3" s="1"/>
  <c r="BP24" i="3"/>
  <c r="BP27" i="3" s="1"/>
  <c r="X24" i="3"/>
  <c r="X27" i="3" s="1"/>
  <c r="AO24" i="3"/>
  <c r="AO27" i="3" s="1"/>
  <c r="BF24" i="3"/>
  <c r="BF27" i="3" s="1"/>
  <c r="Z24" i="3"/>
  <c r="Z27" i="3" s="1"/>
  <c r="AQ24" i="3"/>
  <c r="AQ27" i="3" s="1"/>
  <c r="BH24" i="3"/>
  <c r="BH27" i="3" s="1"/>
  <c r="AA24" i="3"/>
  <c r="AA27" i="3" s="1"/>
  <c r="AR24" i="3"/>
  <c r="BI24" i="3"/>
  <c r="BI27" i="3" s="1"/>
  <c r="AB24" i="3"/>
  <c r="AB27" i="3" s="1"/>
  <c r="AS24" i="3"/>
  <c r="AS27" i="3" s="1"/>
  <c r="BJ24" i="3"/>
  <c r="BJ27" i="3" s="1"/>
  <c r="AC24" i="3"/>
  <c r="AC27" i="3" s="1"/>
  <c r="AT24" i="3"/>
  <c r="AT27" i="3" s="1"/>
  <c r="BK24" i="3"/>
  <c r="AD24" i="3"/>
  <c r="AD27" i="3" s="1"/>
  <c r="BL24" i="3"/>
  <c r="BL27" i="3" s="1"/>
  <c r="AE24" i="3"/>
  <c r="AE27" i="3" s="1"/>
  <c r="BM24" i="3"/>
  <c r="BM27" i="3" s="1"/>
  <c r="AF24" i="3"/>
  <c r="AF27" i="3" s="1"/>
  <c r="BN24" i="3"/>
  <c r="BN27" i="3" s="1"/>
  <c r="AG24" i="3"/>
  <c r="AG27" i="3" s="1"/>
  <c r="BO27" i="3"/>
  <c r="T24" i="3"/>
  <c r="T27" i="3" s="1"/>
  <c r="AJ24" i="3"/>
  <c r="AJ27" i="3" s="1"/>
  <c r="BA24" i="3"/>
  <c r="BA27" i="3" s="1"/>
  <c r="AK24" i="3"/>
  <c r="AK27" i="3" s="1"/>
  <c r="BB24" i="3"/>
  <c r="BB27" i="3" s="1"/>
  <c r="U24" i="3"/>
  <c r="U27" i="3" s="1"/>
  <c r="AL24" i="3"/>
  <c r="AL27" i="3" s="1"/>
  <c r="BC24" i="3"/>
  <c r="V24" i="3"/>
  <c r="V27" i="3" s="1"/>
  <c r="AM24" i="3"/>
  <c r="AM27" i="3" s="1"/>
  <c r="BD24" i="3"/>
  <c r="BD27" i="3" s="1"/>
  <c r="W27" i="3"/>
  <c r="AN27" i="3"/>
  <c r="AU27" i="3"/>
  <c r="AV27" i="3"/>
  <c r="BB10" i="3"/>
  <c r="BB13" i="3" s="1"/>
  <c r="BC10" i="3"/>
  <c r="BD10" i="3"/>
  <c r="BD13" i="3" s="1"/>
  <c r="BE10" i="3"/>
  <c r="BE13" i="3" s="1"/>
  <c r="BF10" i="3"/>
  <c r="BF13" i="3" s="1"/>
  <c r="BH10" i="3"/>
  <c r="BH13" i="3" s="1"/>
  <c r="BG10" i="3"/>
  <c r="BG13" i="3" s="1"/>
  <c r="BI10" i="3"/>
  <c r="BI13" i="3" s="1"/>
  <c r="BJ10" i="3"/>
  <c r="BK10" i="3"/>
  <c r="BK13" i="3" s="1"/>
  <c r="BL10" i="3"/>
  <c r="BL13" i="3" s="1"/>
  <c r="BN10" i="3"/>
  <c r="BN13" i="3" s="1"/>
  <c r="BO10" i="3"/>
  <c r="BO13" i="3" s="1"/>
  <c r="BP10" i="3"/>
  <c r="BP13" i="3" s="1"/>
  <c r="BA10" i="3"/>
  <c r="BA13" i="3" s="1"/>
  <c r="T10" i="3"/>
  <c r="T13" i="3" s="1"/>
  <c r="U10" i="3"/>
  <c r="U13" i="3" s="1"/>
  <c r="V10" i="3"/>
  <c r="V13" i="3" s="1"/>
  <c r="W10" i="3"/>
  <c r="W13" i="3" s="1"/>
  <c r="X10" i="3"/>
  <c r="X13" i="3" s="1"/>
  <c r="Y10" i="3"/>
  <c r="Y13" i="3" s="1"/>
  <c r="AA10" i="3"/>
  <c r="AA13" i="3" s="1"/>
  <c r="V8" i="3"/>
  <c r="AJ8" i="3"/>
  <c r="W8" i="3"/>
  <c r="AK8" i="3"/>
  <c r="X8" i="3"/>
  <c r="AL8" i="3"/>
  <c r="Y8" i="3"/>
  <c r="AM8" i="3"/>
  <c r="AM11" i="3" s="1"/>
  <c r="AM14" i="3" s="1"/>
  <c r="Z8" i="3"/>
  <c r="AN8" i="3"/>
  <c r="AA8" i="3"/>
  <c r="AO8" i="3"/>
  <c r="AC8" i="3"/>
  <c r="AQ8" i="3"/>
  <c r="AB8" i="3"/>
  <c r="Z10" i="3"/>
  <c r="Z13" i="3" s="1"/>
  <c r="AP8" i="3"/>
  <c r="AD8" i="3"/>
  <c r="AB10" i="3"/>
  <c r="AB13" i="3" s="1"/>
  <c r="AR8" i="3"/>
  <c r="AE8" i="3"/>
  <c r="AC10" i="3"/>
  <c r="AC13" i="3" s="1"/>
  <c r="AS8" i="3"/>
  <c r="AF8" i="3"/>
  <c r="AD10" i="3"/>
  <c r="AD13" i="3" s="1"/>
  <c r="AT8" i="3"/>
  <c r="AG8" i="3"/>
  <c r="AE10" i="3"/>
  <c r="AE13" i="3" s="1"/>
  <c r="AU8" i="3"/>
  <c r="AH8" i="3"/>
  <c r="AF10" i="3"/>
  <c r="AF13" i="3" s="1"/>
  <c r="AV8" i="3"/>
  <c r="S8" i="3"/>
  <c r="AG10" i="3"/>
  <c r="AG13" i="3" s="1"/>
  <c r="AW8" i="3"/>
  <c r="T8" i="3"/>
  <c r="AH10" i="3"/>
  <c r="AH13" i="3" s="1"/>
  <c r="AX8" i="3"/>
  <c r="AK10" i="3"/>
  <c r="AK13" i="3" s="1"/>
  <c r="AL10" i="3"/>
  <c r="AL13" i="3" s="1"/>
  <c r="AN10" i="3"/>
  <c r="AN13" i="3" s="1"/>
  <c r="AO10" i="3"/>
  <c r="AO13" i="3" s="1"/>
  <c r="AP10" i="3"/>
  <c r="AP13" i="3" s="1"/>
  <c r="AQ10" i="3"/>
  <c r="AQ13" i="3" s="1"/>
  <c r="AR10" i="3"/>
  <c r="AR13" i="3" s="1"/>
  <c r="AS10" i="3"/>
  <c r="AS13" i="3" s="1"/>
  <c r="AT10" i="3"/>
  <c r="AT13" i="3" s="1"/>
  <c r="AU10" i="3"/>
  <c r="AU13" i="3" s="1"/>
  <c r="AV10" i="3"/>
  <c r="AV13" i="3" s="1"/>
  <c r="AW10" i="3"/>
  <c r="AW13" i="3" s="1"/>
  <c r="AX10" i="3"/>
  <c r="AX13" i="3" s="1"/>
  <c r="AY10" i="3"/>
  <c r="AY13" i="3" s="1"/>
  <c r="AJ10" i="3"/>
  <c r="AJ13" i="3" s="1"/>
  <c r="Q8" i="3"/>
  <c r="S13" i="3"/>
  <c r="I8" i="3"/>
  <c r="H8" i="3"/>
  <c r="D8" i="3"/>
  <c r="J8" i="3"/>
  <c r="J11" i="3" s="1"/>
  <c r="G8" i="3"/>
  <c r="C8" i="3"/>
  <c r="P8" i="3"/>
  <c r="O8" i="3"/>
  <c r="N8" i="3"/>
  <c r="M8" i="3"/>
  <c r="L8" i="3"/>
  <c r="K8" i="3"/>
  <c r="B10" i="3"/>
  <c r="B11" i="3" s="1"/>
  <c r="C10" i="3"/>
  <c r="D10" i="3"/>
  <c r="D13" i="3" s="1"/>
  <c r="G10" i="3"/>
  <c r="H10" i="3"/>
  <c r="I10" i="3"/>
  <c r="I13" i="3" s="1"/>
  <c r="K10" i="3"/>
  <c r="K13" i="3" s="1"/>
  <c r="L10" i="3"/>
  <c r="L13" i="3" s="1"/>
  <c r="M10" i="3"/>
  <c r="M13" i="3" s="1"/>
  <c r="N10" i="3"/>
  <c r="N13" i="3" s="1"/>
  <c r="O10" i="3"/>
  <c r="O13" i="3" s="1"/>
  <c r="P10" i="3"/>
  <c r="P13" i="3" s="1"/>
  <c r="Q10" i="3"/>
  <c r="Q13" i="3" s="1"/>
  <c r="J13" i="3"/>
  <c r="R222" i="2"/>
  <c r="R218" i="2"/>
  <c r="R206" i="2"/>
  <c r="R202" i="2"/>
  <c r="R190" i="2"/>
  <c r="R142" i="2"/>
  <c r="R138" i="2"/>
  <c r="R62" i="2"/>
  <c r="R78" i="2"/>
  <c r="R8" i="2"/>
  <c r="R234" i="2"/>
  <c r="R37" i="2"/>
  <c r="R117" i="2"/>
  <c r="R101" i="2"/>
  <c r="R51" i="2"/>
  <c r="U5" i="2"/>
  <c r="U4" i="2" s="1"/>
  <c r="U3" i="2" s="1"/>
  <c r="T20" i="2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R186" i="2"/>
  <c r="R83" i="2"/>
  <c r="R81" i="2"/>
  <c r="R79" i="2"/>
  <c r="R178" i="2"/>
  <c r="R174" i="2"/>
  <c r="R170" i="2"/>
  <c r="R69" i="2"/>
  <c r="R67" i="2"/>
  <c r="R158" i="2"/>
  <c r="R154" i="2"/>
  <c r="R53" i="2"/>
  <c r="R19" i="2"/>
  <c r="R227" i="2"/>
  <c r="R213" i="2"/>
  <c r="R163" i="2"/>
  <c r="R122" i="2"/>
  <c r="R211" i="2"/>
  <c r="R209" i="2"/>
  <c r="R207" i="2"/>
  <c r="R58" i="2"/>
  <c r="R114" i="2"/>
  <c r="R110" i="2"/>
  <c r="R106" i="2"/>
  <c r="R195" i="2"/>
  <c r="R94" i="2"/>
  <c r="R90" i="2"/>
  <c r="R181" i="2"/>
  <c r="R149" i="2"/>
  <c r="R99" i="2"/>
  <c r="R197" i="2"/>
  <c r="R85" i="2"/>
  <c r="R147" i="2"/>
  <c r="R145" i="2"/>
  <c r="R143" i="2"/>
  <c r="R5" i="2"/>
  <c r="R254" i="2"/>
  <c r="R238" i="2"/>
  <c r="R50" i="2"/>
  <c r="R46" i="2"/>
  <c r="R42" i="2"/>
  <c r="U19" i="1"/>
  <c r="R205" i="2"/>
  <c r="R139" i="2"/>
  <c r="R73" i="2"/>
  <c r="R224" i="2"/>
  <c r="R102" i="2"/>
  <c r="R226" i="2"/>
  <c r="R193" i="2"/>
  <c r="R191" i="2"/>
  <c r="R162" i="2"/>
  <c r="R129" i="2"/>
  <c r="R127" i="2"/>
  <c r="R98" i="2"/>
  <c r="R65" i="2"/>
  <c r="R63" i="2"/>
  <c r="R34" i="2"/>
  <c r="R32" i="2"/>
  <c r="R20" i="2"/>
  <c r="R242" i="2"/>
  <c r="R119" i="2"/>
  <c r="R26" i="2"/>
  <c r="R189" i="2"/>
  <c r="R187" i="2"/>
  <c r="R185" i="2"/>
  <c r="R125" i="2"/>
  <c r="R123" i="2"/>
  <c r="R121" i="2"/>
  <c r="R61" i="2"/>
  <c r="R59" i="2"/>
  <c r="R57" i="2"/>
  <c r="R16" i="2"/>
  <c r="R246" i="2"/>
  <c r="R203" i="2"/>
  <c r="R141" i="2"/>
  <c r="R166" i="2"/>
  <c r="R164" i="2"/>
  <c r="R251" i="2"/>
  <c r="R243" i="2"/>
  <c r="R216" i="2"/>
  <c r="R214" i="2"/>
  <c r="R208" i="2"/>
  <c r="R152" i="2"/>
  <c r="R150" i="2"/>
  <c r="R144" i="2"/>
  <c r="R88" i="2"/>
  <c r="R86" i="2"/>
  <c r="R80" i="2"/>
  <c r="R30" i="2"/>
  <c r="R28" i="2"/>
  <c r="R24" i="2"/>
  <c r="R22" i="2"/>
  <c r="R10" i="2"/>
  <c r="R250" i="2"/>
  <c r="R137" i="2"/>
  <c r="R77" i="2"/>
  <c r="R104" i="2"/>
  <c r="R40" i="2"/>
  <c r="R183" i="2"/>
  <c r="R231" i="2"/>
  <c r="R212" i="2"/>
  <c r="R188" i="2"/>
  <c r="R167" i="2"/>
  <c r="R148" i="2"/>
  <c r="R124" i="2"/>
  <c r="R103" i="2"/>
  <c r="R84" i="2"/>
  <c r="R60" i="2"/>
  <c r="R39" i="2"/>
  <c r="R21" i="2"/>
  <c r="R18" i="2"/>
  <c r="R14" i="2"/>
  <c r="R12" i="2"/>
  <c r="R258" i="2"/>
  <c r="R160" i="2"/>
  <c r="R96" i="2"/>
  <c r="R100" i="2"/>
  <c r="R210" i="2"/>
  <c r="R177" i="2"/>
  <c r="R175" i="2"/>
  <c r="R146" i="2"/>
  <c r="R113" i="2"/>
  <c r="R111" i="2"/>
  <c r="R82" i="2"/>
  <c r="R49" i="2"/>
  <c r="R47" i="2"/>
  <c r="R6" i="2"/>
  <c r="R75" i="2"/>
  <c r="R38" i="2"/>
  <c r="R55" i="2"/>
  <c r="R257" i="2"/>
  <c r="R245" i="2"/>
  <c r="R237" i="2"/>
  <c r="R173" i="2"/>
  <c r="R171" i="2"/>
  <c r="R169" i="2"/>
  <c r="R109" i="2"/>
  <c r="R107" i="2"/>
  <c r="R105" i="2"/>
  <c r="R45" i="2"/>
  <c r="R43" i="2"/>
  <c r="R41" i="2"/>
  <c r="R36" i="2"/>
  <c r="R255" i="2"/>
  <c r="R233" i="2"/>
  <c r="R200" i="2"/>
  <c r="R198" i="2"/>
  <c r="R192" i="2"/>
  <c r="R136" i="2"/>
  <c r="R134" i="2"/>
  <c r="R128" i="2"/>
  <c r="R72" i="2"/>
  <c r="R70" i="2"/>
  <c r="R64" i="2"/>
  <c r="R252" i="2"/>
  <c r="R232" i="2"/>
  <c r="R239" i="2"/>
  <c r="R236" i="2"/>
  <c r="R215" i="2"/>
  <c r="R196" i="2"/>
  <c r="R172" i="2"/>
  <c r="R151" i="2"/>
  <c r="R132" i="2"/>
  <c r="R108" i="2"/>
  <c r="R87" i="2"/>
  <c r="R68" i="2"/>
  <c r="R44" i="2"/>
  <c r="R4" i="2"/>
  <c r="R168" i="2"/>
  <c r="R253" i="2"/>
  <c r="R241" i="2"/>
  <c r="R235" i="2"/>
  <c r="R225" i="2"/>
  <c r="R223" i="2"/>
  <c r="R194" i="2"/>
  <c r="R161" i="2"/>
  <c r="R159" i="2"/>
  <c r="R130" i="2"/>
  <c r="R97" i="2"/>
  <c r="R95" i="2"/>
  <c r="R66" i="2"/>
  <c r="R33" i="2"/>
  <c r="R23" i="2"/>
  <c r="R244" i="2"/>
  <c r="R201" i="2"/>
  <c r="R140" i="2"/>
  <c r="R221" i="2"/>
  <c r="R219" i="2"/>
  <c r="R217" i="2"/>
  <c r="R157" i="2"/>
  <c r="R155" i="2"/>
  <c r="R153" i="2"/>
  <c r="R93" i="2"/>
  <c r="R91" i="2"/>
  <c r="R89" i="2"/>
  <c r="R204" i="2"/>
  <c r="R247" i="2"/>
  <c r="R184" i="2"/>
  <c r="R182" i="2"/>
  <c r="R176" i="2"/>
  <c r="R120" i="2"/>
  <c r="R118" i="2"/>
  <c r="R112" i="2"/>
  <c r="R56" i="2"/>
  <c r="R54" i="2"/>
  <c r="R48" i="2"/>
  <c r="R31" i="2"/>
  <c r="R29" i="2"/>
  <c r="R27" i="2"/>
  <c r="R25" i="2"/>
  <c r="R7" i="2"/>
  <c r="R230" i="2"/>
  <c r="R228" i="2"/>
  <c r="R76" i="2"/>
  <c r="R249" i="2"/>
  <c r="R256" i="2"/>
  <c r="R248" i="2"/>
  <c r="R240" i="2"/>
  <c r="R220" i="2"/>
  <c r="R199" i="2"/>
  <c r="R180" i="2"/>
  <c r="R156" i="2"/>
  <c r="R135" i="2"/>
  <c r="R116" i="2"/>
  <c r="R92" i="2"/>
  <c r="R71" i="2"/>
  <c r="R52" i="2"/>
  <c r="R17" i="2"/>
  <c r="R15" i="2"/>
  <c r="R13" i="2"/>
  <c r="R11" i="2"/>
  <c r="R9" i="2"/>
  <c r="AG16" i="1"/>
  <c r="AH16" i="1"/>
  <c r="A131" i="2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U16" i="1"/>
  <c r="X16" i="1"/>
  <c r="AK16" i="1"/>
  <c r="Z16" i="1"/>
  <c r="AD16" i="1"/>
  <c r="AB16" i="1"/>
  <c r="V16" i="1"/>
  <c r="AE16" i="1"/>
  <c r="AF16" i="1"/>
  <c r="W16" i="1"/>
  <c r="F12" i="1"/>
  <c r="C13" i="1" s="1"/>
  <c r="E12" i="1"/>
  <c r="M38" i="1" l="1"/>
  <c r="M34" i="1"/>
  <c r="O38" i="1"/>
  <c r="S38" i="1"/>
  <c r="C34" i="1"/>
  <c r="Z41" i="1"/>
  <c r="U41" i="1"/>
  <c r="I38" i="1"/>
  <c r="I34" i="1"/>
  <c r="D38" i="1"/>
  <c r="D34" i="1"/>
  <c r="F38" i="1"/>
  <c r="F34" i="1"/>
  <c r="AD35" i="1"/>
  <c r="AA33" i="1"/>
  <c r="AA34" i="1" s="1"/>
  <c r="AB33" i="1"/>
  <c r="AB34" i="1" s="1"/>
  <c r="Y33" i="1"/>
  <c r="Y34" i="1" s="1"/>
  <c r="Z33" i="1"/>
  <c r="Z34" i="1" s="1"/>
  <c r="W33" i="1"/>
  <c r="W34" i="1" s="1"/>
  <c r="X33" i="1"/>
  <c r="X34" i="1" s="1"/>
  <c r="U33" i="1"/>
  <c r="U34" i="1" s="1"/>
  <c r="V33" i="1"/>
  <c r="V34" i="1" s="1"/>
  <c r="R38" i="1"/>
  <c r="L35" i="1"/>
  <c r="P38" i="1"/>
  <c r="Q38" i="1"/>
  <c r="G38" i="1"/>
  <c r="E38" i="1"/>
  <c r="H38" i="1"/>
  <c r="C38" i="1"/>
  <c r="AJ39" i="1"/>
  <c r="AD13" i="1"/>
  <c r="I39" i="1"/>
  <c r="R39" i="1" s="1"/>
  <c r="AF39" i="1"/>
  <c r="L13" i="1"/>
  <c r="AH39" i="1"/>
  <c r="U13" i="1"/>
  <c r="I40" i="1"/>
  <c r="G9" i="1"/>
  <c r="R9" i="1"/>
  <c r="J9" i="1"/>
  <c r="E9" i="1"/>
  <c r="E16" i="1" s="1"/>
  <c r="O9" i="1"/>
  <c r="O16" i="1" s="1"/>
  <c r="H9" i="1"/>
  <c r="M9" i="1"/>
  <c r="M16" i="1" s="1"/>
  <c r="P9" i="1"/>
  <c r="P16" i="1" s="1"/>
  <c r="I9" i="1"/>
  <c r="I16" i="1" s="1"/>
  <c r="S9" i="1"/>
  <c r="Q9" i="1"/>
  <c r="Q16" i="1" s="1"/>
  <c r="C9" i="1"/>
  <c r="N9" i="1"/>
  <c r="F9" i="1"/>
  <c r="F16" i="1" s="1"/>
  <c r="D9" i="1"/>
  <c r="L9" i="1"/>
  <c r="L16" i="1" s="1"/>
  <c r="AJ17" i="1"/>
  <c r="AV25" i="3"/>
  <c r="AV28" i="3" s="1"/>
  <c r="AC25" i="3"/>
  <c r="AC28" i="3" s="1"/>
  <c r="E11" i="3"/>
  <c r="E14" i="3" s="1"/>
  <c r="BJ25" i="3"/>
  <c r="BJ28" i="3" s="1"/>
  <c r="S25" i="3"/>
  <c r="Z25" i="3"/>
  <c r="Z28" i="3" s="1"/>
  <c r="F11" i="3"/>
  <c r="F14" i="3" s="1"/>
  <c r="F25" i="3"/>
  <c r="F28" i="3" s="1"/>
  <c r="BK25" i="3"/>
  <c r="BC11" i="3"/>
  <c r="S27" i="3"/>
  <c r="BP25" i="3"/>
  <c r="BP28" i="3" s="1"/>
  <c r="BC25" i="3"/>
  <c r="BA21" i="3"/>
  <c r="AJ21" i="3"/>
  <c r="S21" i="3"/>
  <c r="AR25" i="3"/>
  <c r="BK27" i="3"/>
  <c r="BA7" i="3"/>
  <c r="AR27" i="3"/>
  <c r="AJ29" i="3" s="1"/>
  <c r="B21" i="3"/>
  <c r="BJ11" i="3"/>
  <c r="AN28" i="3"/>
  <c r="W25" i="3"/>
  <c r="W28" i="3" s="1"/>
  <c r="AE25" i="3"/>
  <c r="AE28" i="3" s="1"/>
  <c r="AD25" i="3"/>
  <c r="AD28" i="3" s="1"/>
  <c r="AQ25" i="3"/>
  <c r="AQ28" i="3" s="1"/>
  <c r="BN25" i="3"/>
  <c r="BN28" i="3" s="1"/>
  <c r="AO25" i="3"/>
  <c r="AO28" i="3" s="1"/>
  <c r="BI25" i="3"/>
  <c r="BI28" i="3" s="1"/>
  <c r="AY25" i="3"/>
  <c r="AY28" i="3" s="1"/>
  <c r="AT25" i="3"/>
  <c r="AT28" i="3" s="1"/>
  <c r="Y25" i="3"/>
  <c r="Y28" i="3" s="1"/>
  <c r="AL25" i="3"/>
  <c r="AL28" i="3" s="1"/>
  <c r="AG25" i="3"/>
  <c r="AG28" i="3" s="1"/>
  <c r="BF25" i="3"/>
  <c r="BF28" i="3" s="1"/>
  <c r="U25" i="3"/>
  <c r="U28" i="3" s="1"/>
  <c r="BM25" i="3"/>
  <c r="BM28" i="3" s="1"/>
  <c r="BH25" i="3"/>
  <c r="BH28" i="3" s="1"/>
  <c r="AH25" i="3"/>
  <c r="AH28" i="3" s="1"/>
  <c r="BE25" i="3"/>
  <c r="BE28" i="3" s="1"/>
  <c r="BB25" i="3"/>
  <c r="BB28" i="3" s="1"/>
  <c r="AK25" i="3"/>
  <c r="AK28" i="3" s="1"/>
  <c r="T11" i="3"/>
  <c r="T14" i="3" s="1"/>
  <c r="AP25" i="3"/>
  <c r="AP28" i="3" s="1"/>
  <c r="AS25" i="3"/>
  <c r="AS28" i="3" s="1"/>
  <c r="T25" i="3"/>
  <c r="T28" i="3" s="1"/>
  <c r="BC27" i="3"/>
  <c r="AB25" i="3"/>
  <c r="AB28" i="3" s="1"/>
  <c r="AM25" i="3"/>
  <c r="AM28" i="3" s="1"/>
  <c r="V25" i="3"/>
  <c r="V28" i="3" s="1"/>
  <c r="BL25" i="3"/>
  <c r="BL28" i="3" s="1"/>
  <c r="AU25" i="3"/>
  <c r="AU28" i="3" s="1"/>
  <c r="BG25" i="3"/>
  <c r="BG28" i="3" s="1"/>
  <c r="BD25" i="3"/>
  <c r="BD28" i="3" s="1"/>
  <c r="AX25" i="3"/>
  <c r="AX28" i="3" s="1"/>
  <c r="BO25" i="3"/>
  <c r="BO28" i="3" s="1"/>
  <c r="AW25" i="3"/>
  <c r="AW28" i="3" s="1"/>
  <c r="AF25" i="3"/>
  <c r="AF28" i="3" s="1"/>
  <c r="AA25" i="3"/>
  <c r="AA28" i="3" s="1"/>
  <c r="X25" i="3"/>
  <c r="X28" i="3" s="1"/>
  <c r="BA25" i="3"/>
  <c r="AJ25" i="3"/>
  <c r="BC13" i="3"/>
  <c r="BB11" i="3"/>
  <c r="BB14" i="3" s="1"/>
  <c r="BD11" i="3"/>
  <c r="BD14" i="3" s="1"/>
  <c r="BH11" i="3"/>
  <c r="BH14" i="3" s="1"/>
  <c r="BF11" i="3"/>
  <c r="BF14" i="3" s="1"/>
  <c r="BE11" i="3"/>
  <c r="BE14" i="3" s="1"/>
  <c r="BK11" i="3"/>
  <c r="BK14" i="3" s="1"/>
  <c r="BG11" i="3"/>
  <c r="BG14" i="3" s="1"/>
  <c r="BL11" i="3"/>
  <c r="BL14" i="3" s="1"/>
  <c r="BI11" i="3"/>
  <c r="BI14" i="3" s="1"/>
  <c r="BJ13" i="3"/>
  <c r="BA11" i="3"/>
  <c r="BA14" i="3" s="1"/>
  <c r="BN11" i="3"/>
  <c r="BN14" i="3" s="1"/>
  <c r="BP11" i="3"/>
  <c r="BP14" i="3" s="1"/>
  <c r="BO11" i="3"/>
  <c r="BO14" i="3" s="1"/>
  <c r="AL11" i="3"/>
  <c r="AL14" i="3" s="1"/>
  <c r="AJ7" i="3"/>
  <c r="AK11" i="3"/>
  <c r="AK14" i="3" s="1"/>
  <c r="AJ11" i="3"/>
  <c r="AJ14" i="3" s="1"/>
  <c r="AY11" i="3"/>
  <c r="AY14" i="3" s="1"/>
  <c r="AX11" i="3"/>
  <c r="AX14" i="3" s="1"/>
  <c r="AW11" i="3"/>
  <c r="AW14" i="3" s="1"/>
  <c r="AV11" i="3"/>
  <c r="AV14" i="3" s="1"/>
  <c r="AU11" i="3"/>
  <c r="AU14" i="3" s="1"/>
  <c r="AT11" i="3"/>
  <c r="AT14" i="3" s="1"/>
  <c r="AJ15" i="3"/>
  <c r="AS11" i="3"/>
  <c r="AS14" i="3" s="1"/>
  <c r="AR11" i="3"/>
  <c r="AR14" i="3" s="1"/>
  <c r="AQ11" i="3"/>
  <c r="AQ14" i="3" s="1"/>
  <c r="AP11" i="3"/>
  <c r="AP14" i="3" s="1"/>
  <c r="AO11" i="3"/>
  <c r="AO14" i="3" s="1"/>
  <c r="AN11" i="3"/>
  <c r="AN14" i="3" s="1"/>
  <c r="J14" i="3"/>
  <c r="W11" i="3"/>
  <c r="W14" i="3" s="1"/>
  <c r="U11" i="3"/>
  <c r="U14" i="3" s="1"/>
  <c r="AF11" i="3"/>
  <c r="AF14" i="3" s="1"/>
  <c r="AE11" i="3"/>
  <c r="AE14" i="3" s="1"/>
  <c r="AD11" i="3"/>
  <c r="AD14" i="3" s="1"/>
  <c r="V11" i="3"/>
  <c r="V14" i="3" s="1"/>
  <c r="S15" i="3"/>
  <c r="AC11" i="3"/>
  <c r="AC14" i="3" s="1"/>
  <c r="S7" i="3"/>
  <c r="AB11" i="3"/>
  <c r="AB14" i="3" s="1"/>
  <c r="S11" i="3"/>
  <c r="AA11" i="3"/>
  <c r="AA14" i="3" s="1"/>
  <c r="AH11" i="3"/>
  <c r="AH14" i="3" s="1"/>
  <c r="Z11" i="3"/>
  <c r="Z14" i="3" s="1"/>
  <c r="AG11" i="3"/>
  <c r="AG14" i="3" s="1"/>
  <c r="X11" i="3"/>
  <c r="X14" i="3" s="1"/>
  <c r="Y11" i="3"/>
  <c r="Y14" i="3" s="1"/>
  <c r="H11" i="3"/>
  <c r="B7" i="3"/>
  <c r="G11" i="3"/>
  <c r="O11" i="3"/>
  <c r="O14" i="3" s="1"/>
  <c r="N11" i="3"/>
  <c r="N14" i="3" s="1"/>
  <c r="M11" i="3"/>
  <c r="M14" i="3" s="1"/>
  <c r="L11" i="3"/>
  <c r="L14" i="3" s="1"/>
  <c r="B13" i="3"/>
  <c r="B14" i="3" s="1"/>
  <c r="C13" i="3"/>
  <c r="K11" i="3"/>
  <c r="K14" i="3" s="1"/>
  <c r="Q11" i="3"/>
  <c r="Q14" i="3" s="1"/>
  <c r="G13" i="3"/>
  <c r="C11" i="3"/>
  <c r="D11" i="3"/>
  <c r="D14" i="3" s="1"/>
  <c r="H13" i="3"/>
  <c r="I11" i="3"/>
  <c r="I14" i="3" s="1"/>
  <c r="P11" i="3"/>
  <c r="P14" i="3" s="1"/>
  <c r="G16" i="1"/>
  <c r="N16" i="1"/>
  <c r="S16" i="1"/>
  <c r="R16" i="1"/>
  <c r="H16" i="1"/>
  <c r="J16" i="1"/>
  <c r="D16" i="1"/>
  <c r="AF17" i="1"/>
  <c r="AD17" i="1"/>
  <c r="G18" i="1"/>
  <c r="G17" i="1"/>
  <c r="P17" i="1" s="1"/>
  <c r="G19" i="1" s="1"/>
  <c r="AH17" i="1"/>
  <c r="I17" i="1"/>
  <c r="R17" i="1" s="1"/>
  <c r="I19" i="1" s="1"/>
  <c r="I18" i="1"/>
  <c r="C39" i="1" l="1"/>
  <c r="L39" i="1" s="1"/>
  <c r="C41" i="1" s="1"/>
  <c r="Y38" i="1"/>
  <c r="AB38" i="1"/>
  <c r="AA38" i="1"/>
  <c r="Z38" i="1"/>
  <c r="X38" i="1"/>
  <c r="W38" i="1"/>
  <c r="U38" i="1"/>
  <c r="V38" i="1"/>
  <c r="E40" i="1"/>
  <c r="E39" i="1"/>
  <c r="N39" i="1" s="1"/>
  <c r="E41" i="1" s="1"/>
  <c r="C40" i="1"/>
  <c r="C35" i="1"/>
  <c r="I41" i="1"/>
  <c r="S28" i="3"/>
  <c r="S30" i="3" s="1"/>
  <c r="AC34" i="3" s="1"/>
  <c r="AE19" i="1"/>
  <c r="C16" i="1"/>
  <c r="C18" i="1" s="1"/>
  <c r="AR28" i="3"/>
  <c r="BC14" i="3"/>
  <c r="BK28" i="3"/>
  <c r="BC28" i="3"/>
  <c r="S29" i="3"/>
  <c r="BJ14" i="3"/>
  <c r="BA16" i="3" s="1"/>
  <c r="Y34" i="3" s="1"/>
  <c r="AJ16" i="3"/>
  <c r="W34" i="3" s="1"/>
  <c r="G14" i="3"/>
  <c r="BA29" i="3"/>
  <c r="AJ31" i="3"/>
  <c r="BA31" i="3"/>
  <c r="P34" i="3" s="1"/>
  <c r="BA28" i="3"/>
  <c r="AJ28" i="3"/>
  <c r="S31" i="3"/>
  <c r="BA15" i="3"/>
  <c r="C24" i="3"/>
  <c r="G24" i="3"/>
  <c r="D24" i="3"/>
  <c r="O24" i="3"/>
  <c r="P24" i="3"/>
  <c r="Q24" i="3"/>
  <c r="B24" i="3"/>
  <c r="H24" i="3"/>
  <c r="I24" i="3"/>
  <c r="J24" i="3"/>
  <c r="K24" i="3"/>
  <c r="L24" i="3"/>
  <c r="M24" i="3"/>
  <c r="N24" i="3"/>
  <c r="BA17" i="3"/>
  <c r="S14" i="3"/>
  <c r="S17" i="3"/>
  <c r="AJ17" i="3"/>
  <c r="H14" i="3"/>
  <c r="C14" i="3"/>
  <c r="B17" i="3"/>
  <c r="B34" i="3" s="1"/>
  <c r="B15" i="3"/>
  <c r="E18" i="1"/>
  <c r="E17" i="1"/>
  <c r="N17" i="1" s="1"/>
  <c r="E19" i="1" s="1"/>
  <c r="U35" i="1" l="1"/>
  <c r="G39" i="1"/>
  <c r="P39" i="1" s="1"/>
  <c r="G41" i="1" s="1"/>
  <c r="G40" i="1"/>
  <c r="AJ30" i="3"/>
  <c r="AE34" i="3" s="1"/>
  <c r="BA30" i="3"/>
  <c r="AG34" i="3" s="1"/>
  <c r="C17" i="1"/>
  <c r="L17" i="1" s="1"/>
  <c r="C19" i="1" s="1"/>
  <c r="AG36" i="3"/>
  <c r="S16" i="3"/>
  <c r="U34" i="3" s="1"/>
  <c r="B16" i="3"/>
  <c r="S34" i="3" s="1"/>
  <c r="H35" i="3"/>
  <c r="H34" i="3"/>
  <c r="L35" i="3"/>
  <c r="L34" i="3"/>
  <c r="P35" i="3"/>
  <c r="N35" i="3"/>
  <c r="N34" i="3"/>
  <c r="AB36" i="3"/>
  <c r="F35" i="3"/>
  <c r="F34" i="3"/>
  <c r="D35" i="3"/>
  <c r="D34" i="3"/>
  <c r="K27" i="3"/>
  <c r="K25" i="3"/>
  <c r="L27" i="3"/>
  <c r="L25" i="3"/>
  <c r="I27" i="3"/>
  <c r="I25" i="3"/>
  <c r="H27" i="3"/>
  <c r="H25" i="3"/>
  <c r="B27" i="3"/>
  <c r="B25" i="3"/>
  <c r="M27" i="3"/>
  <c r="M25" i="3"/>
  <c r="Q27" i="3"/>
  <c r="Q25" i="3"/>
  <c r="P27" i="3"/>
  <c r="P25" i="3"/>
  <c r="O27" i="3"/>
  <c r="O25" i="3"/>
  <c r="J27" i="3"/>
  <c r="J25" i="3"/>
  <c r="D25" i="3"/>
  <c r="D27" i="3"/>
  <c r="G27" i="3"/>
  <c r="G25" i="3"/>
  <c r="C27" i="3"/>
  <c r="C25" i="3"/>
  <c r="N27" i="3"/>
  <c r="N25" i="3"/>
  <c r="B35" i="3"/>
  <c r="K28" i="3" l="1"/>
  <c r="P28" i="3"/>
  <c r="L28" i="3"/>
  <c r="O28" i="3"/>
  <c r="C28" i="3"/>
  <c r="I28" i="3"/>
  <c r="G28" i="3"/>
  <c r="D28" i="3"/>
  <c r="Q28" i="3"/>
  <c r="B28" i="3"/>
  <c r="B31" i="3"/>
  <c r="H28" i="3"/>
  <c r="B29" i="3"/>
  <c r="M28" i="3"/>
  <c r="J28" i="3"/>
  <c r="N28" i="3"/>
  <c r="B30" i="3" l="1"/>
  <c r="AA34" i="3" s="1"/>
  <c r="J35" i="3"/>
  <c r="J34" i="3"/>
</calcChain>
</file>

<file path=xl/sharedStrings.xml><?xml version="1.0" encoding="utf-8"?>
<sst xmlns="http://schemas.openxmlformats.org/spreadsheetml/2006/main" count="1254" uniqueCount="120">
  <si>
    <t>Address:</t>
  </si>
  <si>
    <t>/</t>
  </si>
  <si>
    <t>First Octet</t>
  </si>
  <si>
    <t>Second Octet</t>
  </si>
  <si>
    <t>Third Octet</t>
  </si>
  <si>
    <t>Fourth Octet</t>
  </si>
  <si>
    <t>Bit Number:</t>
  </si>
  <si>
    <t>-</t>
  </si>
  <si>
    <t>Bit Value:</t>
  </si>
  <si>
    <t>IP Address:</t>
  </si>
  <si>
    <t>.</t>
  </si>
  <si>
    <t>Bits:</t>
  </si>
  <si>
    <t>Subnet Mask:</t>
  </si>
  <si>
    <t>Subnet Bits:</t>
  </si>
  <si>
    <t>Bits Unmasked:</t>
  </si>
  <si>
    <t>Inv Subnet:</t>
  </si>
  <si>
    <t>Available Hosts:</t>
  </si>
  <si>
    <t>Host Range:</t>
  </si>
  <si>
    <t>Cisco Wildcard Mask:</t>
  </si>
  <si>
    <t>Network:</t>
  </si>
  <si>
    <t>Broadcast:</t>
  </si>
  <si>
    <t>Host Bits:</t>
  </si>
  <si>
    <t>Class:</t>
  </si>
  <si>
    <t>Binary Chart</t>
  </si>
  <si>
    <t>Host Chart</t>
  </si>
  <si>
    <t>/Mask</t>
  </si>
  <si>
    <t>Hosts</t>
  </si>
  <si>
    <t>128</t>
  </si>
  <si>
    <t>64</t>
  </si>
  <si>
    <t>32</t>
  </si>
  <si>
    <t>16</t>
  </si>
  <si>
    <t>8</t>
  </si>
  <si>
    <t>4</t>
  </si>
  <si>
    <t>2</t>
  </si>
  <si>
    <t>1</t>
  </si>
  <si>
    <t>Kolom2</t>
  </si>
  <si>
    <t>Kolom3</t>
  </si>
  <si>
    <t>Kolom4</t>
  </si>
  <si>
    <t>Kolom5</t>
  </si>
  <si>
    <t>Kolom6</t>
  </si>
  <si>
    <t>Kolom7</t>
  </si>
  <si>
    <t>Kolom8</t>
  </si>
  <si>
    <t>Kolom9</t>
  </si>
  <si>
    <t>DEC</t>
  </si>
  <si>
    <t>DEC2</t>
  </si>
  <si>
    <t>First Hextet</t>
  </si>
  <si>
    <t>Second Hextet</t>
  </si>
  <si>
    <t>Third Hextet</t>
  </si>
  <si>
    <t>Fourth Hextet</t>
  </si>
  <si>
    <t>Hextet 1</t>
  </si>
  <si>
    <t>hextet 2</t>
  </si>
  <si>
    <t>Hextet 3</t>
  </si>
  <si>
    <t>Hextet 4</t>
  </si>
  <si>
    <t>Hextet 5</t>
  </si>
  <si>
    <t>Hextet 6</t>
  </si>
  <si>
    <t>Hextet 7</t>
  </si>
  <si>
    <t>Hextet 8</t>
  </si>
  <si>
    <t>Subnetmask in hex</t>
  </si>
  <si>
    <t>0000</t>
  </si>
  <si>
    <t>8000</t>
  </si>
  <si>
    <t>F000</t>
  </si>
  <si>
    <t>C000</t>
  </si>
  <si>
    <t>E000</t>
  </si>
  <si>
    <t>F800</t>
  </si>
  <si>
    <t>FC00</t>
  </si>
  <si>
    <t>FE00</t>
  </si>
  <si>
    <t>FF00</t>
  </si>
  <si>
    <t>FF80</t>
  </si>
  <si>
    <t>FFC0</t>
  </si>
  <si>
    <t>FFE0</t>
  </si>
  <si>
    <t>FFF0</t>
  </si>
  <si>
    <t>FFF8</t>
  </si>
  <si>
    <t>FFFC</t>
  </si>
  <si>
    <t>FFFE</t>
  </si>
  <si>
    <t>FFFF</t>
  </si>
  <si>
    <t>Designed/Created by Mathew Shreve Edited by Rick Kragten</t>
  </si>
  <si>
    <t>1s</t>
  </si>
  <si>
    <t>Network</t>
  </si>
  <si>
    <t>Network Bits</t>
  </si>
  <si>
    <t>:</t>
  </si>
  <si>
    <t>Last Host calc</t>
  </si>
  <si>
    <t>IPv6 Subnet Calculator</t>
  </si>
  <si>
    <t>Fifth Hextet</t>
  </si>
  <si>
    <t>Sixth Hextet</t>
  </si>
  <si>
    <t>Seventh Hextet</t>
  </si>
  <si>
    <t>Eight Hextet</t>
  </si>
  <si>
    <t>Designed by Mathew Shreve Created By Rick</t>
  </si>
  <si>
    <t>ffff</t>
  </si>
  <si>
    <t>Available Hosts maybe a aprximation due to limitations of Excel</t>
  </si>
  <si>
    <t>/79 and lower are less acurate</t>
  </si>
  <si>
    <t xml:space="preserve"> </t>
  </si>
  <si>
    <t>Subnet Calculator with CIDR</t>
  </si>
  <si>
    <t>Subnet Calculator with Subnet Mask</t>
  </si>
  <si>
    <t>Subnet Mask</t>
  </si>
  <si>
    <t>mask</t>
  </si>
  <si>
    <t>0.0.0.0</t>
  </si>
  <si>
    <t>128.0.0.0</t>
  </si>
  <si>
    <t>192.0.0.0</t>
  </si>
  <si>
    <t>224.0.0.0</t>
  </si>
  <si>
    <t>240.0.0.0</t>
  </si>
  <si>
    <t>248.0.0.0</t>
  </si>
  <si>
    <t>252.0.0.0</t>
  </si>
  <si>
    <t>254.0.0.0</t>
  </si>
  <si>
    <t>255.0.0.0</t>
  </si>
  <si>
    <t>255.128.0.0</t>
  </si>
  <si>
    <t>255.192.0.0</t>
  </si>
  <si>
    <t>255.224.0.0</t>
  </si>
  <si>
    <t>255.240.0.0</t>
  </si>
  <si>
    <t>255.248.0.0</t>
  </si>
  <si>
    <t>255.252.0.0</t>
  </si>
  <si>
    <t>255.254.0.0</t>
  </si>
  <si>
    <t>255.255.0.0</t>
  </si>
  <si>
    <t>255.255.128.0</t>
  </si>
  <si>
    <t>255.255.192.0</t>
  </si>
  <si>
    <t>255.255.224.0</t>
  </si>
  <si>
    <t>255.255.240.0</t>
  </si>
  <si>
    <t>255.255.248.0</t>
  </si>
  <si>
    <t>255.255.252.0</t>
  </si>
  <si>
    <t>255.255.254.0</t>
  </si>
  <si>
    <t>255.255.255.0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</si>
</sst>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7"/>
      <name val="Arial"/>
      <family val="2"/>
    </font>
    <font>
      <sz val="8"/>
      <name val="Javanese Text"/>
    </font>
    <font>
      <sz val="28"/>
      <name val="Arial"/>
      <family val="2"/>
    </font>
    <font>
      <sz val="12"/>
      <color rgb="FF00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/>
    <xf numFmtId="0" fontId="2" fillId="3" borderId="1" xfId="0" applyFont="1" applyFill="1" applyBorder="1" applyAlignment="1">
      <alignment horizontal="right"/>
    </xf>
    <xf numFmtId="0" fontId="0" fillId="0" borderId="2" xfId="0" applyFill="1" applyBorder="1" applyAlignment="1" applyProtection="1">
      <alignment horizontal="center"/>
      <protection locked="0"/>
    </xf>
    <xf numFmtId="0" fontId="2" fillId="3" borderId="0" xfId="0" applyFont="1" applyFill="1" applyBorder="1" applyAlignment="1">
      <alignment horizontal="center"/>
    </xf>
    <xf numFmtId="0" fontId="0" fillId="3" borderId="0" xfId="0" applyFill="1" applyBorder="1"/>
    <xf numFmtId="0" fontId="0" fillId="3" borderId="3" xfId="0" applyFill="1" applyBorder="1"/>
    <xf numFmtId="0" fontId="2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3" fontId="2" fillId="3" borderId="7" xfId="0" applyNumberFormat="1" applyFont="1" applyFill="1" applyBorder="1" applyAlignment="1">
      <alignment horizontal="center"/>
    </xf>
    <xf numFmtId="0" fontId="3" fillId="3" borderId="8" xfId="0" applyFont="1" applyFill="1" applyBorder="1"/>
    <xf numFmtId="0" fontId="4" fillId="3" borderId="0" xfId="0" applyFont="1" applyFill="1" applyBorder="1"/>
    <xf numFmtId="0" fontId="3" fillId="3" borderId="0" xfId="0" applyFont="1" applyFill="1" applyBorder="1"/>
    <xf numFmtId="3" fontId="2" fillId="3" borderId="2" xfId="0" applyNumberFormat="1" applyFont="1" applyFill="1" applyBorder="1" applyAlignment="1">
      <alignment horizontal="center"/>
    </xf>
    <xf numFmtId="0" fontId="5" fillId="3" borderId="4" xfId="0" applyFont="1" applyFill="1" applyBorder="1" applyAlignment="1">
      <alignment horizontal="right"/>
    </xf>
    <xf numFmtId="0" fontId="0" fillId="3" borderId="0" xfId="0" applyFill="1"/>
    <xf numFmtId="0" fontId="2" fillId="3" borderId="0" xfId="0" applyFont="1" applyFill="1" applyBorder="1"/>
    <xf numFmtId="0" fontId="3" fillId="3" borderId="0" xfId="0" applyFont="1" applyFill="1" applyBorder="1" applyAlignment="1"/>
    <xf numFmtId="0" fontId="0" fillId="3" borderId="9" xfId="0" applyFill="1" applyBorder="1" applyAlignment="1">
      <alignment horizontal="right"/>
    </xf>
    <xf numFmtId="0" fontId="0" fillId="3" borderId="10" xfId="0" applyFill="1" applyBorder="1"/>
    <xf numFmtId="0" fontId="0" fillId="3" borderId="11" xfId="0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0" fontId="2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2" fillId="4" borderId="20" xfId="0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0" borderId="18" xfId="0" applyBorder="1"/>
    <xf numFmtId="3" fontId="0" fillId="0" borderId="17" xfId="0" applyNumberFormat="1" applyBorder="1"/>
    <xf numFmtId="0" fontId="2" fillId="4" borderId="2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0" fillId="0" borderId="23" xfId="0" applyBorder="1"/>
    <xf numFmtId="3" fontId="0" fillId="0" borderId="24" xfId="0" applyNumberFormat="1" applyBorder="1"/>
    <xf numFmtId="0" fontId="2" fillId="4" borderId="18" xfId="0" applyFont="1" applyFill="1" applyBorder="1" applyAlignment="1">
      <alignment horizontal="center"/>
    </xf>
    <xf numFmtId="3" fontId="4" fillId="4" borderId="17" xfId="0" applyNumberFormat="1" applyFont="1" applyFill="1" applyBorder="1" applyAlignment="1">
      <alignment horizontal="center"/>
    </xf>
    <xf numFmtId="0" fontId="4" fillId="4" borderId="18" xfId="0" applyFont="1" applyFill="1" applyBorder="1" applyAlignment="1">
      <alignment horizontal="right"/>
    </xf>
    <xf numFmtId="0" fontId="5" fillId="3" borderId="0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49" fontId="4" fillId="0" borderId="0" xfId="0" applyNumberFormat="1" applyFont="1"/>
    <xf numFmtId="49" fontId="2" fillId="4" borderId="20" xfId="0" applyNumberFormat="1" applyFont="1" applyFill="1" applyBorder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0" xfId="0" applyFill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8" fillId="3" borderId="15" xfId="0" applyFont="1" applyFill="1" applyBorder="1" applyAlignment="1"/>
    <xf numFmtId="0" fontId="8" fillId="3" borderId="0" xfId="0" applyFont="1" applyFill="1" applyBorder="1" applyAlignment="1"/>
    <xf numFmtId="0" fontId="3" fillId="3" borderId="19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right"/>
    </xf>
    <xf numFmtId="0" fontId="5" fillId="4" borderId="2" xfId="0" applyFont="1" applyFill="1" applyBorder="1" applyAlignment="1"/>
    <xf numFmtId="0" fontId="9" fillId="0" borderId="0" xfId="0" applyFont="1"/>
    <xf numFmtId="3" fontId="2" fillId="3" borderId="7" xfId="0" applyNumberFormat="1" applyFont="1" applyFill="1" applyBorder="1" applyAlignment="1">
      <alignment horizontal="center"/>
    </xf>
    <xf numFmtId="3" fontId="2" fillId="3" borderId="2" xfId="0" applyNumberFormat="1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12" fontId="2" fillId="4" borderId="17" xfId="0" applyNumberFormat="1" applyFont="1" applyFill="1" applyBorder="1" applyAlignment="1">
      <alignment horizontal="center"/>
    </xf>
    <xf numFmtId="12" fontId="2" fillId="4" borderId="24" xfId="0" applyNumberFormat="1" applyFont="1" applyFill="1" applyBorder="1" applyAlignment="1">
      <alignment horizontal="center"/>
    </xf>
    <xf numFmtId="0" fontId="2" fillId="3" borderId="0" xfId="0" applyFont="1" applyFill="1" applyBorder="1" applyAlignment="1"/>
    <xf numFmtId="0" fontId="6" fillId="2" borderId="15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3" borderId="0" xfId="0" applyFont="1" applyFill="1" applyAlignment="1">
      <alignment horizontal="right"/>
    </xf>
    <xf numFmtId="3" fontId="5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3" fontId="2" fillId="3" borderId="7" xfId="0" applyNumberFormat="1" applyFont="1" applyFill="1" applyBorder="1" applyAlignment="1">
      <alignment horizontal="center"/>
    </xf>
    <xf numFmtId="3" fontId="5" fillId="3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4" borderId="17" xfId="0" applyNumberFormat="1" applyFont="1" applyFill="1" applyBorder="1" applyAlignment="1">
      <alignment horizontal="center"/>
    </xf>
    <xf numFmtId="0" fontId="2" fillId="4" borderId="25" xfId="0" applyNumberFormat="1" applyFont="1" applyFill="1" applyBorder="1" applyAlignment="1">
      <alignment horizontal="center"/>
    </xf>
    <xf numFmtId="0" fontId="2" fillId="4" borderId="18" xfId="0" applyNumberFormat="1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2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vertical="top"/>
    </xf>
    <xf numFmtId="3" fontId="2" fillId="3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 applyProtection="1">
      <alignment horizontal="center"/>
      <protection locked="0"/>
    </xf>
    <xf numFmtId="3" fontId="5" fillId="4" borderId="17" xfId="0" applyNumberFormat="1" applyFont="1" applyFill="1" applyBorder="1" applyAlignment="1">
      <alignment horizontal="center"/>
    </xf>
    <xf numFmtId="3" fontId="5" fillId="4" borderId="18" xfId="0" applyNumberFormat="1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28" xfId="0" applyNumberFormat="1" applyFont="1" applyFill="1" applyBorder="1" applyAlignment="1">
      <alignment horizontal="center"/>
    </xf>
    <xf numFmtId="0" fontId="2" fillId="4" borderId="26" xfId="0" applyNumberFormat="1" applyFont="1" applyFill="1" applyBorder="1" applyAlignment="1">
      <alignment horizontal="center"/>
    </xf>
    <xf numFmtId="49" fontId="2" fillId="0" borderId="17" xfId="0" applyNumberFormat="1" applyFont="1" applyFill="1" applyBorder="1" applyAlignment="1" applyProtection="1">
      <alignment horizontal="center"/>
      <protection locked="0"/>
    </xf>
    <xf numFmtId="49" fontId="2" fillId="0" borderId="18" xfId="0" applyNumberFormat="1" applyFont="1" applyFill="1" applyBorder="1" applyAlignment="1" applyProtection="1">
      <alignment horizontal="center"/>
      <protection locked="0"/>
    </xf>
    <xf numFmtId="0" fontId="8" fillId="3" borderId="15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top"/>
    </xf>
  </cellXfs>
  <cellStyles count="1">
    <cellStyle name="Normal" xfId="0" builtinId="0"/>
  </cellStyles>
  <dxfs count="43"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" formatCode="#\ ?/?"/>
      <fill>
        <patternFill patternType="solid">
          <fgColor indexed="64"/>
          <bgColor indexed="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/Networking/NetWork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  <sheetName val="CLI"/>
      <sheetName val="Acronyms"/>
      <sheetName val="ICMP"/>
      <sheetName val="Ports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719A5E-7035-4220-AB78-1EE3FFD68D7F}" name="Binary_Chart" displayName="Binary_Chart" ref="A2:R258" totalsRowShown="0" headerRowDxfId="42" dataDxfId="40" headerRowBorderDxfId="41" tableBorderDxfId="39">
  <autoFilter ref="A2:R258" xr:uid="{1F719A5E-7035-4220-AB78-1EE3FFD68D7F}"/>
  <tableColumns count="18">
    <tableColumn id="1" xr3:uid="{1ADB2F54-63D7-48C3-81EB-DDA034E75529}" name="DEC" dataDxfId="38">
      <calculatedColumnFormula>A2+1</calculatedColumnFormula>
    </tableColumn>
    <tableColumn id="2" xr3:uid="{ED9A2D55-2973-4363-B1E6-C4D64DE76182}" name="128" dataDxfId="37"/>
    <tableColumn id="3" xr3:uid="{3070928D-C96E-4CC5-9FB7-868F4037478A}" name="64" dataDxfId="36"/>
    <tableColumn id="4" xr3:uid="{46F5A469-D261-4B87-893B-150902291D7C}" name="32" dataDxfId="35"/>
    <tableColumn id="5" xr3:uid="{3DAD00C0-25F2-44AC-9856-5AF059EA0F69}" name="16" dataDxfId="34"/>
    <tableColumn id="6" xr3:uid="{1B7A6AAD-3E66-4577-9441-C378C762560A}" name="8" dataDxfId="33"/>
    <tableColumn id="7" xr3:uid="{CC1D70AC-86EA-4F4F-8FB1-59D19C54EA61}" name="4" dataDxfId="32"/>
    <tableColumn id="8" xr3:uid="{EA8C9A92-B609-4352-9ABB-E12FA5674F97}" name="2" dataDxfId="31"/>
    <tableColumn id="9" xr3:uid="{EDB05F6E-6728-4521-9192-975CA22CF925}" name="1" dataDxfId="30"/>
    <tableColumn id="10" xr3:uid="{2E3A4759-52B9-4FDB-9FCF-1EEB1E7EB1D0}" name="Kolom2" dataDxfId="29">
      <calculatedColumnFormula>IF(B3=1,B$2,0)</calculatedColumnFormula>
    </tableColumn>
    <tableColumn id="11" xr3:uid="{FE2E1D19-CF4D-4C03-BF4C-F23A37BD530E}" name="Kolom3" dataDxfId="28">
      <calculatedColumnFormula>IF(C3=1,C$2,0)</calculatedColumnFormula>
    </tableColumn>
    <tableColumn id="12" xr3:uid="{BD609CFB-E713-4501-BD3E-F9D15B40D8F9}" name="Kolom4" dataDxfId="27">
      <calculatedColumnFormula>IF(D3=1,D$2,0)</calculatedColumnFormula>
    </tableColumn>
    <tableColumn id="13" xr3:uid="{264B5F39-F038-4F43-A64D-79C3FD9B06B2}" name="Kolom5" dataDxfId="26">
      <calculatedColumnFormula>IF(E3=1,E$2,0)</calculatedColumnFormula>
    </tableColumn>
    <tableColumn id="14" xr3:uid="{4EE67D40-6FF1-4B26-A527-91F3D2921929}" name="Kolom6" dataDxfId="25">
      <calculatedColumnFormula>IF(F3=1,F$2,0)</calculatedColumnFormula>
    </tableColumn>
    <tableColumn id="15" xr3:uid="{DD826435-AC63-4A92-A335-BEEF1433C7D0}" name="Kolom7" dataDxfId="24">
      <calculatedColumnFormula>IF(G3=1,G$2,0)</calculatedColumnFormula>
    </tableColumn>
    <tableColumn id="16" xr3:uid="{C8529F43-F8F6-4374-AD63-8E3D77B9B6A7}" name="Kolom8" dataDxfId="23">
      <calculatedColumnFormula>IF(H3=1,H$2,0)</calculatedColumnFormula>
    </tableColumn>
    <tableColumn id="17" xr3:uid="{F2962C1D-CB63-483E-BB40-C927A3E8714D}" name="Kolom9" dataDxfId="22">
      <calculatedColumnFormula>IF(I3=1,I$2,0)</calculatedColumnFormula>
    </tableColumn>
    <tableColumn id="18" xr3:uid="{76504090-B7F7-47CD-9CBB-DB98FB9BA8ED}" name="DEC2" dataDxfId="21">
      <calculatedColumnFormula>SUM(J3:Q3)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35530D-4F75-4FFB-9BE6-C5A661FAF63A}" name="Host_Chart" displayName="Host_Chart" ref="T2:V35" totalsRowShown="0" headerRowDxfId="20" headerRowBorderDxfId="19" tableBorderDxfId="18" totalsRowBorderDxfId="17">
  <autoFilter ref="T2:V35" xr:uid="{3D35530D-4F75-4FFB-9BE6-C5A661FAF63A}"/>
  <tableColumns count="3">
    <tableColumn id="1" xr3:uid="{55538747-9C7A-476A-B031-3435AD01A518}" name="/Mask" dataDxfId="16">
      <calculatedColumnFormula>T2+1</calculatedColumnFormula>
    </tableColumn>
    <tableColumn id="2" xr3:uid="{476D7C50-2206-4FDC-9424-6ECA9BD8B456}" name="Hosts" dataDxfId="15"/>
    <tableColumn id="3" xr3:uid="{24545429-79A0-4AFE-9B40-52A7C19641F3}" name="mask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16BAB8-6573-4610-8E6A-CF14FDEDB52F}" name="Tabel3" displayName="Tabel3" ref="W2:AF131" totalsRowShown="0" headerRowDxfId="14" headerRowBorderDxfId="13" tableBorderDxfId="12" totalsRowBorderDxfId="11">
  <autoFilter ref="W2:AF131" xr:uid="{0416BAB8-6573-4610-8E6A-CF14FDEDB52F}"/>
  <tableColumns count="10">
    <tableColumn id="1" xr3:uid="{8DC08C24-DC8C-462A-B2D9-F8B0988493FC}" name="/Mask" dataDxfId="10"/>
    <tableColumn id="2" xr3:uid="{143EA641-C554-4047-9B47-D56A5FB5C52E}" name="Hosts" dataDxfId="9"/>
    <tableColumn id="3" xr3:uid="{FB916705-E540-4E04-986D-24E93D39E4D7}" name="Hextet 1" dataDxfId="8"/>
    <tableColumn id="4" xr3:uid="{E07DF2C0-0677-47C6-ACF5-3F887C4869F0}" name="hextet 2" dataDxfId="7"/>
    <tableColumn id="5" xr3:uid="{53F1BDD2-20A8-4D47-973F-2FFDEA8EC59F}" name="Hextet 3" dataDxfId="6"/>
    <tableColumn id="6" xr3:uid="{83E70ADD-7778-4AFD-BA21-529C83AA41CE}" name="Hextet 4" dataDxfId="5"/>
    <tableColumn id="7" xr3:uid="{1B8CF562-A172-4D2A-82EB-D2C9A7D8D2BC}" name="Hextet 5" dataDxfId="4"/>
    <tableColumn id="8" xr3:uid="{777412E5-E5C1-4F63-A6DC-8DB024663C9D}" name="Hextet 6" dataDxfId="3"/>
    <tableColumn id="9" xr3:uid="{574BAE57-C357-4561-9008-745F99F26745}" name="Hextet 7" dataDxfId="2"/>
    <tableColumn id="10" xr3:uid="{EFA4D74E-AF0D-42FD-99B7-404443830DD0}" name="Hextet 8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AP44"/>
  <sheetViews>
    <sheetView tabSelected="1" workbookViewId="0">
      <selection activeCell="C38" sqref="C37:S38"/>
    </sheetView>
  </sheetViews>
  <sheetFormatPr defaultRowHeight="12.75" x14ac:dyDescent="0.2"/>
  <cols>
    <col min="1" max="1" width="1.28515625" style="2" customWidth="1"/>
    <col min="2" max="2" width="15.5703125" style="1" bestFit="1" customWidth="1"/>
    <col min="3" max="10" width="4.7109375" style="2" customWidth="1"/>
    <col min="11" max="11" width="1.5703125" style="2" bestFit="1" customWidth="1"/>
    <col min="12" max="19" width="4.7109375" style="2" customWidth="1"/>
    <col min="20" max="20" width="1.5703125" style="2" bestFit="1" customWidth="1"/>
    <col min="21" max="28" width="4.7109375" style="2" customWidth="1"/>
    <col min="29" max="29" width="1.5703125" style="2" bestFit="1" customWidth="1"/>
    <col min="30" max="37" width="4.7109375" style="2" customWidth="1"/>
    <col min="38" max="38" width="7.5703125" style="2" customWidth="1"/>
    <col min="39" max="16384" width="9.140625" style="2"/>
  </cols>
  <sheetData>
    <row r="1" spans="2:38" ht="6.95" customHeight="1" thickBot="1" x14ac:dyDescent="0.25"/>
    <row r="2" spans="2:38" ht="18" x14ac:dyDescent="0.25">
      <c r="B2" s="84" t="s">
        <v>91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6"/>
    </row>
    <row r="3" spans="2:38" ht="12.75" customHeight="1" x14ac:dyDescent="0.2">
      <c r="B3" s="3" t="s">
        <v>0</v>
      </c>
      <c r="C3" s="4">
        <v>192</v>
      </c>
      <c r="D3" s="4">
        <v>168</v>
      </c>
      <c r="E3" s="4">
        <v>16</v>
      </c>
      <c r="F3" s="4">
        <v>0</v>
      </c>
      <c r="G3" s="5" t="s">
        <v>1</v>
      </c>
      <c r="H3" s="4">
        <v>8</v>
      </c>
      <c r="I3" s="6"/>
      <c r="J3" s="87" t="str">
        <f>IF(OR(H3=32,$H$3=31,H3=0,H3=1,H3=2,H3=3,H3=4,H3=5,H3=6,H3=7),"BE CAREFULL WITH THIS SUBNET","")</f>
        <v/>
      </c>
      <c r="K3" s="87"/>
      <c r="L3" s="87"/>
      <c r="M3" s="87"/>
      <c r="N3" s="87"/>
      <c r="O3" s="87"/>
      <c r="P3" s="87"/>
      <c r="Q3" s="87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7"/>
    </row>
    <row r="4" spans="2:38" ht="12.75" customHeight="1" x14ac:dyDescent="0.2">
      <c r="B4" s="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7"/>
    </row>
    <row r="5" spans="2:38" ht="12.75" customHeight="1" x14ac:dyDescent="0.25">
      <c r="B5" s="8"/>
      <c r="C5" s="77" t="s">
        <v>2</v>
      </c>
      <c r="D5" s="77"/>
      <c r="E5" s="77"/>
      <c r="F5" s="77"/>
      <c r="G5" s="77"/>
      <c r="H5" s="77"/>
      <c r="I5" s="77"/>
      <c r="J5" s="77"/>
      <c r="K5" s="9"/>
      <c r="L5" s="77" t="s">
        <v>3</v>
      </c>
      <c r="M5" s="77"/>
      <c r="N5" s="77"/>
      <c r="O5" s="77"/>
      <c r="P5" s="77"/>
      <c r="Q5" s="77"/>
      <c r="R5" s="77"/>
      <c r="S5" s="77"/>
      <c r="T5" s="9"/>
      <c r="U5" s="77" t="s">
        <v>4</v>
      </c>
      <c r="V5" s="77"/>
      <c r="W5" s="77"/>
      <c r="X5" s="77"/>
      <c r="Y5" s="77"/>
      <c r="Z5" s="77"/>
      <c r="AA5" s="77"/>
      <c r="AB5" s="77"/>
      <c r="AC5" s="9"/>
      <c r="AD5" s="77" t="s">
        <v>5</v>
      </c>
      <c r="AE5" s="77"/>
      <c r="AF5" s="77"/>
      <c r="AG5" s="77"/>
      <c r="AH5" s="77"/>
      <c r="AI5" s="77"/>
      <c r="AJ5" s="77"/>
      <c r="AK5" s="77"/>
      <c r="AL5" s="7"/>
    </row>
    <row r="6" spans="2:38" ht="12.75" customHeight="1" x14ac:dyDescent="0.25">
      <c r="B6" s="8" t="s">
        <v>6</v>
      </c>
      <c r="C6" s="10">
        <v>1</v>
      </c>
      <c r="D6" s="10">
        <v>2</v>
      </c>
      <c r="E6" s="10">
        <v>3</v>
      </c>
      <c r="F6" s="10">
        <v>4</v>
      </c>
      <c r="G6" s="10">
        <v>5</v>
      </c>
      <c r="H6" s="10">
        <v>6</v>
      </c>
      <c r="I6" s="10">
        <v>7</v>
      </c>
      <c r="J6" s="10">
        <v>8</v>
      </c>
      <c r="K6" s="9" t="s">
        <v>7</v>
      </c>
      <c r="L6" s="10">
        <v>9</v>
      </c>
      <c r="M6" s="10">
        <v>10</v>
      </c>
      <c r="N6" s="10">
        <v>11</v>
      </c>
      <c r="O6" s="10">
        <v>12</v>
      </c>
      <c r="P6" s="10">
        <v>13</v>
      </c>
      <c r="Q6" s="10">
        <v>14</v>
      </c>
      <c r="R6" s="10">
        <v>15</v>
      </c>
      <c r="S6" s="10">
        <v>16</v>
      </c>
      <c r="T6" s="9" t="s">
        <v>7</v>
      </c>
      <c r="U6" s="10">
        <v>17</v>
      </c>
      <c r="V6" s="10">
        <v>18</v>
      </c>
      <c r="W6" s="10">
        <v>19</v>
      </c>
      <c r="X6" s="10">
        <v>20</v>
      </c>
      <c r="Y6" s="10">
        <v>21</v>
      </c>
      <c r="Z6" s="10">
        <v>22</v>
      </c>
      <c r="AA6" s="10">
        <v>23</v>
      </c>
      <c r="AB6" s="10">
        <v>24</v>
      </c>
      <c r="AC6" s="9" t="s">
        <v>7</v>
      </c>
      <c r="AD6" s="10">
        <v>25</v>
      </c>
      <c r="AE6" s="10">
        <v>26</v>
      </c>
      <c r="AF6" s="10">
        <v>27</v>
      </c>
      <c r="AG6" s="10">
        <v>28</v>
      </c>
      <c r="AH6" s="10">
        <v>29</v>
      </c>
      <c r="AI6" s="10">
        <v>30</v>
      </c>
      <c r="AJ6" s="10">
        <v>31</v>
      </c>
      <c r="AK6" s="10">
        <v>32</v>
      </c>
      <c r="AL6" s="7"/>
    </row>
    <row r="7" spans="2:38" ht="12.75" customHeight="1" x14ac:dyDescent="0.25">
      <c r="B7" s="8" t="s">
        <v>8</v>
      </c>
      <c r="C7" s="11">
        <v>128</v>
      </c>
      <c r="D7" s="11">
        <v>64</v>
      </c>
      <c r="E7" s="11">
        <v>32</v>
      </c>
      <c r="F7" s="11">
        <v>16</v>
      </c>
      <c r="G7" s="11">
        <v>8</v>
      </c>
      <c r="H7" s="11">
        <v>4</v>
      </c>
      <c r="I7" s="11">
        <v>2</v>
      </c>
      <c r="J7" s="11">
        <v>1</v>
      </c>
      <c r="K7" s="9" t="s">
        <v>7</v>
      </c>
      <c r="L7" s="11">
        <v>128</v>
      </c>
      <c r="M7" s="11">
        <v>64</v>
      </c>
      <c r="N7" s="11">
        <v>32</v>
      </c>
      <c r="O7" s="11">
        <v>16</v>
      </c>
      <c r="P7" s="11">
        <v>8</v>
      </c>
      <c r="Q7" s="11">
        <v>4</v>
      </c>
      <c r="R7" s="11">
        <v>2</v>
      </c>
      <c r="S7" s="11">
        <v>1</v>
      </c>
      <c r="T7" s="9" t="s">
        <v>7</v>
      </c>
      <c r="U7" s="11">
        <v>128</v>
      </c>
      <c r="V7" s="11">
        <v>64</v>
      </c>
      <c r="W7" s="11">
        <v>32</v>
      </c>
      <c r="X7" s="11">
        <v>16</v>
      </c>
      <c r="Y7" s="11">
        <v>8</v>
      </c>
      <c r="Z7" s="11">
        <v>4</v>
      </c>
      <c r="AA7" s="11">
        <v>2</v>
      </c>
      <c r="AB7" s="11">
        <v>1</v>
      </c>
      <c r="AC7" s="9" t="s">
        <v>7</v>
      </c>
      <c r="AD7" s="11">
        <v>128</v>
      </c>
      <c r="AE7" s="11">
        <v>64</v>
      </c>
      <c r="AF7" s="11">
        <v>32</v>
      </c>
      <c r="AG7" s="11">
        <v>16</v>
      </c>
      <c r="AH7" s="11">
        <v>8</v>
      </c>
      <c r="AI7" s="11">
        <v>4</v>
      </c>
      <c r="AJ7" s="11">
        <v>2</v>
      </c>
      <c r="AK7" s="11">
        <v>1</v>
      </c>
      <c r="AL7" s="7"/>
    </row>
    <row r="8" spans="2:38" ht="12.75" customHeight="1" x14ac:dyDescent="0.25">
      <c r="B8" s="8" t="s">
        <v>9</v>
      </c>
      <c r="C8" s="76">
        <f>$C$3</f>
        <v>192</v>
      </c>
      <c r="D8" s="76"/>
      <c r="E8" s="76"/>
      <c r="F8" s="76"/>
      <c r="G8" s="76"/>
      <c r="H8" s="76"/>
      <c r="I8" s="76"/>
      <c r="J8" s="76"/>
      <c r="K8" s="9" t="s">
        <v>10</v>
      </c>
      <c r="L8" s="76">
        <f>$D$3</f>
        <v>168</v>
      </c>
      <c r="M8" s="76"/>
      <c r="N8" s="76"/>
      <c r="O8" s="76"/>
      <c r="P8" s="76"/>
      <c r="Q8" s="76"/>
      <c r="R8" s="76"/>
      <c r="S8" s="76"/>
      <c r="T8" s="9" t="s">
        <v>10</v>
      </c>
      <c r="U8" s="76">
        <f>$E$3</f>
        <v>16</v>
      </c>
      <c r="V8" s="76"/>
      <c r="W8" s="76"/>
      <c r="X8" s="76"/>
      <c r="Y8" s="76"/>
      <c r="Z8" s="76"/>
      <c r="AA8" s="76"/>
      <c r="AB8" s="76"/>
      <c r="AC8" s="9" t="s">
        <v>10</v>
      </c>
      <c r="AD8" s="76">
        <f>$F$3</f>
        <v>0</v>
      </c>
      <c r="AE8" s="76"/>
      <c r="AF8" s="76"/>
      <c r="AG8" s="76"/>
      <c r="AH8" s="76"/>
      <c r="AI8" s="76"/>
      <c r="AJ8" s="76"/>
      <c r="AK8" s="76"/>
      <c r="AL8" s="7"/>
    </row>
    <row r="9" spans="2:38" ht="12.75" customHeight="1" x14ac:dyDescent="0.25">
      <c r="B9" s="8" t="s">
        <v>11</v>
      </c>
      <c r="C9" s="11">
        <f>VLOOKUP(C3,range,2)</f>
        <v>1</v>
      </c>
      <c r="D9" s="11">
        <f>VLOOKUP(C3,range,3)</f>
        <v>1</v>
      </c>
      <c r="E9" s="11">
        <f>VLOOKUP(C3,range,4)</f>
        <v>0</v>
      </c>
      <c r="F9" s="11">
        <f>VLOOKUP(C3,range,5)</f>
        <v>0</v>
      </c>
      <c r="G9" s="11">
        <f>VLOOKUP(C3,range,6)</f>
        <v>0</v>
      </c>
      <c r="H9" s="11">
        <f>VLOOKUP(C3,range,7)</f>
        <v>0</v>
      </c>
      <c r="I9" s="11">
        <f>VLOOKUP(C3,range,8)</f>
        <v>0</v>
      </c>
      <c r="J9" s="11">
        <f>VLOOKUP(C3,range,9)</f>
        <v>0</v>
      </c>
      <c r="K9" s="9" t="s">
        <v>10</v>
      </c>
      <c r="L9" s="11">
        <f>VLOOKUP(D3,range,2)</f>
        <v>1</v>
      </c>
      <c r="M9" s="11">
        <f>VLOOKUP(D3,range,3)</f>
        <v>0</v>
      </c>
      <c r="N9" s="11">
        <f>VLOOKUP(D3,range,4)</f>
        <v>1</v>
      </c>
      <c r="O9" s="11">
        <f>VLOOKUP(D3,range,5)</f>
        <v>0</v>
      </c>
      <c r="P9" s="11">
        <f>VLOOKUP(D3,range,6)</f>
        <v>1</v>
      </c>
      <c r="Q9" s="11">
        <f>VLOOKUP(D3,range,7)</f>
        <v>0</v>
      </c>
      <c r="R9" s="11">
        <f>VLOOKUP(D3,range,8)</f>
        <v>0</v>
      </c>
      <c r="S9" s="11">
        <f>VLOOKUP(D3,range,9)</f>
        <v>0</v>
      </c>
      <c r="T9" s="9" t="s">
        <v>10</v>
      </c>
      <c r="U9" s="11">
        <f>VLOOKUP(E3,range,2)</f>
        <v>0</v>
      </c>
      <c r="V9" s="11">
        <f>VLOOKUP(E3,range,3)</f>
        <v>0</v>
      </c>
      <c r="W9" s="11">
        <f>VLOOKUP(E3,range,4)</f>
        <v>0</v>
      </c>
      <c r="X9" s="11">
        <f>VLOOKUP(E3,range,5)</f>
        <v>1</v>
      </c>
      <c r="Y9" s="11">
        <f>VLOOKUP(E3,range,6)</f>
        <v>0</v>
      </c>
      <c r="Z9" s="11">
        <f>VLOOKUP(E3,range,7)</f>
        <v>0</v>
      </c>
      <c r="AA9" s="11">
        <f>VLOOKUP(E3,range,8)</f>
        <v>0</v>
      </c>
      <c r="AB9" s="11">
        <f>VLOOKUP(E3,range,9)</f>
        <v>0</v>
      </c>
      <c r="AC9" s="9" t="s">
        <v>10</v>
      </c>
      <c r="AD9" s="11">
        <f>VLOOKUP(F3,range,2)</f>
        <v>0</v>
      </c>
      <c r="AE9" s="11">
        <f>VLOOKUP(F3,range,3)</f>
        <v>0</v>
      </c>
      <c r="AF9" s="11">
        <f>VLOOKUP(F3,range,4)</f>
        <v>0</v>
      </c>
      <c r="AG9" s="11">
        <f>VLOOKUP(F3,range,5)</f>
        <v>0</v>
      </c>
      <c r="AH9" s="11">
        <f>VLOOKUP(F3,range,6)</f>
        <v>0</v>
      </c>
      <c r="AI9" s="11">
        <f>VLOOKUP(F3,range,7)</f>
        <v>0</v>
      </c>
      <c r="AJ9" s="11">
        <f>VLOOKUP(F3,range,8)</f>
        <v>0</v>
      </c>
      <c r="AK9" s="11">
        <f>VLOOKUP(F3,range,9)</f>
        <v>0</v>
      </c>
      <c r="AL9" s="7"/>
    </row>
    <row r="10" spans="2:38" ht="12.75" customHeight="1" x14ac:dyDescent="0.25">
      <c r="B10" s="8" t="s">
        <v>12</v>
      </c>
      <c r="C10" s="76">
        <f>IF(H3&lt;&gt;"",C11*C7+D11*D7+E11*E7+F11*F7+G11*G7+H11*H7+I11*I7+J11*J7,"")</f>
        <v>255</v>
      </c>
      <c r="D10" s="76"/>
      <c r="E10" s="76"/>
      <c r="F10" s="76"/>
      <c r="G10" s="76"/>
      <c r="H10" s="76"/>
      <c r="I10" s="76"/>
      <c r="J10" s="76"/>
      <c r="K10" s="9" t="s">
        <v>10</v>
      </c>
      <c r="L10" s="76">
        <f>IF(H3&lt;&gt;"",L11*L7+M11*M7+N11*N7+O11*O7+P11*P7+Q11*Q7+R11*R7+S11*S7,"")</f>
        <v>0</v>
      </c>
      <c r="M10" s="76"/>
      <c r="N10" s="76"/>
      <c r="O10" s="76"/>
      <c r="P10" s="76"/>
      <c r="Q10" s="76"/>
      <c r="R10" s="76"/>
      <c r="S10" s="76"/>
      <c r="T10" s="9" t="s">
        <v>10</v>
      </c>
      <c r="U10" s="76">
        <f>IF(H3&lt;&gt;"",U11*U7+V11*V7+W11*W7+X11*X7+Y11*Y7+Z11*Z7+AA11*AA7+AB11*AB7,"")</f>
        <v>0</v>
      </c>
      <c r="V10" s="76"/>
      <c r="W10" s="76"/>
      <c r="X10" s="76"/>
      <c r="Y10" s="76"/>
      <c r="Z10" s="76"/>
      <c r="AA10" s="76"/>
      <c r="AB10" s="76"/>
      <c r="AC10" s="9" t="s">
        <v>10</v>
      </c>
      <c r="AD10" s="76">
        <f>IF(H3&lt;&gt;"",AD11*AD7+AE11*AE7+AF11*AF7+AG11*AG7+AH11*AH7+AI11*AI7+AJ11*AJ7+AK11*AK7,"")</f>
        <v>0</v>
      </c>
      <c r="AE10" s="76"/>
      <c r="AF10" s="76"/>
      <c r="AG10" s="76"/>
      <c r="AH10" s="76"/>
      <c r="AI10" s="76"/>
      <c r="AJ10" s="76"/>
      <c r="AK10" s="76"/>
      <c r="AL10" s="7"/>
    </row>
    <row r="11" spans="2:38" ht="12.75" customHeight="1" x14ac:dyDescent="0.25">
      <c r="B11" s="8" t="s">
        <v>13</v>
      </c>
      <c r="C11" s="11">
        <f>IF(C6&gt;H3,0,1)</f>
        <v>1</v>
      </c>
      <c r="D11" s="11">
        <f>IF(D6&gt;H3,0,1)</f>
        <v>1</v>
      </c>
      <c r="E11" s="11">
        <f>IF(E6&gt;H3,0,1)</f>
        <v>1</v>
      </c>
      <c r="F11" s="11">
        <f>IF(F6&gt;H3,0,1)</f>
        <v>1</v>
      </c>
      <c r="G11" s="11">
        <f>IF(G6&gt;H3,0,1)</f>
        <v>1</v>
      </c>
      <c r="H11" s="11">
        <f>IF(H6&gt;H3,0,1)</f>
        <v>1</v>
      </c>
      <c r="I11" s="11">
        <f>IF(I6&gt;H3,0,1)</f>
        <v>1</v>
      </c>
      <c r="J11" s="11">
        <f>IF(J6&gt;H3,0,1)</f>
        <v>1</v>
      </c>
      <c r="K11" s="9" t="s">
        <v>10</v>
      </c>
      <c r="L11" s="11">
        <f>IF(L6&gt;H3,0,1)</f>
        <v>0</v>
      </c>
      <c r="M11" s="11">
        <f>IF(M6&gt;H3,0,1)</f>
        <v>0</v>
      </c>
      <c r="N11" s="11">
        <f>IF(N6&gt;H3,0,1)</f>
        <v>0</v>
      </c>
      <c r="O11" s="11">
        <f>IF(O6&gt;H3,0,1)</f>
        <v>0</v>
      </c>
      <c r="P11" s="11">
        <f>IF(P6&gt;H3,0,1)</f>
        <v>0</v>
      </c>
      <c r="Q11" s="11">
        <f>IF(Q6&gt;H3,0,1)</f>
        <v>0</v>
      </c>
      <c r="R11" s="11">
        <f>IF(R6&gt;H3,0,1)</f>
        <v>0</v>
      </c>
      <c r="S11" s="11">
        <f>IF(S6&gt;H3,0,1)</f>
        <v>0</v>
      </c>
      <c r="T11" s="9" t="s">
        <v>10</v>
      </c>
      <c r="U11" s="11">
        <f>IF(U6&gt;H3,0,1)</f>
        <v>0</v>
      </c>
      <c r="V11" s="11">
        <f>IF(V6&gt;H3,0,1)</f>
        <v>0</v>
      </c>
      <c r="W11" s="11">
        <f>IF(W6&gt;H3,0,1)</f>
        <v>0</v>
      </c>
      <c r="X11" s="11">
        <f>IF(X6&gt;H3,0,1)</f>
        <v>0</v>
      </c>
      <c r="Y11" s="11">
        <f>IF(Y6&gt;H3,0,1)</f>
        <v>0</v>
      </c>
      <c r="Z11" s="11">
        <f>IF(Z6&gt;H3,0,1)</f>
        <v>0</v>
      </c>
      <c r="AA11" s="11">
        <f>IF(AA6&gt;H3,0,1)</f>
        <v>0</v>
      </c>
      <c r="AB11" s="11">
        <f>IF(AB6&gt;H3,0,1)</f>
        <v>0</v>
      </c>
      <c r="AC11" s="9" t="s">
        <v>10</v>
      </c>
      <c r="AD11" s="11">
        <f>IF(AD6&gt;H3,0,1)</f>
        <v>0</v>
      </c>
      <c r="AE11" s="11">
        <f>IF(AE6&gt;H3,0,1)</f>
        <v>0</v>
      </c>
      <c r="AF11" s="11">
        <f>IF(AF6&gt;H3,0,1)</f>
        <v>0</v>
      </c>
      <c r="AG11" s="11">
        <f>IF(AG6&gt;H3,0,1)</f>
        <v>0</v>
      </c>
      <c r="AH11" s="11">
        <f>IF(AH6&gt;H3,0,1)</f>
        <v>0</v>
      </c>
      <c r="AI11" s="11">
        <f>IF(AI6&gt;H3,0,1)</f>
        <v>0</v>
      </c>
      <c r="AJ11" s="11">
        <f>IF(AJ6&gt;H3,0,1)</f>
        <v>0</v>
      </c>
      <c r="AK11" s="11">
        <f>IF(AK6&gt;H3,0,1)</f>
        <v>0</v>
      </c>
      <c r="AL11" s="7"/>
    </row>
    <row r="12" spans="2:38" ht="15.75" x14ac:dyDescent="0.25">
      <c r="B12" s="8" t="s">
        <v>14</v>
      </c>
      <c r="C12" s="11">
        <f t="shared" ref="C12:J12" si="0">IF(C11=0,C7,0)</f>
        <v>0</v>
      </c>
      <c r="D12" s="11">
        <f t="shared" si="0"/>
        <v>0</v>
      </c>
      <c r="E12" s="11">
        <f t="shared" si="0"/>
        <v>0</v>
      </c>
      <c r="F12" s="11">
        <f t="shared" si="0"/>
        <v>0</v>
      </c>
      <c r="G12" s="11">
        <f t="shared" si="0"/>
        <v>0</v>
      </c>
      <c r="H12" s="11">
        <f t="shared" si="0"/>
        <v>0</v>
      </c>
      <c r="I12" s="11">
        <f t="shared" si="0"/>
        <v>0</v>
      </c>
      <c r="J12" s="11">
        <f t="shared" si="0"/>
        <v>0</v>
      </c>
      <c r="K12" s="9" t="s">
        <v>10</v>
      </c>
      <c r="L12" s="11">
        <f t="shared" ref="L12:S12" si="1">IF(L11=0,L7,0)</f>
        <v>128</v>
      </c>
      <c r="M12" s="11">
        <f t="shared" si="1"/>
        <v>64</v>
      </c>
      <c r="N12" s="11">
        <f t="shared" si="1"/>
        <v>32</v>
      </c>
      <c r="O12" s="11">
        <f t="shared" si="1"/>
        <v>16</v>
      </c>
      <c r="P12" s="11">
        <f t="shared" si="1"/>
        <v>8</v>
      </c>
      <c r="Q12" s="11">
        <f t="shared" si="1"/>
        <v>4</v>
      </c>
      <c r="R12" s="11">
        <f t="shared" si="1"/>
        <v>2</v>
      </c>
      <c r="S12" s="11">
        <f t="shared" si="1"/>
        <v>1</v>
      </c>
      <c r="T12" s="9" t="s">
        <v>10</v>
      </c>
      <c r="U12" s="11">
        <f t="shared" ref="U12:AB12" si="2">IF(U11=0,U7,0)</f>
        <v>128</v>
      </c>
      <c r="V12" s="11">
        <f t="shared" si="2"/>
        <v>64</v>
      </c>
      <c r="W12" s="11">
        <f t="shared" si="2"/>
        <v>32</v>
      </c>
      <c r="X12" s="11">
        <f t="shared" si="2"/>
        <v>16</v>
      </c>
      <c r="Y12" s="11">
        <f t="shared" si="2"/>
        <v>8</v>
      </c>
      <c r="Z12" s="11">
        <f t="shared" si="2"/>
        <v>4</v>
      </c>
      <c r="AA12" s="11">
        <f t="shared" si="2"/>
        <v>2</v>
      </c>
      <c r="AB12" s="11">
        <f t="shared" si="2"/>
        <v>1</v>
      </c>
      <c r="AC12" s="9" t="s">
        <v>10</v>
      </c>
      <c r="AD12" s="11">
        <f t="shared" ref="AD12:AK12" si="3">IF(AD11=0,AD7,0)</f>
        <v>128</v>
      </c>
      <c r="AE12" s="11">
        <f t="shared" si="3"/>
        <v>64</v>
      </c>
      <c r="AF12" s="11">
        <f t="shared" si="3"/>
        <v>32</v>
      </c>
      <c r="AG12" s="11">
        <f t="shared" si="3"/>
        <v>16</v>
      </c>
      <c r="AH12" s="11">
        <f t="shared" si="3"/>
        <v>8</v>
      </c>
      <c r="AI12" s="11">
        <f t="shared" si="3"/>
        <v>4</v>
      </c>
      <c r="AJ12" s="11">
        <f t="shared" si="3"/>
        <v>2</v>
      </c>
      <c r="AK12" s="11">
        <f t="shared" si="3"/>
        <v>1</v>
      </c>
      <c r="AL12" s="7"/>
    </row>
    <row r="13" spans="2:38" ht="12.75" customHeight="1" x14ac:dyDescent="0.25">
      <c r="B13" s="8" t="s">
        <v>15</v>
      </c>
      <c r="C13" s="76">
        <f>IF(C10&lt;&gt;"",SUM(C12:J12),"")</f>
        <v>0</v>
      </c>
      <c r="D13" s="76"/>
      <c r="E13" s="76"/>
      <c r="F13" s="76"/>
      <c r="G13" s="76"/>
      <c r="H13" s="76"/>
      <c r="I13" s="76"/>
      <c r="J13" s="76"/>
      <c r="K13" s="9" t="s">
        <v>10</v>
      </c>
      <c r="L13" s="76">
        <f>IF(L10&lt;&gt;"",SUM(L12:S12),"")</f>
        <v>255</v>
      </c>
      <c r="M13" s="76"/>
      <c r="N13" s="76"/>
      <c r="O13" s="76"/>
      <c r="P13" s="76"/>
      <c r="Q13" s="76"/>
      <c r="R13" s="76"/>
      <c r="S13" s="76"/>
      <c r="T13" s="9" t="s">
        <v>10</v>
      </c>
      <c r="U13" s="76">
        <f>IF(U10&lt;&gt;"",SUM(U12:AB12),"")</f>
        <v>255</v>
      </c>
      <c r="V13" s="76"/>
      <c r="W13" s="76"/>
      <c r="X13" s="76"/>
      <c r="Y13" s="76"/>
      <c r="Z13" s="76"/>
      <c r="AA13" s="76"/>
      <c r="AB13" s="76"/>
      <c r="AC13" s="9" t="s">
        <v>10</v>
      </c>
      <c r="AD13" s="76">
        <f>IF(AD10&lt;&gt;"",SUM(AD12:AK12),"")</f>
        <v>255</v>
      </c>
      <c r="AE13" s="76"/>
      <c r="AF13" s="76"/>
      <c r="AG13" s="76"/>
      <c r="AH13" s="76"/>
      <c r="AI13" s="76"/>
      <c r="AJ13" s="76"/>
      <c r="AK13" s="76"/>
      <c r="AL13" s="7"/>
    </row>
    <row r="14" spans="2:38" ht="12.75" customHeight="1" x14ac:dyDescent="0.25">
      <c r="B14" s="3"/>
      <c r="C14" s="12"/>
      <c r="D14" s="12"/>
      <c r="E14" s="12"/>
      <c r="F14" s="12"/>
      <c r="G14" s="12"/>
      <c r="H14" s="12"/>
      <c r="I14" s="12"/>
      <c r="J14" s="12"/>
      <c r="K14" s="13"/>
      <c r="L14" s="5"/>
      <c r="M14" s="5"/>
      <c r="N14" s="5"/>
      <c r="O14" s="5"/>
      <c r="P14" s="5"/>
      <c r="Q14" s="5"/>
      <c r="R14" s="5"/>
      <c r="S14" s="5"/>
      <c r="T14" s="13"/>
      <c r="U14" s="5"/>
      <c r="V14" s="5"/>
      <c r="W14" s="5"/>
      <c r="X14" s="5"/>
      <c r="Y14" s="5"/>
      <c r="Z14" s="5"/>
      <c r="AA14" s="5"/>
      <c r="AB14" s="5"/>
      <c r="AC14" s="13"/>
      <c r="AD14" s="5"/>
      <c r="AE14" s="5"/>
      <c r="AF14" s="5"/>
      <c r="AG14" s="5"/>
      <c r="AH14" s="5"/>
      <c r="AI14" s="5"/>
      <c r="AJ14" s="5"/>
      <c r="AK14" s="5"/>
      <c r="AL14" s="7"/>
    </row>
    <row r="15" spans="2:38" ht="12.75" customHeight="1" x14ac:dyDescent="0.25">
      <c r="B15" s="8" t="s">
        <v>16</v>
      </c>
      <c r="C15" s="81">
        <f>IF(H3&lt;&gt;"",(VLOOKUP(H3,host,2)-2),"")</f>
        <v>16777214</v>
      </c>
      <c r="D15" s="81"/>
      <c r="E15" s="81"/>
      <c r="F15" s="81"/>
      <c r="G15" s="81"/>
      <c r="H15" s="81"/>
      <c r="I15" s="81"/>
      <c r="J15" s="81"/>
      <c r="K15" s="15"/>
      <c r="L15" s="16"/>
      <c r="M15" s="16"/>
      <c r="N15" s="16"/>
      <c r="O15" s="16"/>
      <c r="P15" s="16"/>
      <c r="Q15" s="16"/>
      <c r="R15" s="16"/>
      <c r="S15" s="16"/>
      <c r="T15" s="17"/>
      <c r="U15" s="16"/>
      <c r="V15" s="16"/>
      <c r="W15" s="16"/>
      <c r="X15" s="16"/>
      <c r="Y15" s="16"/>
      <c r="Z15" s="16"/>
      <c r="AA15" s="16"/>
      <c r="AB15" s="16"/>
      <c r="AC15" s="17"/>
      <c r="AD15" s="16"/>
      <c r="AE15" s="16"/>
      <c r="AF15" s="16"/>
      <c r="AG15" s="16"/>
      <c r="AH15" s="16"/>
      <c r="AI15" s="16"/>
      <c r="AJ15" s="16"/>
      <c r="AK15" s="16"/>
      <c r="AL15" s="7"/>
    </row>
    <row r="16" spans="2:38" ht="0.75" hidden="1" customHeight="1" x14ac:dyDescent="0.25">
      <c r="B16" s="8"/>
      <c r="C16" s="14">
        <f t="shared" ref="C16:J16" si="4">IF(AND(C11=1,C9=1),C7,0)</f>
        <v>128</v>
      </c>
      <c r="D16" s="14">
        <f t="shared" si="4"/>
        <v>64</v>
      </c>
      <c r="E16" s="14">
        <f t="shared" si="4"/>
        <v>0</v>
      </c>
      <c r="F16" s="14">
        <f t="shared" si="4"/>
        <v>0</v>
      </c>
      <c r="G16" s="14">
        <f t="shared" si="4"/>
        <v>0</v>
      </c>
      <c r="H16" s="14">
        <f t="shared" si="4"/>
        <v>0</v>
      </c>
      <c r="I16" s="14">
        <f t="shared" si="4"/>
        <v>0</v>
      </c>
      <c r="J16" s="14">
        <f t="shared" si="4"/>
        <v>0</v>
      </c>
      <c r="K16" s="15"/>
      <c r="L16" s="18">
        <f t="shared" ref="L16:S16" si="5">IF(AND(L11=1,L9=1),L7,0)</f>
        <v>0</v>
      </c>
      <c r="M16" s="18">
        <f t="shared" si="5"/>
        <v>0</v>
      </c>
      <c r="N16" s="18">
        <f t="shared" si="5"/>
        <v>0</v>
      </c>
      <c r="O16" s="18">
        <f t="shared" si="5"/>
        <v>0</v>
      </c>
      <c r="P16" s="18">
        <f t="shared" si="5"/>
        <v>0</v>
      </c>
      <c r="Q16" s="18">
        <f t="shared" si="5"/>
        <v>0</v>
      </c>
      <c r="R16" s="18">
        <f t="shared" si="5"/>
        <v>0</v>
      </c>
      <c r="S16" s="18">
        <f t="shared" si="5"/>
        <v>0</v>
      </c>
      <c r="T16" s="17"/>
      <c r="U16" s="14">
        <f t="shared" ref="U16:AB16" si="6">IF(AND(U11=1,U9=1),U7,0)</f>
        <v>0</v>
      </c>
      <c r="V16" s="14">
        <f t="shared" si="6"/>
        <v>0</v>
      </c>
      <c r="W16" s="14">
        <f t="shared" si="6"/>
        <v>0</v>
      </c>
      <c r="X16" s="14">
        <f t="shared" si="6"/>
        <v>0</v>
      </c>
      <c r="Y16" s="14">
        <f t="shared" si="6"/>
        <v>0</v>
      </c>
      <c r="Z16" s="14">
        <f t="shared" si="6"/>
        <v>0</v>
      </c>
      <c r="AA16" s="14">
        <f t="shared" si="6"/>
        <v>0</v>
      </c>
      <c r="AB16" s="14">
        <f t="shared" si="6"/>
        <v>0</v>
      </c>
      <c r="AC16" s="17"/>
      <c r="AD16" s="18">
        <f t="shared" ref="AD16:AK16" si="7">IF(AND(AD11=1,AD9=1),AD7,0)</f>
        <v>0</v>
      </c>
      <c r="AE16" s="18">
        <f t="shared" si="7"/>
        <v>0</v>
      </c>
      <c r="AF16" s="18">
        <f t="shared" si="7"/>
        <v>0</v>
      </c>
      <c r="AG16" s="18">
        <f t="shared" si="7"/>
        <v>0</v>
      </c>
      <c r="AH16" s="18">
        <f t="shared" si="7"/>
        <v>0</v>
      </c>
      <c r="AI16" s="18">
        <f t="shared" si="7"/>
        <v>0</v>
      </c>
      <c r="AJ16" s="18">
        <f t="shared" si="7"/>
        <v>0</v>
      </c>
      <c r="AK16" s="18">
        <f t="shared" si="7"/>
        <v>0</v>
      </c>
      <c r="AL16" s="7"/>
    </row>
    <row r="17" spans="2:42" ht="12.75" customHeight="1" x14ac:dyDescent="0.25">
      <c r="B17" s="19" t="s">
        <v>17</v>
      </c>
      <c r="C17" s="79">
        <f>IF($H$3&lt;&gt;"",SUM(C16:J16),"")</f>
        <v>192</v>
      </c>
      <c r="D17" s="80"/>
      <c r="E17" s="79">
        <f>IF($H$3&lt;&gt;"",SUM(L16:S16),"")</f>
        <v>0</v>
      </c>
      <c r="F17" s="80"/>
      <c r="G17" s="79">
        <f>IF($H$3&lt;&gt;"",SUM(U16:AB16),"")</f>
        <v>0</v>
      </c>
      <c r="H17" s="80"/>
      <c r="I17" s="79">
        <f>IF($H$3&lt;&gt;"",SUM(AD16:AK16)+1,"")</f>
        <v>1</v>
      </c>
      <c r="J17" s="80"/>
      <c r="K17" s="9" t="s">
        <v>7</v>
      </c>
      <c r="L17" s="80">
        <f>IF(C17&lt;&gt;"",IF(C10=255,C8,255-C10+C17),"")</f>
        <v>192</v>
      </c>
      <c r="M17" s="80"/>
      <c r="N17" s="80">
        <f>IF(E17&lt;&gt;"",IF(L10=255,L8,255-L10+E17),"")</f>
        <v>255</v>
      </c>
      <c r="O17" s="80"/>
      <c r="P17" s="80">
        <f>IF(G17&lt;&gt;"",IF(U10=255,U8,255-U10+G17),"")</f>
        <v>255</v>
      </c>
      <c r="Q17" s="80"/>
      <c r="R17" s="80">
        <f>IF(I17&lt;&gt;"",IF(AD10=255,AD8,255-AD10+I17-2),"")</f>
        <v>254</v>
      </c>
      <c r="S17" s="80"/>
      <c r="T17" s="17"/>
      <c r="U17" s="89" t="s">
        <v>18</v>
      </c>
      <c r="V17" s="89"/>
      <c r="W17" s="89"/>
      <c r="X17" s="89"/>
      <c r="Y17" s="89"/>
      <c r="Z17" s="89"/>
      <c r="AA17" s="89"/>
      <c r="AB17" s="89"/>
      <c r="AC17" s="20"/>
      <c r="AD17" s="91">
        <f>IF($C$10&lt;&gt;"",255-$C$10,"")</f>
        <v>0</v>
      </c>
      <c r="AE17" s="92"/>
      <c r="AF17" s="91">
        <f>IF($L$10&lt;&gt;"",255-$L$10,"")</f>
        <v>255</v>
      </c>
      <c r="AG17" s="92"/>
      <c r="AH17" s="91">
        <f>IF($U$10&lt;&gt;"",255-$U$10,"")</f>
        <v>255</v>
      </c>
      <c r="AI17" s="92"/>
      <c r="AJ17" s="91">
        <f>IF($AD$10&lt;&gt;"",255-$AD$10,"")</f>
        <v>255</v>
      </c>
      <c r="AK17" s="92"/>
      <c r="AL17" s="7"/>
    </row>
    <row r="18" spans="2:42" ht="12.75" customHeight="1" x14ac:dyDescent="0.2">
      <c r="B18" s="19" t="s">
        <v>19</v>
      </c>
      <c r="C18" s="82">
        <f>IF(C8&lt;&gt;"",SUM(C16:J16),"")</f>
        <v>192</v>
      </c>
      <c r="D18" s="83"/>
      <c r="E18" s="82">
        <f>IF(L8&lt;&gt;"",SUM(L16:S16),"")</f>
        <v>0</v>
      </c>
      <c r="F18" s="83"/>
      <c r="G18" s="82">
        <f>IF(U8&lt;&gt;"",SUM(U16:AB16),"")</f>
        <v>0</v>
      </c>
      <c r="H18" s="83"/>
      <c r="I18" s="82">
        <f>IF(AD8&lt;&gt;"",SUM(AD16:AK16),"")</f>
        <v>0</v>
      </c>
      <c r="J18" s="83"/>
      <c r="K18" s="21"/>
      <c r="L18" s="20"/>
      <c r="M18" s="20"/>
      <c r="N18" s="20"/>
      <c r="O18" s="20"/>
      <c r="P18" s="20"/>
      <c r="Q18" s="20"/>
      <c r="R18" s="20"/>
      <c r="S18" s="20"/>
      <c r="T18" s="21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7"/>
    </row>
    <row r="19" spans="2:42" ht="12.75" customHeight="1" x14ac:dyDescent="0.25">
      <c r="B19" s="19" t="s">
        <v>20</v>
      </c>
      <c r="C19" s="83">
        <f>L17</f>
        <v>192</v>
      </c>
      <c r="D19" s="83"/>
      <c r="E19" s="83">
        <f>N17</f>
        <v>255</v>
      </c>
      <c r="F19" s="83"/>
      <c r="G19" s="83">
        <f>P17</f>
        <v>255</v>
      </c>
      <c r="H19" s="83"/>
      <c r="I19" s="83">
        <f>IF($R$17&lt;&gt;"",R17+1,"")</f>
        <v>255</v>
      </c>
      <c r="J19" s="83"/>
      <c r="K19" s="21"/>
      <c r="L19" s="20"/>
      <c r="M19" s="20"/>
      <c r="N19" s="20"/>
      <c r="O19" s="20"/>
      <c r="P19" s="20"/>
      <c r="Q19" s="78" t="s">
        <v>13</v>
      </c>
      <c r="R19" s="78"/>
      <c r="S19" s="78"/>
      <c r="T19" s="88"/>
      <c r="U19" s="83">
        <f>IF(H3&lt;&gt;"",COUNTIF(C11:AK11, "1"),"")</f>
        <v>8</v>
      </c>
      <c r="V19" s="83"/>
      <c r="W19" s="78" t="s">
        <v>21</v>
      </c>
      <c r="X19" s="78"/>
      <c r="Y19" s="78"/>
      <c r="Z19" s="83">
        <f>IF(H3&lt;&gt;"",COUNTIF(C11:AK11,"0"),"")</f>
        <v>24</v>
      </c>
      <c r="AA19" s="83"/>
      <c r="AB19" s="90" t="s">
        <v>22</v>
      </c>
      <c r="AC19" s="89"/>
      <c r="AD19" s="89"/>
      <c r="AE19" s="93" t="str">
        <f>IF(AND(C9=1,D9=1,E9=1,F9=0),"D",IF(AND(C9=1,D9=1,E9=1,F9=1),"E",IF(AND(C9=1,D9=1),"C",IF(C9=1,"B","A"))))</f>
        <v>C</v>
      </c>
      <c r="AF19" s="94"/>
      <c r="AG19" s="20"/>
      <c r="AH19" s="20"/>
      <c r="AI19" s="22"/>
      <c r="AJ19" s="22"/>
      <c r="AK19" s="6"/>
      <c r="AL19" s="7"/>
    </row>
    <row r="20" spans="2:42" ht="12.75" customHeight="1" thickBot="1" x14ac:dyDescent="0.25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5"/>
    </row>
    <row r="21" spans="2:42" x14ac:dyDescent="0.2"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75" t="s">
        <v>75</v>
      </c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27"/>
      <c r="AN21" s="27"/>
      <c r="AO21" s="27"/>
      <c r="AP21" s="27"/>
    </row>
    <row r="22" spans="2:42" ht="13.5" thickBot="1" x14ac:dyDescent="0.25"/>
    <row r="23" spans="2:42" ht="18" x14ac:dyDescent="0.25">
      <c r="B23" s="84" t="s">
        <v>92</v>
      </c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6"/>
    </row>
    <row r="24" spans="2:42" x14ac:dyDescent="0.2">
      <c r="B24" s="3" t="s">
        <v>0</v>
      </c>
      <c r="C24" s="4">
        <v>192</v>
      </c>
      <c r="D24" s="4">
        <v>168</v>
      </c>
      <c r="E24" s="4">
        <v>16</v>
      </c>
      <c r="F24" s="4">
        <v>0</v>
      </c>
      <c r="G24" s="5"/>
      <c r="H24" s="6"/>
      <c r="I24" s="6"/>
      <c r="J24" s="87"/>
      <c r="K24" s="87"/>
      <c r="L24" s="87"/>
      <c r="M24" s="87"/>
      <c r="N24" s="87"/>
      <c r="O24" s="87"/>
      <c r="P24" s="87"/>
      <c r="Q24" s="87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7"/>
    </row>
    <row r="25" spans="2:42" ht="12" customHeight="1" x14ac:dyDescent="0.2">
      <c r="B25" s="3" t="s">
        <v>93</v>
      </c>
      <c r="C25" s="4">
        <v>128</v>
      </c>
      <c r="D25" s="4">
        <v>0</v>
      </c>
      <c r="E25" s="4">
        <v>0</v>
      </c>
      <c r="F25" s="4">
        <v>0</v>
      </c>
      <c r="G25" s="5"/>
      <c r="H25" s="6"/>
      <c r="I25" s="6"/>
      <c r="J25" s="71"/>
      <c r="K25" s="71"/>
      <c r="L25" s="71"/>
      <c r="M25" s="71"/>
      <c r="N25" s="71"/>
      <c r="O25" s="71"/>
      <c r="P25" s="71"/>
      <c r="Q25" s="71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7"/>
    </row>
    <row r="26" spans="2:42" x14ac:dyDescent="0.2">
      <c r="B26" s="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7"/>
    </row>
    <row r="27" spans="2:42" ht="15.75" x14ac:dyDescent="0.25">
      <c r="B27" s="8"/>
      <c r="C27" s="77" t="s">
        <v>2</v>
      </c>
      <c r="D27" s="77"/>
      <c r="E27" s="77"/>
      <c r="F27" s="77"/>
      <c r="G27" s="77"/>
      <c r="H27" s="77"/>
      <c r="I27" s="77"/>
      <c r="J27" s="77"/>
      <c r="K27" s="9"/>
      <c r="L27" s="77" t="s">
        <v>3</v>
      </c>
      <c r="M27" s="77"/>
      <c r="N27" s="77"/>
      <c r="O27" s="77"/>
      <c r="P27" s="77"/>
      <c r="Q27" s="77"/>
      <c r="R27" s="77"/>
      <c r="S27" s="77"/>
      <c r="T27" s="9"/>
      <c r="U27" s="77" t="s">
        <v>4</v>
      </c>
      <c r="V27" s="77"/>
      <c r="W27" s="77"/>
      <c r="X27" s="77"/>
      <c r="Y27" s="77"/>
      <c r="Z27" s="77"/>
      <c r="AA27" s="77"/>
      <c r="AB27" s="77"/>
      <c r="AC27" s="9"/>
      <c r="AD27" s="77" t="s">
        <v>5</v>
      </c>
      <c r="AE27" s="77"/>
      <c r="AF27" s="77"/>
      <c r="AG27" s="77"/>
      <c r="AH27" s="77"/>
      <c r="AI27" s="77"/>
      <c r="AJ27" s="77"/>
      <c r="AK27" s="77"/>
      <c r="AL27" s="7"/>
    </row>
    <row r="28" spans="2:42" ht="15.75" x14ac:dyDescent="0.25">
      <c r="B28" s="8" t="s">
        <v>6</v>
      </c>
      <c r="C28" s="10">
        <v>1</v>
      </c>
      <c r="D28" s="10">
        <v>2</v>
      </c>
      <c r="E28" s="10">
        <v>3</v>
      </c>
      <c r="F28" s="10">
        <v>4</v>
      </c>
      <c r="G28" s="10">
        <v>5</v>
      </c>
      <c r="H28" s="10">
        <v>6</v>
      </c>
      <c r="I28" s="10">
        <v>7</v>
      </c>
      <c r="J28" s="10">
        <v>8</v>
      </c>
      <c r="K28" s="9" t="s">
        <v>7</v>
      </c>
      <c r="L28" s="10">
        <v>9</v>
      </c>
      <c r="M28" s="10">
        <v>10</v>
      </c>
      <c r="N28" s="10">
        <v>11</v>
      </c>
      <c r="O28" s="10">
        <v>12</v>
      </c>
      <c r="P28" s="10">
        <v>13</v>
      </c>
      <c r="Q28" s="10">
        <v>14</v>
      </c>
      <c r="R28" s="10">
        <v>15</v>
      </c>
      <c r="S28" s="10">
        <v>16</v>
      </c>
      <c r="T28" s="9" t="s">
        <v>7</v>
      </c>
      <c r="U28" s="10">
        <v>17</v>
      </c>
      <c r="V28" s="10">
        <v>18</v>
      </c>
      <c r="W28" s="10">
        <v>19</v>
      </c>
      <c r="X28" s="10">
        <v>20</v>
      </c>
      <c r="Y28" s="10">
        <v>21</v>
      </c>
      <c r="Z28" s="10">
        <v>22</v>
      </c>
      <c r="AA28" s="10">
        <v>23</v>
      </c>
      <c r="AB28" s="10">
        <v>24</v>
      </c>
      <c r="AC28" s="9" t="s">
        <v>7</v>
      </c>
      <c r="AD28" s="10">
        <v>25</v>
      </c>
      <c r="AE28" s="10">
        <v>26</v>
      </c>
      <c r="AF28" s="10">
        <v>27</v>
      </c>
      <c r="AG28" s="10">
        <v>28</v>
      </c>
      <c r="AH28" s="10">
        <v>29</v>
      </c>
      <c r="AI28" s="10">
        <v>30</v>
      </c>
      <c r="AJ28" s="10">
        <v>31</v>
      </c>
      <c r="AK28" s="10">
        <v>32</v>
      </c>
      <c r="AL28" s="7"/>
    </row>
    <row r="29" spans="2:42" ht="15.75" x14ac:dyDescent="0.25">
      <c r="B29" s="8" t="s">
        <v>8</v>
      </c>
      <c r="C29" s="11">
        <v>128</v>
      </c>
      <c r="D29" s="11">
        <v>64</v>
      </c>
      <c r="E29" s="11">
        <v>32</v>
      </c>
      <c r="F29" s="11">
        <v>16</v>
      </c>
      <c r="G29" s="11">
        <v>8</v>
      </c>
      <c r="H29" s="11">
        <v>4</v>
      </c>
      <c r="I29" s="11">
        <v>2</v>
      </c>
      <c r="J29" s="11">
        <v>1</v>
      </c>
      <c r="K29" s="9" t="s">
        <v>7</v>
      </c>
      <c r="L29" s="11">
        <v>128</v>
      </c>
      <c r="M29" s="11">
        <v>64</v>
      </c>
      <c r="N29" s="11">
        <v>32</v>
      </c>
      <c r="O29" s="11">
        <v>16</v>
      </c>
      <c r="P29" s="11">
        <v>8</v>
      </c>
      <c r="Q29" s="11">
        <v>4</v>
      </c>
      <c r="R29" s="11">
        <v>2</v>
      </c>
      <c r="S29" s="11">
        <v>1</v>
      </c>
      <c r="T29" s="9" t="s">
        <v>7</v>
      </c>
      <c r="U29" s="11">
        <v>128</v>
      </c>
      <c r="V29" s="11">
        <v>64</v>
      </c>
      <c r="W29" s="11">
        <v>32</v>
      </c>
      <c r="X29" s="11">
        <v>16</v>
      </c>
      <c r="Y29" s="11">
        <v>8</v>
      </c>
      <c r="Z29" s="11">
        <v>4</v>
      </c>
      <c r="AA29" s="11">
        <v>2</v>
      </c>
      <c r="AB29" s="11">
        <v>1</v>
      </c>
      <c r="AC29" s="9" t="s">
        <v>7</v>
      </c>
      <c r="AD29" s="11">
        <v>128</v>
      </c>
      <c r="AE29" s="11">
        <v>64</v>
      </c>
      <c r="AF29" s="11">
        <v>32</v>
      </c>
      <c r="AG29" s="11">
        <v>16</v>
      </c>
      <c r="AH29" s="11">
        <v>8</v>
      </c>
      <c r="AI29" s="11">
        <v>4</v>
      </c>
      <c r="AJ29" s="11">
        <v>2</v>
      </c>
      <c r="AK29" s="11">
        <v>1</v>
      </c>
      <c r="AL29" s="7"/>
    </row>
    <row r="30" spans="2:42" ht="15.75" x14ac:dyDescent="0.25">
      <c r="B30" s="8" t="s">
        <v>9</v>
      </c>
      <c r="C30" s="76">
        <f>$C$3</f>
        <v>192</v>
      </c>
      <c r="D30" s="76"/>
      <c r="E30" s="76"/>
      <c r="F30" s="76"/>
      <c r="G30" s="76"/>
      <c r="H30" s="76"/>
      <c r="I30" s="76"/>
      <c r="J30" s="76"/>
      <c r="K30" s="9" t="s">
        <v>10</v>
      </c>
      <c r="L30" s="76">
        <f>$D$3</f>
        <v>168</v>
      </c>
      <c r="M30" s="76"/>
      <c r="N30" s="76"/>
      <c r="O30" s="76"/>
      <c r="P30" s="76"/>
      <c r="Q30" s="76"/>
      <c r="R30" s="76"/>
      <c r="S30" s="76"/>
      <c r="T30" s="9" t="s">
        <v>10</v>
      </c>
      <c r="U30" s="76">
        <f>$E$3</f>
        <v>16</v>
      </c>
      <c r="V30" s="76"/>
      <c r="W30" s="76"/>
      <c r="X30" s="76"/>
      <c r="Y30" s="76"/>
      <c r="Z30" s="76"/>
      <c r="AA30" s="76"/>
      <c r="AB30" s="76"/>
      <c r="AC30" s="9" t="s">
        <v>10</v>
      </c>
      <c r="AD30" s="76">
        <f>$F$3</f>
        <v>0</v>
      </c>
      <c r="AE30" s="76"/>
      <c r="AF30" s="76"/>
      <c r="AG30" s="76"/>
      <c r="AH30" s="76"/>
      <c r="AI30" s="76"/>
      <c r="AJ30" s="76"/>
      <c r="AK30" s="76"/>
      <c r="AL30" s="7"/>
    </row>
    <row r="31" spans="2:42" ht="15.75" x14ac:dyDescent="0.25">
      <c r="B31" s="8" t="s">
        <v>11</v>
      </c>
      <c r="C31" s="11">
        <f>VLOOKUP(C24,range,2)</f>
        <v>1</v>
      </c>
      <c r="D31" s="11">
        <f>VLOOKUP(C24,range,3)</f>
        <v>1</v>
      </c>
      <c r="E31" s="11">
        <f>VLOOKUP(C24,range,4)</f>
        <v>0</v>
      </c>
      <c r="F31" s="11">
        <f>VLOOKUP(C24,range,5)</f>
        <v>0</v>
      </c>
      <c r="G31" s="11">
        <f>VLOOKUP(C24,range,6)</f>
        <v>0</v>
      </c>
      <c r="H31" s="11">
        <f>VLOOKUP(C24,range,7)</f>
        <v>0</v>
      </c>
      <c r="I31" s="11">
        <f>VLOOKUP(C24,range,8)</f>
        <v>0</v>
      </c>
      <c r="J31" s="11">
        <f>VLOOKUP(C24,range,9)</f>
        <v>0</v>
      </c>
      <c r="K31" s="9" t="s">
        <v>10</v>
      </c>
      <c r="L31" s="11">
        <f>VLOOKUP(D24,range,2)</f>
        <v>1</v>
      </c>
      <c r="M31" s="11">
        <f>VLOOKUP(D24,range,3)</f>
        <v>0</v>
      </c>
      <c r="N31" s="11">
        <f>VLOOKUP(D24,range,4)</f>
        <v>1</v>
      </c>
      <c r="O31" s="11">
        <f>VLOOKUP(D24,range,5)</f>
        <v>0</v>
      </c>
      <c r="P31" s="11">
        <f>VLOOKUP(D24,range,6)</f>
        <v>1</v>
      </c>
      <c r="Q31" s="11">
        <f>VLOOKUP(D24,range,7)</f>
        <v>0</v>
      </c>
      <c r="R31" s="11">
        <f>VLOOKUP(D24,range,8)</f>
        <v>0</v>
      </c>
      <c r="S31" s="11">
        <f>VLOOKUP(D24,range,9)</f>
        <v>0</v>
      </c>
      <c r="T31" s="9" t="s">
        <v>10</v>
      </c>
      <c r="U31" s="11">
        <f>VLOOKUP(E24,range,2)</f>
        <v>0</v>
      </c>
      <c r="V31" s="11">
        <f>VLOOKUP(E24,range,3)</f>
        <v>0</v>
      </c>
      <c r="W31" s="11">
        <f>VLOOKUP(E24,range,4)</f>
        <v>0</v>
      </c>
      <c r="X31" s="11">
        <f>VLOOKUP(E24,range,5)</f>
        <v>1</v>
      </c>
      <c r="Y31" s="11">
        <f>VLOOKUP(E24,range,6)</f>
        <v>0</v>
      </c>
      <c r="Z31" s="11">
        <f>VLOOKUP(E24,range,7)</f>
        <v>0</v>
      </c>
      <c r="AA31" s="11">
        <f>VLOOKUP(E24,range,8)</f>
        <v>0</v>
      </c>
      <c r="AB31" s="11">
        <f>VLOOKUP(E24,range,9)</f>
        <v>0</v>
      </c>
      <c r="AC31" s="9" t="s">
        <v>10</v>
      </c>
      <c r="AD31" s="11">
        <f>VLOOKUP(F24,range,2)</f>
        <v>0</v>
      </c>
      <c r="AE31" s="11">
        <f>VLOOKUP(F24,range,3)</f>
        <v>0</v>
      </c>
      <c r="AF31" s="11">
        <f>VLOOKUP(F24,range,4)</f>
        <v>0</v>
      </c>
      <c r="AG31" s="11">
        <f>VLOOKUP(F24,range,5)</f>
        <v>0</v>
      </c>
      <c r="AH31" s="11">
        <f>VLOOKUP(F24,range,6)</f>
        <v>0</v>
      </c>
      <c r="AI31" s="11">
        <f>VLOOKUP(F24,range,7)</f>
        <v>0</v>
      </c>
      <c r="AJ31" s="11">
        <f>VLOOKUP(F24,range,8)</f>
        <v>0</v>
      </c>
      <c r="AK31" s="11">
        <f>VLOOKUP(F24,range,9)</f>
        <v>0</v>
      </c>
      <c r="AL31" s="7"/>
    </row>
    <row r="32" spans="2:42" ht="15.75" x14ac:dyDescent="0.25">
      <c r="B32" s="8" t="s">
        <v>12</v>
      </c>
      <c r="C32" s="76">
        <f>C25</f>
        <v>128</v>
      </c>
      <c r="D32" s="76"/>
      <c r="E32" s="76"/>
      <c r="F32" s="76"/>
      <c r="G32" s="76"/>
      <c r="H32" s="76"/>
      <c r="I32" s="76"/>
      <c r="J32" s="76"/>
      <c r="K32" s="9" t="s">
        <v>10</v>
      </c>
      <c r="L32" s="76">
        <f>D25</f>
        <v>0</v>
      </c>
      <c r="M32" s="76"/>
      <c r="N32" s="76"/>
      <c r="O32" s="76"/>
      <c r="P32" s="76"/>
      <c r="Q32" s="76"/>
      <c r="R32" s="76"/>
      <c r="S32" s="76"/>
      <c r="T32" s="9" t="s">
        <v>10</v>
      </c>
      <c r="U32" s="76">
        <f>E25</f>
        <v>0</v>
      </c>
      <c r="V32" s="76"/>
      <c r="W32" s="76"/>
      <c r="X32" s="76"/>
      <c r="Y32" s="76"/>
      <c r="Z32" s="76"/>
      <c r="AA32" s="76"/>
      <c r="AB32" s="76"/>
      <c r="AC32" s="9" t="s">
        <v>10</v>
      </c>
      <c r="AD32" s="76">
        <f>F25</f>
        <v>0</v>
      </c>
      <c r="AE32" s="76"/>
      <c r="AF32" s="76"/>
      <c r="AG32" s="76"/>
      <c r="AH32" s="76"/>
      <c r="AI32" s="76"/>
      <c r="AJ32" s="76"/>
      <c r="AK32" s="76"/>
      <c r="AL32" s="7"/>
    </row>
    <row r="33" spans="2:38" ht="15.75" x14ac:dyDescent="0.25">
      <c r="B33" s="8" t="s">
        <v>13</v>
      </c>
      <c r="C33" s="11" t="str">
        <f>LEFT(DEC2BIN($C32,8),1)</f>
        <v>1</v>
      </c>
      <c r="D33" s="11" t="str">
        <f>RIGHT(LEFT(DEC2BIN($C32,8),2),1)</f>
        <v>0</v>
      </c>
      <c r="E33" s="11" t="str">
        <f>RIGHT(LEFT(DEC2BIN($C32,8),3),1)</f>
        <v>0</v>
      </c>
      <c r="F33" s="11" t="str">
        <f>RIGHT(LEFT(DEC2BIN($C32,8),4),1)</f>
        <v>0</v>
      </c>
      <c r="G33" s="11" t="str">
        <f>RIGHT(LEFT(DEC2BIN($C32,8),5),1)</f>
        <v>0</v>
      </c>
      <c r="H33" s="11" t="str">
        <f>RIGHT(LEFT(DEC2BIN($C32,8),6),1)</f>
        <v>0</v>
      </c>
      <c r="I33" s="11" t="str">
        <f>RIGHT(LEFT(DEC2BIN($C32,8),7),1)</f>
        <v>0</v>
      </c>
      <c r="J33" s="11" t="str">
        <f>RIGHT(LEFT(DEC2BIN($C32,8),8),1)</f>
        <v>0</v>
      </c>
      <c r="K33" s="9" t="s">
        <v>10</v>
      </c>
      <c r="L33" s="11" t="str">
        <f>LEFT(DEC2BIN($L32,8),1)</f>
        <v>0</v>
      </c>
      <c r="M33" s="11" t="str">
        <f>RIGHT(LEFT(DEC2BIN($L32,8),2),1)</f>
        <v>0</v>
      </c>
      <c r="N33" s="11" t="str">
        <f>RIGHT(LEFT(DEC2BIN($L32,8),3),1)</f>
        <v>0</v>
      </c>
      <c r="O33" s="11" t="str">
        <f>RIGHT(LEFT(DEC2BIN($L32,8),4),1)</f>
        <v>0</v>
      </c>
      <c r="P33" s="11" t="str">
        <f>RIGHT(LEFT(DEC2BIN($L32,8),5),1)</f>
        <v>0</v>
      </c>
      <c r="Q33" s="11" t="str">
        <f>RIGHT(LEFT(DEC2BIN($L32,8),6),1)</f>
        <v>0</v>
      </c>
      <c r="R33" s="11" t="str">
        <f>RIGHT(LEFT(DEC2BIN($L32,8),7),1)</f>
        <v>0</v>
      </c>
      <c r="S33" s="11" t="str">
        <f>RIGHT(LEFT(DEC2BIN($L32,8),8),1)</f>
        <v>0</v>
      </c>
      <c r="T33" s="9" t="s">
        <v>10</v>
      </c>
      <c r="U33" s="11" t="str">
        <f>LEFT(DEC2BIN($U32,8),1)</f>
        <v>0</v>
      </c>
      <c r="V33" s="11" t="str">
        <f>RIGHT(LEFT(DEC2BIN($U32,8),2),1)</f>
        <v>0</v>
      </c>
      <c r="W33" s="11" t="str">
        <f>RIGHT(LEFT(DEC2BIN($U32,8),3),1)</f>
        <v>0</v>
      </c>
      <c r="X33" s="11" t="str">
        <f>RIGHT(LEFT(DEC2BIN($U32,8),4),1)</f>
        <v>0</v>
      </c>
      <c r="Y33" s="11" t="str">
        <f>RIGHT(LEFT(DEC2BIN($U32,8),5),1)</f>
        <v>0</v>
      </c>
      <c r="Z33" s="11" t="str">
        <f>RIGHT(LEFT(DEC2BIN($U32,8),6),1)</f>
        <v>0</v>
      </c>
      <c r="AA33" s="11" t="str">
        <f>RIGHT(LEFT(DEC2BIN($U32,8),7),1)</f>
        <v>0</v>
      </c>
      <c r="AB33" s="11" t="str">
        <f>RIGHT(LEFT(DEC2BIN($U32,8),8),1)</f>
        <v>0</v>
      </c>
      <c r="AC33" s="9" t="s">
        <v>10</v>
      </c>
      <c r="AD33" s="11" t="str">
        <f>LEFT(DEC2BIN($AD32,8),1)</f>
        <v>0</v>
      </c>
      <c r="AE33" s="11" t="str">
        <f>RIGHT(LEFT(DEC2BIN($AD32,8),2),1)</f>
        <v>0</v>
      </c>
      <c r="AF33" s="11" t="str">
        <f>RIGHT(LEFT(DEC2BIN($AD32,8),3),1)</f>
        <v>0</v>
      </c>
      <c r="AG33" s="11" t="str">
        <f>RIGHT(LEFT(DEC2BIN($AD32,8),4),1)</f>
        <v>0</v>
      </c>
      <c r="AH33" s="11" t="str">
        <f>RIGHT(LEFT(DEC2BIN($AD32,8),5),1)</f>
        <v>0</v>
      </c>
      <c r="AI33" s="11" t="str">
        <f>RIGHT(LEFT(DEC2BIN($AD32,8),6),1)</f>
        <v>0</v>
      </c>
      <c r="AJ33" s="11" t="str">
        <f>RIGHT(LEFT(DEC2BIN($AD32,8),7),1)</f>
        <v>0</v>
      </c>
      <c r="AK33" s="11" t="str">
        <f>RIGHT(LEFT(DEC2BIN($AD32,8),8),1)</f>
        <v>0</v>
      </c>
      <c r="AL33" s="7"/>
    </row>
    <row r="34" spans="2:38" ht="15.75" x14ac:dyDescent="0.25">
      <c r="B34" s="8" t="s">
        <v>14</v>
      </c>
      <c r="C34" s="11">
        <f t="shared" ref="C34:I34" si="8">IF(C33="0",C29,0)</f>
        <v>0</v>
      </c>
      <c r="D34" s="11">
        <f t="shared" si="8"/>
        <v>64</v>
      </c>
      <c r="E34" s="11">
        <f t="shared" si="8"/>
        <v>32</v>
      </c>
      <c r="F34" s="11">
        <f t="shared" si="8"/>
        <v>16</v>
      </c>
      <c r="G34" s="11">
        <f t="shared" si="8"/>
        <v>8</v>
      </c>
      <c r="H34" s="11">
        <f t="shared" si="8"/>
        <v>4</v>
      </c>
      <c r="I34" s="11">
        <f t="shared" si="8"/>
        <v>2</v>
      </c>
      <c r="J34" s="11">
        <f>IF(J33="0",J29,0)</f>
        <v>1</v>
      </c>
      <c r="K34" s="9" t="s">
        <v>10</v>
      </c>
      <c r="L34" s="11">
        <f t="shared" ref="L34:R34" si="9">IF(L33="0",L29,0)</f>
        <v>128</v>
      </c>
      <c r="M34" s="11">
        <f t="shared" si="9"/>
        <v>64</v>
      </c>
      <c r="N34" s="11">
        <f t="shared" si="9"/>
        <v>32</v>
      </c>
      <c r="O34" s="11">
        <f t="shared" si="9"/>
        <v>16</v>
      </c>
      <c r="P34" s="11">
        <f t="shared" si="9"/>
        <v>8</v>
      </c>
      <c r="Q34" s="11">
        <f t="shared" si="9"/>
        <v>4</v>
      </c>
      <c r="R34" s="11">
        <f t="shared" si="9"/>
        <v>2</v>
      </c>
      <c r="S34" s="11">
        <f>IF(S33="0",S29,0)</f>
        <v>1</v>
      </c>
      <c r="T34" s="9" t="s">
        <v>10</v>
      </c>
      <c r="U34" s="11">
        <f t="shared" ref="U34:AA34" si="10">IF(U33="0",U29,0)</f>
        <v>128</v>
      </c>
      <c r="V34" s="11">
        <f t="shared" si="10"/>
        <v>64</v>
      </c>
      <c r="W34" s="11">
        <f t="shared" si="10"/>
        <v>32</v>
      </c>
      <c r="X34" s="11">
        <f t="shared" si="10"/>
        <v>16</v>
      </c>
      <c r="Y34" s="11">
        <f t="shared" si="10"/>
        <v>8</v>
      </c>
      <c r="Z34" s="11">
        <f t="shared" si="10"/>
        <v>4</v>
      </c>
      <c r="AA34" s="11">
        <f t="shared" si="10"/>
        <v>2</v>
      </c>
      <c r="AB34" s="11">
        <f>IF(AB33="0",AB29,0)</f>
        <v>1</v>
      </c>
      <c r="AC34" s="9" t="s">
        <v>10</v>
      </c>
      <c r="AD34" s="11">
        <f>IF(AD33="0",AD29,0)</f>
        <v>128</v>
      </c>
      <c r="AE34" s="11">
        <f t="shared" ref="AE34:AK34" si="11">IF(AE33="0",AE29,0)</f>
        <v>64</v>
      </c>
      <c r="AF34" s="11">
        <f t="shared" si="11"/>
        <v>32</v>
      </c>
      <c r="AG34" s="11">
        <f t="shared" si="11"/>
        <v>16</v>
      </c>
      <c r="AH34" s="11">
        <f t="shared" si="11"/>
        <v>8</v>
      </c>
      <c r="AI34" s="11">
        <f t="shared" si="11"/>
        <v>4</v>
      </c>
      <c r="AJ34" s="11">
        <f t="shared" si="11"/>
        <v>2</v>
      </c>
      <c r="AK34" s="11">
        <f t="shared" si="11"/>
        <v>1</v>
      </c>
      <c r="AL34" s="7"/>
    </row>
    <row r="35" spans="2:38" ht="15.75" x14ac:dyDescent="0.25">
      <c r="B35" s="8" t="s">
        <v>15</v>
      </c>
      <c r="C35" s="76">
        <f>IF(C32&lt;&gt;"",SUM(C34:J34),"")</f>
        <v>127</v>
      </c>
      <c r="D35" s="76"/>
      <c r="E35" s="76"/>
      <c r="F35" s="76"/>
      <c r="G35" s="76"/>
      <c r="H35" s="76"/>
      <c r="I35" s="76"/>
      <c r="J35" s="76"/>
      <c r="K35" s="9" t="s">
        <v>10</v>
      </c>
      <c r="L35" s="76">
        <f>IF(L32&lt;&gt;"",SUM(L34:S34),"")</f>
        <v>255</v>
      </c>
      <c r="M35" s="76"/>
      <c r="N35" s="76"/>
      <c r="O35" s="76"/>
      <c r="P35" s="76"/>
      <c r="Q35" s="76"/>
      <c r="R35" s="76"/>
      <c r="S35" s="76"/>
      <c r="T35" s="9" t="s">
        <v>10</v>
      </c>
      <c r="U35" s="76">
        <f>IF(U32&lt;&gt;"",SUM(U34:AB34),"")</f>
        <v>255</v>
      </c>
      <c r="V35" s="76"/>
      <c r="W35" s="76"/>
      <c r="X35" s="76"/>
      <c r="Y35" s="76"/>
      <c r="Z35" s="76"/>
      <c r="AA35" s="76"/>
      <c r="AB35" s="76"/>
      <c r="AC35" s="9" t="s">
        <v>10</v>
      </c>
      <c r="AD35" s="76">
        <f>IF(AD32&lt;&gt;"",SUM(AD34:AK34),"")</f>
        <v>255</v>
      </c>
      <c r="AE35" s="76"/>
      <c r="AF35" s="76"/>
      <c r="AG35" s="76"/>
      <c r="AH35" s="76"/>
      <c r="AI35" s="76"/>
      <c r="AJ35" s="76"/>
      <c r="AK35" s="76"/>
      <c r="AL35" s="7"/>
    </row>
    <row r="36" spans="2:38" ht="15.75" x14ac:dyDescent="0.25">
      <c r="B36" s="3"/>
      <c r="C36" s="12"/>
      <c r="D36" s="12"/>
      <c r="E36" s="12"/>
      <c r="F36" s="12"/>
      <c r="G36" s="12"/>
      <c r="H36" s="12"/>
      <c r="I36" s="12"/>
      <c r="J36" s="12"/>
      <c r="K36" s="13"/>
      <c r="L36" s="5"/>
      <c r="M36" s="5"/>
      <c r="N36" s="5"/>
      <c r="O36" s="5"/>
      <c r="P36" s="5"/>
      <c r="Q36" s="5"/>
      <c r="R36" s="5"/>
      <c r="S36" s="5"/>
      <c r="T36" s="13"/>
      <c r="U36" s="5"/>
      <c r="V36" s="5"/>
      <c r="W36" s="5"/>
      <c r="X36" s="5"/>
      <c r="Y36" s="5"/>
      <c r="Z36" s="5"/>
      <c r="AA36" s="5"/>
      <c r="AB36" s="5"/>
      <c r="AC36" s="13"/>
      <c r="AD36" s="5"/>
      <c r="AE36" s="5"/>
      <c r="AF36" s="5"/>
      <c r="AG36" s="5"/>
      <c r="AH36" s="5"/>
      <c r="AI36" s="5"/>
      <c r="AJ36" s="5"/>
      <c r="AK36" s="5"/>
      <c r="AL36" s="7"/>
    </row>
    <row r="37" spans="2:38" ht="15.75" x14ac:dyDescent="0.25">
      <c r="B37" s="8" t="s">
        <v>16</v>
      </c>
      <c r="C37" s="81" t="e">
        <f>(VLOOKUP(_xlfn.CONCAT(C32:AK32,),host,2)-2)</f>
        <v>#N/A</v>
      </c>
      <c r="D37" s="81"/>
      <c r="E37" s="81"/>
      <c r="F37" s="81"/>
      <c r="G37" s="81"/>
      <c r="H37" s="81"/>
      <c r="I37" s="81"/>
      <c r="J37" s="81"/>
      <c r="K37" s="15"/>
      <c r="L37" s="16"/>
      <c r="M37" s="16"/>
      <c r="N37" s="16"/>
      <c r="O37" s="16"/>
      <c r="P37" s="16"/>
      <c r="Q37" s="16"/>
      <c r="R37" s="16"/>
      <c r="S37" s="16"/>
      <c r="T37" s="17"/>
      <c r="U37" s="16"/>
      <c r="V37" s="16"/>
      <c r="W37" s="16"/>
      <c r="X37" s="16"/>
      <c r="Y37" s="16"/>
      <c r="Z37" s="16"/>
      <c r="AA37" s="16"/>
      <c r="AB37" s="16"/>
      <c r="AC37" s="17"/>
      <c r="AD37" s="16"/>
      <c r="AE37" s="16"/>
      <c r="AF37" s="16"/>
      <c r="AG37" s="16"/>
      <c r="AH37" s="16"/>
      <c r="AI37" s="16"/>
      <c r="AJ37" s="16"/>
      <c r="AK37" s="16"/>
      <c r="AL37" s="7"/>
    </row>
    <row r="38" spans="2:38" ht="15.75" x14ac:dyDescent="0.25">
      <c r="B38" s="8"/>
      <c r="C38" s="69">
        <f t="shared" ref="C38:J38" si="12">IF(AND(C33=1,C31=1),C29,0)</f>
        <v>0</v>
      </c>
      <c r="D38" s="69">
        <f t="shared" si="12"/>
        <v>0</v>
      </c>
      <c r="E38" s="69">
        <f t="shared" si="12"/>
        <v>0</v>
      </c>
      <c r="F38" s="69">
        <f t="shared" si="12"/>
        <v>0</v>
      </c>
      <c r="G38" s="69">
        <f t="shared" si="12"/>
        <v>0</v>
      </c>
      <c r="H38" s="69">
        <f t="shared" si="12"/>
        <v>0</v>
      </c>
      <c r="I38" s="69">
        <f t="shared" si="12"/>
        <v>0</v>
      </c>
      <c r="J38" s="69">
        <f t="shared" si="12"/>
        <v>0</v>
      </c>
      <c r="K38" s="15"/>
      <c r="L38" s="70">
        <f t="shared" ref="L38:S38" si="13">IF(AND(L33=1,L31=1),L29,0)</f>
        <v>0</v>
      </c>
      <c r="M38" s="70">
        <f t="shared" si="13"/>
        <v>0</v>
      </c>
      <c r="N38" s="70">
        <f t="shared" si="13"/>
        <v>0</v>
      </c>
      <c r="O38" s="70">
        <f t="shared" si="13"/>
        <v>0</v>
      </c>
      <c r="P38" s="70">
        <f t="shared" si="13"/>
        <v>0</v>
      </c>
      <c r="Q38" s="70">
        <f t="shared" si="13"/>
        <v>0</v>
      </c>
      <c r="R38" s="70">
        <f t="shared" si="13"/>
        <v>0</v>
      </c>
      <c r="S38" s="70">
        <f t="shared" si="13"/>
        <v>0</v>
      </c>
      <c r="T38" s="17"/>
      <c r="U38" s="69">
        <f t="shared" ref="U38:AB38" si="14">IF(AND(U33=1,U31=1),U29,0)</f>
        <v>0</v>
      </c>
      <c r="V38" s="69">
        <f t="shared" si="14"/>
        <v>0</v>
      </c>
      <c r="W38" s="69">
        <f t="shared" si="14"/>
        <v>0</v>
      </c>
      <c r="X38" s="69">
        <f t="shared" si="14"/>
        <v>0</v>
      </c>
      <c r="Y38" s="69">
        <f t="shared" si="14"/>
        <v>0</v>
      </c>
      <c r="Z38" s="69">
        <f t="shared" si="14"/>
        <v>0</v>
      </c>
      <c r="AA38" s="69">
        <f t="shared" si="14"/>
        <v>0</v>
      </c>
      <c r="AB38" s="69">
        <f t="shared" si="14"/>
        <v>0</v>
      </c>
      <c r="AC38" s="17"/>
      <c r="AD38" s="70">
        <f t="shared" ref="AD38:AK38" si="15">IF(AND(AD33=1,AD31=1),AD29,0)</f>
        <v>0</v>
      </c>
      <c r="AE38" s="70">
        <f t="shared" si="15"/>
        <v>0</v>
      </c>
      <c r="AF38" s="70">
        <f t="shared" si="15"/>
        <v>0</v>
      </c>
      <c r="AG38" s="70">
        <f t="shared" si="15"/>
        <v>0</v>
      </c>
      <c r="AH38" s="70">
        <f t="shared" si="15"/>
        <v>0</v>
      </c>
      <c r="AI38" s="70">
        <f t="shared" si="15"/>
        <v>0</v>
      </c>
      <c r="AJ38" s="70">
        <f t="shared" si="15"/>
        <v>0</v>
      </c>
      <c r="AK38" s="70">
        <f t="shared" si="15"/>
        <v>0</v>
      </c>
      <c r="AL38" s="7"/>
    </row>
    <row r="39" spans="2:38" ht="15.75" x14ac:dyDescent="0.25">
      <c r="B39" s="19" t="s">
        <v>17</v>
      </c>
      <c r="C39" s="79">
        <f>IF($H$3&lt;&gt;"",SUM(C38:J38),"")</f>
        <v>0</v>
      </c>
      <c r="D39" s="80"/>
      <c r="E39" s="79">
        <f>IF($H$3&lt;&gt;"",SUM(L38:S38),"")</f>
        <v>0</v>
      </c>
      <c r="F39" s="80"/>
      <c r="G39" s="79">
        <f>IF($H$3&lt;&gt;"",SUM(U38:AB38),"")</f>
        <v>0</v>
      </c>
      <c r="H39" s="80"/>
      <c r="I39" s="79">
        <f>IF($H$3&lt;&gt;"",SUM(AD38:AK38)+1,"")</f>
        <v>1</v>
      </c>
      <c r="J39" s="80"/>
      <c r="K39" s="9" t="s">
        <v>7</v>
      </c>
      <c r="L39" s="80">
        <f>IF(C39&lt;&gt;"",IF(C32=255,C30,255-C32+C39),"")</f>
        <v>127</v>
      </c>
      <c r="M39" s="80"/>
      <c r="N39" s="80">
        <f>IF(E39&lt;&gt;"",IF(L32=255,L30,255-L32+E39),"")</f>
        <v>255</v>
      </c>
      <c r="O39" s="80"/>
      <c r="P39" s="80">
        <f>IF(G39&lt;&gt;"",IF(U32=255,U30,255-U32+G39),"")</f>
        <v>255</v>
      </c>
      <c r="Q39" s="80"/>
      <c r="R39" s="80">
        <f>IF(I39&lt;&gt;"",IF(AD32=255,AD30,255-AD32+I39-2),"")</f>
        <v>254</v>
      </c>
      <c r="S39" s="80"/>
      <c r="T39" s="17"/>
      <c r="U39" s="89" t="s">
        <v>18</v>
      </c>
      <c r="V39" s="89"/>
      <c r="W39" s="89"/>
      <c r="X39" s="89"/>
      <c r="Y39" s="89"/>
      <c r="Z39" s="89"/>
      <c r="AA39" s="89"/>
      <c r="AB39" s="89"/>
      <c r="AC39" s="20"/>
      <c r="AD39" s="91">
        <f>IF($C$10&lt;&gt;"",255-$C$10,"")</f>
        <v>0</v>
      </c>
      <c r="AE39" s="92"/>
      <c r="AF39" s="91">
        <f>IF($L$10&lt;&gt;"",255-$L$10,"")</f>
        <v>255</v>
      </c>
      <c r="AG39" s="92"/>
      <c r="AH39" s="91">
        <f>IF($U$10&lt;&gt;"",255-$U$10,"")</f>
        <v>255</v>
      </c>
      <c r="AI39" s="92"/>
      <c r="AJ39" s="91">
        <f>IF($AD$10&lt;&gt;"",255-$AD$10,"")</f>
        <v>255</v>
      </c>
      <c r="AK39" s="92"/>
      <c r="AL39" s="7"/>
    </row>
    <row r="40" spans="2:38" x14ac:dyDescent="0.2">
      <c r="B40" s="19" t="s">
        <v>19</v>
      </c>
      <c r="C40" s="82">
        <f>IF(C30&lt;&gt;"",SUM(C38:J38),"")</f>
        <v>0</v>
      </c>
      <c r="D40" s="83"/>
      <c r="E40" s="82">
        <f>IF(L30&lt;&gt;"",SUM(L38:S38),"")</f>
        <v>0</v>
      </c>
      <c r="F40" s="83"/>
      <c r="G40" s="82">
        <f>IF(U30&lt;&gt;"",SUM(U38:AB38),"")</f>
        <v>0</v>
      </c>
      <c r="H40" s="83"/>
      <c r="I40" s="82">
        <f>IF(AD30&lt;&gt;"",SUM(AD38:AK38),"")</f>
        <v>0</v>
      </c>
      <c r="J40" s="83"/>
      <c r="K40" s="21"/>
      <c r="L40" s="20"/>
      <c r="M40" s="20"/>
      <c r="N40" s="20"/>
      <c r="O40" s="20"/>
      <c r="P40" s="20"/>
      <c r="Q40" s="20"/>
      <c r="R40" s="20"/>
      <c r="S40" s="20"/>
      <c r="T40" s="21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7"/>
    </row>
    <row r="41" spans="2:38" ht="15.75" x14ac:dyDescent="0.25">
      <c r="B41" s="19" t="s">
        <v>20</v>
      </c>
      <c r="C41" s="83">
        <f>L39</f>
        <v>127</v>
      </c>
      <c r="D41" s="83"/>
      <c r="E41" s="83">
        <f>N39</f>
        <v>255</v>
      </c>
      <c r="F41" s="83"/>
      <c r="G41" s="83">
        <f>P39</f>
        <v>255</v>
      </c>
      <c r="H41" s="83"/>
      <c r="I41" s="83">
        <f>IF($R$17&lt;&gt;"",R39+1,"")</f>
        <v>255</v>
      </c>
      <c r="J41" s="83"/>
      <c r="K41" s="21"/>
      <c r="L41" s="20"/>
      <c r="M41" s="20"/>
      <c r="N41" s="20"/>
      <c r="O41" s="20"/>
      <c r="P41" s="20"/>
      <c r="Q41" s="78" t="s">
        <v>13</v>
      </c>
      <c r="R41" s="78"/>
      <c r="S41" s="78"/>
      <c r="T41" s="88"/>
      <c r="U41" s="83">
        <f>COUNTIF(C33:AK33, "1")</f>
        <v>1</v>
      </c>
      <c r="V41" s="83"/>
      <c r="W41" s="78" t="s">
        <v>21</v>
      </c>
      <c r="X41" s="78"/>
      <c r="Y41" s="78"/>
      <c r="Z41" s="83">
        <f>COUNTIF(C33:AK33,"0")</f>
        <v>31</v>
      </c>
      <c r="AA41" s="83"/>
      <c r="AB41" s="90" t="s">
        <v>22</v>
      </c>
      <c r="AC41" s="89"/>
      <c r="AD41" s="89"/>
      <c r="AE41" s="93" t="str">
        <f>IF(AND(C31=1,D31=1,E31=1,F31=0),"D",IF(AND(C31=1,D31=1,E31=1,F31=1),"E",IF(AND(C31=1,D31=1),"C",IF(C31=1,"B","A"))))</f>
        <v>C</v>
      </c>
      <c r="AF41" s="94"/>
      <c r="AG41" s="20"/>
      <c r="AH41" s="20"/>
      <c r="AI41" s="22"/>
      <c r="AJ41" s="22"/>
      <c r="AK41" s="6"/>
      <c r="AL41" s="7"/>
    </row>
    <row r="42" spans="2:38" ht="13.5" thickBot="1" x14ac:dyDescent="0.25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5"/>
    </row>
    <row r="43" spans="2:38" x14ac:dyDescent="0.2">
      <c r="B43" s="26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75" t="s">
        <v>75</v>
      </c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</row>
    <row r="44" spans="2:38" x14ac:dyDescent="0.2">
      <c r="B44" s="26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</row>
  </sheetData>
  <sheetProtection selectLockedCells="1"/>
  <protectedRanges>
    <protectedRange sqref="H3 C3:F3 H24:H25 C24:F25" name="Address"/>
  </protectedRanges>
  <mergeCells count="95">
    <mergeCell ref="Z43:AL43"/>
    <mergeCell ref="AD35:AK35"/>
    <mergeCell ref="C37:J37"/>
    <mergeCell ref="C39:D39"/>
    <mergeCell ref="E39:F39"/>
    <mergeCell ref="G39:H39"/>
    <mergeCell ref="I39:J39"/>
    <mergeCell ref="L39:M39"/>
    <mergeCell ref="N39:O39"/>
    <mergeCell ref="P39:Q39"/>
    <mergeCell ref="R39:S39"/>
    <mergeCell ref="U39:AB39"/>
    <mergeCell ref="AD39:AE39"/>
    <mergeCell ref="AF39:AG39"/>
    <mergeCell ref="AH39:AI39"/>
    <mergeCell ref="AJ39:AK39"/>
    <mergeCell ref="Z44:AL44"/>
    <mergeCell ref="C27:J27"/>
    <mergeCell ref="L27:S27"/>
    <mergeCell ref="U27:AB27"/>
    <mergeCell ref="AD27:AK27"/>
    <mergeCell ref="C30:J30"/>
    <mergeCell ref="L30:S30"/>
    <mergeCell ref="U30:AB30"/>
    <mergeCell ref="AD30:AK30"/>
    <mergeCell ref="C32:J32"/>
    <mergeCell ref="L32:S32"/>
    <mergeCell ref="U32:AB32"/>
    <mergeCell ref="AD32:AK32"/>
    <mergeCell ref="C35:J35"/>
    <mergeCell ref="L35:S35"/>
    <mergeCell ref="U35:AB35"/>
    <mergeCell ref="C41:D41"/>
    <mergeCell ref="E41:F41"/>
    <mergeCell ref="G41:H41"/>
    <mergeCell ref="I41:J41"/>
    <mergeCell ref="Q41:T41"/>
    <mergeCell ref="U41:V41"/>
    <mergeCell ref="W41:Y41"/>
    <mergeCell ref="Z41:AA41"/>
    <mergeCell ref="AB41:AD41"/>
    <mergeCell ref="AE41:AF41"/>
    <mergeCell ref="C40:D40"/>
    <mergeCell ref="E40:F40"/>
    <mergeCell ref="G40:H40"/>
    <mergeCell ref="I40:J40"/>
    <mergeCell ref="B23:AL23"/>
    <mergeCell ref="J24:Q24"/>
    <mergeCell ref="AH17:AI17"/>
    <mergeCell ref="AJ17:AK17"/>
    <mergeCell ref="AD17:AE17"/>
    <mergeCell ref="AF17:AG17"/>
    <mergeCell ref="Z19:AA19"/>
    <mergeCell ref="AE19:AF19"/>
    <mergeCell ref="C19:D19"/>
    <mergeCell ref="U19:V19"/>
    <mergeCell ref="Q19:T19"/>
    <mergeCell ref="I19:J19"/>
    <mergeCell ref="U13:AB13"/>
    <mergeCell ref="P17:Q17"/>
    <mergeCell ref="R17:S17"/>
    <mergeCell ref="N17:O17"/>
    <mergeCell ref="U17:AB17"/>
    <mergeCell ref="L13:S13"/>
    <mergeCell ref="L17:M17"/>
    <mergeCell ref="AB19:AD19"/>
    <mergeCell ref="E19:F19"/>
    <mergeCell ref="G19:H19"/>
    <mergeCell ref="I18:J18"/>
    <mergeCell ref="B2:AL2"/>
    <mergeCell ref="L10:S10"/>
    <mergeCell ref="U10:AB10"/>
    <mergeCell ref="AD10:AK10"/>
    <mergeCell ref="L5:S5"/>
    <mergeCell ref="U5:AB5"/>
    <mergeCell ref="C10:J10"/>
    <mergeCell ref="C8:J8"/>
    <mergeCell ref="L8:S8"/>
    <mergeCell ref="J3:Q3"/>
    <mergeCell ref="Z21:AL21"/>
    <mergeCell ref="AD13:AK13"/>
    <mergeCell ref="C5:J5"/>
    <mergeCell ref="W19:Y19"/>
    <mergeCell ref="AD5:AK5"/>
    <mergeCell ref="U8:AB8"/>
    <mergeCell ref="AD8:AK8"/>
    <mergeCell ref="I17:J17"/>
    <mergeCell ref="C15:J15"/>
    <mergeCell ref="C13:J13"/>
    <mergeCell ref="C17:D17"/>
    <mergeCell ref="E17:F17"/>
    <mergeCell ref="G17:H17"/>
    <mergeCell ref="C18:D18"/>
    <mergeCell ref="E18:F18"/>
    <mergeCell ref="G18:H18"/>
  </mergeCells>
  <phoneticPr fontId="0" type="noConversion"/>
  <dataValidations count="1">
    <dataValidation type="whole" showInputMessage="1" showErrorMessage="1" sqref="H3 H24:H25" xr:uid="{4E9ED392-E232-4E1E-95BB-8A0ED60F9189}">
      <formula1>0</formula1>
      <formula2>32</formula2>
    </dataValidation>
  </dataValidations>
  <pageMargins left="0.75" right="0.75" top="1" bottom="1" header="0.5" footer="0.5"/>
  <pageSetup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2F8DD3-599E-49CC-A018-50AA66FB58CF}">
          <x14:formula1>
            <xm:f>Binary!$T$39:$T$47</xm:f>
          </x14:formula1>
          <xm:sqref>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9724-FBA8-4201-8A9A-7DCB7F25F0E5}">
  <dimension ref="A1:BX59"/>
  <sheetViews>
    <sheetView workbookViewId="0">
      <selection activeCell="BE34" sqref="BE34"/>
    </sheetView>
  </sheetViews>
  <sheetFormatPr defaultRowHeight="12.75" x14ac:dyDescent="0.2"/>
  <cols>
    <col min="1" max="1" width="16.5703125" customWidth="1"/>
    <col min="2" max="2" width="3.7109375" customWidth="1"/>
    <col min="3" max="3" width="5" bestFit="1" customWidth="1"/>
    <col min="4" max="17" width="3.7109375" customWidth="1"/>
    <col min="18" max="18" width="1.7109375" customWidth="1"/>
    <col min="19" max="34" width="3.7109375" customWidth="1"/>
    <col min="35" max="35" width="1.7109375" customWidth="1"/>
    <col min="36" max="51" width="3.7109375" customWidth="1"/>
    <col min="52" max="52" width="1.7109375" customWidth="1"/>
    <col min="53" max="68" width="3.7109375" customWidth="1"/>
  </cols>
  <sheetData>
    <row r="1" spans="1:76" ht="18" customHeight="1" x14ac:dyDescent="0.45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8"/>
      <c r="T1" s="58"/>
      <c r="U1" s="58"/>
      <c r="V1" s="113" t="s">
        <v>81</v>
      </c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58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2"/>
    </row>
    <row r="2" spans="1:76" ht="16.5" customHeight="1" x14ac:dyDescent="0.45">
      <c r="A2" s="3" t="s">
        <v>0</v>
      </c>
      <c r="B2" s="111"/>
      <c r="C2" s="112"/>
      <c r="D2" s="104" t="s">
        <v>87</v>
      </c>
      <c r="E2" s="104"/>
      <c r="F2" s="104" t="s">
        <v>87</v>
      </c>
      <c r="G2" s="104"/>
      <c r="H2" s="104" t="s">
        <v>87</v>
      </c>
      <c r="I2" s="104"/>
      <c r="J2" s="104" t="s">
        <v>87</v>
      </c>
      <c r="K2" s="104"/>
      <c r="L2" s="104" t="s">
        <v>87</v>
      </c>
      <c r="M2" s="104"/>
      <c r="N2" s="104" t="s">
        <v>87</v>
      </c>
      <c r="O2" s="104"/>
      <c r="P2" s="104" t="s">
        <v>87</v>
      </c>
      <c r="Q2" s="104"/>
      <c r="R2" s="5" t="s">
        <v>1</v>
      </c>
      <c r="S2" s="53">
        <v>80</v>
      </c>
      <c r="T2" s="56"/>
      <c r="U2" s="6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59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63"/>
    </row>
    <row r="3" spans="1:76" hidden="1" x14ac:dyDescent="0.2">
      <c r="A3" s="3"/>
      <c r="B3" s="52" t="str">
        <f>IF(LEN(B2)=0,"0000",IF(LEN(B2)=1,"000"&amp;B2,IF(LEN(B2)=2,"00"&amp;B2,IF(LEN(B2)=3,"0"&amp;B2,B2))))</f>
        <v>0000</v>
      </c>
      <c r="C3" s="52" t="str">
        <f>IF(LEN(D2)=0,"0000",IF(LEN(D2)=1,"000"&amp;D2,IF(LEN(D2)=2,"00"&amp;D2,IF(LEN(D2)=3,"0"&amp;D2,D2))))</f>
        <v>ffff</v>
      </c>
      <c r="D3" s="52" t="str">
        <f>IF(LEN(F2)=0,"0000",IF(LEN(F2)=1,"000"&amp;F2,IF(LEN(F2)=2,"00"&amp;F2,IF(LEN(F2)=3,"0"&amp;F2,F2))))</f>
        <v>ffff</v>
      </c>
      <c r="E3" s="52" t="str">
        <f>IF(LEN(H2)=0,"0000",IF(LEN(H2)=1,"000"&amp;H2,IF(LEN(H2)=2,"00"&amp;H2,IF(LEN(H2)=3,"0"&amp;H2,H2))))</f>
        <v>ffff</v>
      </c>
      <c r="F3" s="52" t="str">
        <f>IF(LEN(J2)=0,"0000",IF(LEN(J2)=1,"000"&amp;J2,IF(LEN(J2)=2,"00"&amp;J2,IF(LEN(J2)=3,"0"&amp;J2,J2))))</f>
        <v>ffff</v>
      </c>
      <c r="G3" s="52" t="str">
        <f>IF(LEN(L2)=0,"0000",IF(LEN(L2)=1,"000"&amp;L2,IF(LEN(L2)=2,"00"&amp;L2,IF(LEN(L2)=3,"0"&amp;L2,L2))))</f>
        <v>ffff</v>
      </c>
      <c r="H3" s="52" t="str">
        <f>IF(LEN(N2)=0,"0000",IF(LEN(N2)=1,"000"&amp;N2,IF(LEN(N2)=2,"00"&amp;N2,IF(LEN(N2)=3,"0"&amp;N2,N2))))</f>
        <v>ffff</v>
      </c>
      <c r="I3" s="52" t="str">
        <f>IF(LEN(P2)=0,"0000",IF(LEN(P2)=1,"000"&amp;P2,IF(LEN(P2)=2,"00"&amp;P2,IF(LEN(P2)=3,"0"&amp;P2,P2))))</f>
        <v>ffff</v>
      </c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63"/>
    </row>
    <row r="4" spans="1:76" x14ac:dyDescent="0.2">
      <c r="A4" s="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63"/>
    </row>
    <row r="5" spans="1:76" ht="15.75" x14ac:dyDescent="0.25">
      <c r="A5" s="8"/>
      <c r="B5" s="77" t="s">
        <v>45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9"/>
      <c r="S5" s="77" t="s">
        <v>46</v>
      </c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9"/>
      <c r="AJ5" s="77" t="s">
        <v>47</v>
      </c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60"/>
      <c r="BA5" s="77" t="s">
        <v>48</v>
      </c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107"/>
      <c r="BQ5" s="5"/>
      <c r="BR5" s="5"/>
      <c r="BS5" s="5"/>
      <c r="BT5" s="5"/>
      <c r="BU5" s="5"/>
      <c r="BV5" s="5"/>
      <c r="BW5" s="5"/>
      <c r="BX5" s="63"/>
    </row>
    <row r="6" spans="1:76" ht="15.75" x14ac:dyDescent="0.25">
      <c r="A6" s="8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9"/>
      <c r="S6" s="10">
        <v>17</v>
      </c>
      <c r="T6" s="10">
        <v>18</v>
      </c>
      <c r="U6" s="10">
        <v>19</v>
      </c>
      <c r="V6" s="10">
        <v>20</v>
      </c>
      <c r="W6" s="10">
        <v>21</v>
      </c>
      <c r="X6" s="10">
        <v>22</v>
      </c>
      <c r="Y6" s="10">
        <v>23</v>
      </c>
      <c r="Z6" s="10">
        <v>24</v>
      </c>
      <c r="AA6" s="10">
        <v>25</v>
      </c>
      <c r="AB6" s="10">
        <v>26</v>
      </c>
      <c r="AC6" s="10">
        <v>27</v>
      </c>
      <c r="AD6" s="10">
        <v>28</v>
      </c>
      <c r="AE6" s="10">
        <v>29</v>
      </c>
      <c r="AF6" s="10">
        <v>30</v>
      </c>
      <c r="AG6" s="10">
        <v>31</v>
      </c>
      <c r="AH6" s="10">
        <v>32</v>
      </c>
      <c r="AI6" s="9"/>
      <c r="AJ6" s="10">
        <v>33</v>
      </c>
      <c r="AK6" s="10">
        <v>34</v>
      </c>
      <c r="AL6" s="10">
        <v>35</v>
      </c>
      <c r="AM6" s="10">
        <v>36</v>
      </c>
      <c r="AN6" s="10">
        <v>37</v>
      </c>
      <c r="AO6" s="10">
        <v>38</v>
      </c>
      <c r="AP6" s="10">
        <v>39</v>
      </c>
      <c r="AQ6" s="10">
        <v>40</v>
      </c>
      <c r="AR6" s="10">
        <v>41</v>
      </c>
      <c r="AS6" s="10">
        <v>42</v>
      </c>
      <c r="AT6" s="10">
        <v>43</v>
      </c>
      <c r="AU6" s="10">
        <v>44</v>
      </c>
      <c r="AV6" s="10">
        <v>45</v>
      </c>
      <c r="AW6" s="10">
        <v>46</v>
      </c>
      <c r="AX6" s="10">
        <v>47</v>
      </c>
      <c r="AY6" s="10">
        <v>48</v>
      </c>
      <c r="AZ6" s="60"/>
      <c r="BA6" s="10">
        <v>49</v>
      </c>
      <c r="BB6" s="10">
        <v>50</v>
      </c>
      <c r="BC6" s="10">
        <v>51</v>
      </c>
      <c r="BD6" s="10">
        <v>52</v>
      </c>
      <c r="BE6" s="10">
        <v>53</v>
      </c>
      <c r="BF6" s="10">
        <v>54</v>
      </c>
      <c r="BG6" s="10">
        <v>55</v>
      </c>
      <c r="BH6" s="10">
        <v>56</v>
      </c>
      <c r="BI6" s="10">
        <v>57</v>
      </c>
      <c r="BJ6" s="10">
        <v>58</v>
      </c>
      <c r="BK6" s="10">
        <v>59</v>
      </c>
      <c r="BL6" s="10">
        <v>60</v>
      </c>
      <c r="BM6" s="10">
        <v>61</v>
      </c>
      <c r="BN6" s="10">
        <v>62</v>
      </c>
      <c r="BO6" s="10">
        <v>63</v>
      </c>
      <c r="BP6" s="10">
        <v>64</v>
      </c>
      <c r="BQ6" s="5"/>
      <c r="BR6" s="5"/>
      <c r="BS6" s="5"/>
      <c r="BT6" s="5"/>
      <c r="BU6" s="5"/>
      <c r="BV6" s="5"/>
      <c r="BW6" s="5"/>
      <c r="BX6" s="63"/>
    </row>
    <row r="7" spans="1:76" ht="15.75" x14ac:dyDescent="0.25">
      <c r="A7" s="8" t="s">
        <v>9</v>
      </c>
      <c r="B7" s="98" t="str">
        <f>BIN2HEX(B8&amp;C8&amp;D8&amp;E8&amp;F8&amp;G8&amp;H8&amp;I8,2)&amp;BIN2HEX(J8&amp;K8&amp;L8&amp;M8&amp;N8&amp;O8&amp;P8&amp;Q8,2)</f>
        <v>0000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  <c r="R7" s="9" t="s">
        <v>79</v>
      </c>
      <c r="S7" s="98" t="str">
        <f>BIN2HEX(S8&amp;T8&amp;U8&amp;V8&amp;W8&amp;X8&amp;Y8&amp;Z8,2)&amp;BIN2HEX(AA8&amp;AB8&amp;AC8&amp;AD8&amp;AE8&amp;AF8&amp;AG8&amp;AH8,2)</f>
        <v>FFFF</v>
      </c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100"/>
      <c r="AI7" s="9" t="s">
        <v>79</v>
      </c>
      <c r="AJ7" s="76" t="str">
        <f>BIN2HEX(AJ8&amp;AK8&amp;AL8&amp;AM8&amp;AN8&amp;AO8&amp;AP8&amp;AQ8,2)&amp;BIN2HEX(AR8&amp;AS8&amp;AT8&amp;AU8&amp;AV8&amp;AW8&amp;AX8&amp;AY8,2)</f>
        <v>FFFF</v>
      </c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60" t="s">
        <v>79</v>
      </c>
      <c r="BA7" s="98" t="str">
        <f>BIN2HEX(BA8&amp;BB8&amp;BC8&amp;BD8&amp;BE8&amp;BF8&amp;BG8&amp;BH8,2)&amp;BIN2HEX(BI8&amp;BJ8&amp;BK8&amp;BL8&amp;BM8&amp;BN8&amp;BO8&amp;BP8,2)</f>
        <v>FFFF</v>
      </c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108"/>
      <c r="BQ7" s="5"/>
      <c r="BR7" s="5"/>
      <c r="BS7" s="5"/>
      <c r="BT7" s="5"/>
      <c r="BU7" s="5"/>
      <c r="BV7" s="5"/>
      <c r="BW7" s="5"/>
      <c r="BX7" s="63"/>
    </row>
    <row r="8" spans="1:76" ht="15.75" x14ac:dyDescent="0.25">
      <c r="A8" s="8" t="s">
        <v>11</v>
      </c>
      <c r="B8" s="11" t="str">
        <f>RIGHT(LEFT(HEX2BIN(LEFT($B$3,2),8),1),1)</f>
        <v>0</v>
      </c>
      <c r="C8" s="11" t="str">
        <f>RIGHT(LEFT(HEX2BIN(LEFT($B$3,2),8),2),1)</f>
        <v>0</v>
      </c>
      <c r="D8" s="11" t="str">
        <f>RIGHT(LEFT(HEX2BIN(LEFT($B$3,2),8),3),1)</f>
        <v>0</v>
      </c>
      <c r="E8" s="11" t="str">
        <f>RIGHT(LEFT(HEX2BIN(LEFT($B$3,2),8),4),1)</f>
        <v>0</v>
      </c>
      <c r="F8" s="11" t="str">
        <f>RIGHT(LEFT(HEX2BIN(LEFT($B$3,2),8),5),1)</f>
        <v>0</v>
      </c>
      <c r="G8" s="11" t="str">
        <f>RIGHT(LEFT(HEX2BIN(LEFT($B$3,2),8),6),1)</f>
        <v>0</v>
      </c>
      <c r="H8" s="11" t="str">
        <f>RIGHT(LEFT(HEX2BIN(LEFT($B$3,2),8),7),1)</f>
        <v>0</v>
      </c>
      <c r="I8" s="11" t="str">
        <f>RIGHT(LEFT(HEX2BIN(LEFT($B$3,2),8),8),1)</f>
        <v>0</v>
      </c>
      <c r="J8" s="11" t="str">
        <f>RIGHT(LEFT(HEX2BIN(RIGHT($B$3,2),8),1),1)</f>
        <v>0</v>
      </c>
      <c r="K8" s="11" t="str">
        <f>RIGHT(LEFT(HEX2BIN(RIGHT($B$3,2),8),2),1)</f>
        <v>0</v>
      </c>
      <c r="L8" s="11" t="str">
        <f>RIGHT(LEFT(HEX2BIN(RIGHT($B$3,2),8),3),1)</f>
        <v>0</v>
      </c>
      <c r="M8" s="11" t="str">
        <f>RIGHT(LEFT(HEX2BIN(RIGHT($B$3,2),8),4),1)</f>
        <v>0</v>
      </c>
      <c r="N8" s="11" t="str">
        <f>RIGHT(LEFT(HEX2BIN(RIGHT($B$3,2),8),5),1)</f>
        <v>0</v>
      </c>
      <c r="O8" s="11" t="str">
        <f>RIGHT(LEFT(HEX2BIN(RIGHT($B$3,2),8),6),1)</f>
        <v>0</v>
      </c>
      <c r="P8" s="11" t="str">
        <f>RIGHT(LEFT(HEX2BIN(RIGHT($B$3,2),8),7),1)</f>
        <v>0</v>
      </c>
      <c r="Q8" s="11" t="str">
        <f>RIGHT(LEFT(HEX2BIN(RIGHT($B$3,2),8),8),1)</f>
        <v>0</v>
      </c>
      <c r="R8" s="9"/>
      <c r="S8" s="11" t="str">
        <f>RIGHT(LEFT(HEX2BIN(LEFT($C$3,2),8),1),1)</f>
        <v>1</v>
      </c>
      <c r="T8" s="11" t="str">
        <f>RIGHT(LEFT(HEX2BIN(LEFT($C$3,2),8),2),1)</f>
        <v>1</v>
      </c>
      <c r="U8" s="11" t="str">
        <f>RIGHT(LEFT(HEX2BIN(LEFT($C$3,2),8),3),1)</f>
        <v>1</v>
      </c>
      <c r="V8" s="11" t="str">
        <f>RIGHT(LEFT(HEX2BIN(LEFT($C$3,2),8),4),1)</f>
        <v>1</v>
      </c>
      <c r="W8" s="11" t="str">
        <f>RIGHT(LEFT(HEX2BIN(LEFT($C$3,2),8),5),1)</f>
        <v>1</v>
      </c>
      <c r="X8" s="11" t="str">
        <f>RIGHT(LEFT(HEX2BIN(LEFT($C$3,2),8),6),1)</f>
        <v>1</v>
      </c>
      <c r="Y8" s="11" t="str">
        <f>RIGHT(LEFT(HEX2BIN(LEFT($C$3,2),8),7),1)</f>
        <v>1</v>
      </c>
      <c r="Z8" s="11" t="str">
        <f>RIGHT(LEFT(HEX2BIN(LEFT($C$3,2),8),8),1)</f>
        <v>1</v>
      </c>
      <c r="AA8" s="11" t="str">
        <f>RIGHT(LEFT(HEX2BIN(RIGHT($C$3,2),8),1),1)</f>
        <v>1</v>
      </c>
      <c r="AB8" s="11" t="str">
        <f>RIGHT(LEFT(HEX2BIN(RIGHT($C$3,2),8),2),1)</f>
        <v>1</v>
      </c>
      <c r="AC8" s="11" t="str">
        <f>RIGHT(LEFT(HEX2BIN(RIGHT($C$3,2),8),3),1)</f>
        <v>1</v>
      </c>
      <c r="AD8" s="11" t="str">
        <f>RIGHT(LEFT(HEX2BIN(RIGHT($C$3,2),8),4),1)</f>
        <v>1</v>
      </c>
      <c r="AE8" s="11" t="str">
        <f>RIGHT(LEFT(HEX2BIN(RIGHT($C$3,2),8),5),1)</f>
        <v>1</v>
      </c>
      <c r="AF8" s="11" t="str">
        <f>RIGHT(LEFT(HEX2BIN(RIGHT($C$3,2),8),6),1)</f>
        <v>1</v>
      </c>
      <c r="AG8" s="11" t="str">
        <f>RIGHT(LEFT(HEX2BIN(RIGHT($C$3,2),8),7),1)</f>
        <v>1</v>
      </c>
      <c r="AH8" s="11" t="str">
        <f>RIGHT(LEFT(HEX2BIN(RIGHT($C$3,2),8),8),1)</f>
        <v>1</v>
      </c>
      <c r="AI8" s="9"/>
      <c r="AJ8" s="11" t="str">
        <f>RIGHT(LEFT(HEX2BIN(LEFT($D$3,2),8),1),1)</f>
        <v>1</v>
      </c>
      <c r="AK8" s="11" t="str">
        <f>RIGHT(LEFT(HEX2BIN(LEFT($D$3,2),8),2),1)</f>
        <v>1</v>
      </c>
      <c r="AL8" s="11" t="str">
        <f>RIGHT(LEFT(HEX2BIN(LEFT($D$3,2),8),3),1)</f>
        <v>1</v>
      </c>
      <c r="AM8" s="11" t="str">
        <f>RIGHT(LEFT(HEX2BIN(LEFT($D$3,2),8),4),1)</f>
        <v>1</v>
      </c>
      <c r="AN8" s="11" t="str">
        <f>RIGHT(LEFT(HEX2BIN(LEFT($D$3,2),8),5),1)</f>
        <v>1</v>
      </c>
      <c r="AO8" s="11" t="str">
        <f>RIGHT(LEFT(HEX2BIN(LEFT($D$3,2),8),6),1)</f>
        <v>1</v>
      </c>
      <c r="AP8" s="11" t="str">
        <f>RIGHT(LEFT(HEX2BIN(LEFT($D$3,2),8),7),1)</f>
        <v>1</v>
      </c>
      <c r="AQ8" s="11" t="str">
        <f>RIGHT(LEFT(HEX2BIN(LEFT($D$3,2),8),8),1)</f>
        <v>1</v>
      </c>
      <c r="AR8" s="11" t="str">
        <f>RIGHT(LEFT(HEX2BIN(RIGHT($D$3,2),8),1),1)</f>
        <v>1</v>
      </c>
      <c r="AS8" s="11" t="str">
        <f>RIGHT(LEFT(HEX2BIN(RIGHT($D$3,2),8),2),1)</f>
        <v>1</v>
      </c>
      <c r="AT8" s="11" t="str">
        <f>RIGHT(LEFT(HEX2BIN(RIGHT($D$3,2),8),3),1)</f>
        <v>1</v>
      </c>
      <c r="AU8" s="11" t="str">
        <f>RIGHT(LEFT(HEX2BIN(RIGHT($D$3,2),8),4),1)</f>
        <v>1</v>
      </c>
      <c r="AV8" s="11" t="str">
        <f>RIGHT(LEFT(HEX2BIN(RIGHT($D$3,2),8),5),1)</f>
        <v>1</v>
      </c>
      <c r="AW8" s="11" t="str">
        <f>RIGHT(LEFT(HEX2BIN(RIGHT($D$3,2),8),6),1)</f>
        <v>1</v>
      </c>
      <c r="AX8" s="11" t="str">
        <f>RIGHT(LEFT(HEX2BIN(RIGHT($D$3,2),8),7),1)</f>
        <v>1</v>
      </c>
      <c r="AY8" s="11" t="str">
        <f>RIGHT(LEFT(HEX2BIN(RIGHT($D$3,2),8),8),1)</f>
        <v>1</v>
      </c>
      <c r="AZ8" s="60"/>
      <c r="BA8" s="11" t="str">
        <f>RIGHT(LEFT(HEX2BIN(LEFT($E$3,2),8),1),1)</f>
        <v>1</v>
      </c>
      <c r="BB8" s="11" t="str">
        <f>RIGHT(LEFT(HEX2BIN(LEFT($E$3,2),8),2),1)</f>
        <v>1</v>
      </c>
      <c r="BC8" s="11" t="str">
        <f>RIGHT(LEFT(HEX2BIN(LEFT($E$3,2),8),3),1)</f>
        <v>1</v>
      </c>
      <c r="BD8" s="11" t="str">
        <f>RIGHT(LEFT(HEX2BIN(LEFT($E$3,2),8),4),1)</f>
        <v>1</v>
      </c>
      <c r="BE8" s="11" t="str">
        <f>RIGHT(LEFT(HEX2BIN(LEFT($E$3,2),8),5),1)</f>
        <v>1</v>
      </c>
      <c r="BF8" s="11" t="str">
        <f>RIGHT(LEFT(HEX2BIN(LEFT($E$3,2),8),6),1)</f>
        <v>1</v>
      </c>
      <c r="BG8" s="11" t="str">
        <f>RIGHT(LEFT(HEX2BIN(LEFT($E$3,2),8),7),1)</f>
        <v>1</v>
      </c>
      <c r="BH8" s="11" t="str">
        <f>RIGHT(LEFT(HEX2BIN(LEFT($E$3,2),8),8),1)</f>
        <v>1</v>
      </c>
      <c r="BI8" s="11" t="str">
        <f>RIGHT(LEFT(HEX2BIN(RIGHT($E$3,2),8),1),1)</f>
        <v>1</v>
      </c>
      <c r="BJ8" s="11" t="str">
        <f>RIGHT(LEFT(HEX2BIN(RIGHT($E$3,2),8),2),1)</f>
        <v>1</v>
      </c>
      <c r="BK8" s="11" t="str">
        <f>RIGHT(LEFT(HEX2BIN(RIGHT($E$3,2),8),3),1)</f>
        <v>1</v>
      </c>
      <c r="BL8" s="11" t="str">
        <f>RIGHT(LEFT(HEX2BIN(RIGHT($E$3,2),8),4),1)</f>
        <v>1</v>
      </c>
      <c r="BM8" s="11" t="str">
        <f>RIGHT(LEFT(HEX2BIN(RIGHT($E$3,2),8),5),1)</f>
        <v>1</v>
      </c>
      <c r="BN8" s="11" t="str">
        <f>RIGHT(LEFT(HEX2BIN(RIGHT($E$3,2),8),6),1)</f>
        <v>1</v>
      </c>
      <c r="BO8" s="11" t="str">
        <f>RIGHT(LEFT(HEX2BIN(RIGHT($E$3,2),8),7),1)</f>
        <v>1</v>
      </c>
      <c r="BP8" s="57" t="str">
        <f>RIGHT(LEFT(HEX2BIN(RIGHT($E$3,2),8),8),1)</f>
        <v>1</v>
      </c>
      <c r="BQ8" s="5"/>
      <c r="BR8" s="5"/>
      <c r="BS8" s="5"/>
      <c r="BT8" s="5"/>
      <c r="BU8" s="5"/>
      <c r="BV8" s="5"/>
      <c r="BW8" s="5"/>
      <c r="BX8" s="63"/>
    </row>
    <row r="9" spans="1:76" ht="15.75" x14ac:dyDescent="0.25">
      <c r="A9" s="8" t="s">
        <v>12</v>
      </c>
      <c r="B9" s="98" t="str">
        <f>VLOOKUP(S2,Binary!W2:AF131,3)</f>
        <v>FFFF</v>
      </c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100"/>
      <c r="R9" s="9" t="s">
        <v>79</v>
      </c>
      <c r="S9" s="98" t="str">
        <f>VLOOKUP(S2,Binary!W2:AF131,4)</f>
        <v>FFFF</v>
      </c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100"/>
      <c r="AI9" s="9" t="s">
        <v>79</v>
      </c>
      <c r="AJ9" s="76" t="str">
        <f>VLOOKUP(S2,Binary!$W$2:$AF$131,5)</f>
        <v>FFFF</v>
      </c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60" t="s">
        <v>79</v>
      </c>
      <c r="BA9" s="98" t="str">
        <f>VLOOKUP(S2,Binary!$W$2:$AF$131,6)</f>
        <v>FFFF</v>
      </c>
      <c r="BB9" s="99"/>
      <c r="BC9" s="99"/>
      <c r="BD9" s="99"/>
      <c r="BE9" s="99"/>
      <c r="BF9" s="99"/>
      <c r="BG9" s="99"/>
      <c r="BH9" s="99"/>
      <c r="BI9" s="99"/>
      <c r="BJ9" s="99"/>
      <c r="BK9" s="99"/>
      <c r="BL9" s="99"/>
      <c r="BM9" s="99"/>
      <c r="BN9" s="99"/>
      <c r="BO9" s="99"/>
      <c r="BP9" s="108"/>
      <c r="BQ9" s="5"/>
      <c r="BR9" s="5"/>
      <c r="BS9" s="5"/>
      <c r="BT9" s="5"/>
      <c r="BU9" s="5"/>
      <c r="BV9" s="5"/>
      <c r="BW9" s="5"/>
      <c r="BX9" s="63"/>
    </row>
    <row r="10" spans="1:76" ht="15.75" x14ac:dyDescent="0.25">
      <c r="A10" s="8" t="s">
        <v>13</v>
      </c>
      <c r="B10" s="11" t="str">
        <f>LEFT(HEX2BIN(LEFT($B9,2),8),1)</f>
        <v>1</v>
      </c>
      <c r="C10" s="11" t="str">
        <f>RIGHT(LEFT(HEX2BIN(LEFT($B9,2),8),2),1)</f>
        <v>1</v>
      </c>
      <c r="D10" s="11" t="str">
        <f>RIGHT(LEFT(HEX2BIN(LEFT($B9,2),8),3),1)</f>
        <v>1</v>
      </c>
      <c r="E10" s="11" t="str">
        <f>RIGHT(LEFT(HEX2BIN(LEFT($B9,2),8),4),1)</f>
        <v>1</v>
      </c>
      <c r="F10" s="11" t="str">
        <f>RIGHT(LEFT(HEX2BIN(LEFT($B9,2),8),5),1)</f>
        <v>1</v>
      </c>
      <c r="G10" s="11" t="str">
        <f>RIGHT(LEFT(HEX2BIN(LEFT($B9,2),8),6),1)</f>
        <v>1</v>
      </c>
      <c r="H10" s="11" t="str">
        <f>RIGHT(LEFT(HEX2BIN(LEFT($B9,2),8),7),1)</f>
        <v>1</v>
      </c>
      <c r="I10" s="11" t="str">
        <f>RIGHT(LEFT(HEX2BIN(LEFT($B9,2),8),8),1)</f>
        <v>1</v>
      </c>
      <c r="J10" s="11" t="str">
        <f>LEFT(HEX2BIN(RIGHT($B9,2)),1)</f>
        <v>1</v>
      </c>
      <c r="K10" s="11" t="str">
        <f>RIGHT(LEFT(HEX2BIN(RIGHT($B9,2)),2),1)</f>
        <v>1</v>
      </c>
      <c r="L10" s="11" t="str">
        <f>RIGHT(LEFT(HEX2BIN(RIGHT($B9,2)),3),1)</f>
        <v>1</v>
      </c>
      <c r="M10" s="11" t="str">
        <f>RIGHT(LEFT(HEX2BIN(RIGHT($B9,2)),4),1)</f>
        <v>1</v>
      </c>
      <c r="N10" s="11" t="str">
        <f>RIGHT(LEFT(HEX2BIN(RIGHT($B9,2)),5),1)</f>
        <v>1</v>
      </c>
      <c r="O10" s="11" t="str">
        <f>RIGHT(LEFT(HEX2BIN(RIGHT($B9,2)),6),1)</f>
        <v>1</v>
      </c>
      <c r="P10" s="11" t="str">
        <f>RIGHT(LEFT(HEX2BIN(RIGHT($B9,2)),7),1)</f>
        <v>1</v>
      </c>
      <c r="Q10" s="11" t="str">
        <f>RIGHT(LEFT(HEX2BIN(RIGHT($B9,2)),8),1)</f>
        <v>1</v>
      </c>
      <c r="R10" s="9"/>
      <c r="S10" s="11" t="str">
        <f>LEFT(HEX2BIN(LEFT(S9,2),8),1)</f>
        <v>1</v>
      </c>
      <c r="T10" s="11" t="str">
        <f>RIGHT(LEFT(HEX2BIN(LEFT(S9,2),8),2),1)</f>
        <v>1</v>
      </c>
      <c r="U10" s="11" t="str">
        <f>RIGHT(LEFT(HEX2BIN(LEFT(S9,2),8),3),1)</f>
        <v>1</v>
      </c>
      <c r="V10" s="11" t="str">
        <f>RIGHT(LEFT(HEX2BIN(LEFT(S9,2),8),4),1)</f>
        <v>1</v>
      </c>
      <c r="W10" s="11" t="str">
        <f>RIGHT(LEFT(HEX2BIN(LEFT(S9,2),8),5),1)</f>
        <v>1</v>
      </c>
      <c r="X10" s="11" t="str">
        <f>RIGHT(LEFT(HEX2BIN(LEFT(S9,2),8),6),1)</f>
        <v>1</v>
      </c>
      <c r="Y10" s="11" t="str">
        <f>RIGHT(LEFT(HEX2BIN(LEFT(S9,2),8),7),1)</f>
        <v>1</v>
      </c>
      <c r="Z10" s="11" t="str">
        <f>RIGHT(LEFT(HEX2BIN(LEFT(S9,2),8),8),1)</f>
        <v>1</v>
      </c>
      <c r="AA10" s="11" t="str">
        <f>LEFT(HEX2BIN(RIGHT(S9,2)),1)</f>
        <v>1</v>
      </c>
      <c r="AB10" s="11" t="str">
        <f>RIGHT(LEFT(HEX2BIN(RIGHT(S9,2)),2),1)</f>
        <v>1</v>
      </c>
      <c r="AC10" s="11" t="str">
        <f>RIGHT(LEFT(HEX2BIN(RIGHT(S9,2)),3),1)</f>
        <v>1</v>
      </c>
      <c r="AD10" s="11" t="str">
        <f>RIGHT(LEFT(HEX2BIN(RIGHT(S9,2)),4),1)</f>
        <v>1</v>
      </c>
      <c r="AE10" s="11" t="str">
        <f>RIGHT(LEFT(HEX2BIN(RIGHT(S9,2)),5),1)</f>
        <v>1</v>
      </c>
      <c r="AF10" s="11" t="str">
        <f>RIGHT(LEFT(HEX2BIN(RIGHT(S9,2)),6),1)</f>
        <v>1</v>
      </c>
      <c r="AG10" s="11" t="str">
        <f>RIGHT(LEFT(HEX2BIN(RIGHT(S9,2)),7),1)</f>
        <v>1</v>
      </c>
      <c r="AH10" s="11" t="str">
        <f>RIGHT(LEFT(HEX2BIN(RIGHT(S9,2)),8),1)</f>
        <v>1</v>
      </c>
      <c r="AI10" s="9"/>
      <c r="AJ10" s="11" t="str">
        <f>LEFT(HEX2BIN(LEFT(AJ9,2),8),1)</f>
        <v>1</v>
      </c>
      <c r="AK10" s="11" t="str">
        <f>RIGHT(LEFT(HEX2BIN(LEFT(AJ9,2),8),2),1)</f>
        <v>1</v>
      </c>
      <c r="AL10" s="11" t="str">
        <f>RIGHT(LEFT(HEX2BIN(LEFT(AJ9,2),8),3),1)</f>
        <v>1</v>
      </c>
      <c r="AM10" s="11" t="str">
        <f>RIGHT(LEFT(HEX2BIN(LEFT(AJ9,2),8),4),1)</f>
        <v>1</v>
      </c>
      <c r="AN10" s="11" t="str">
        <f>RIGHT(LEFT(HEX2BIN(LEFT(AJ9,2),8),5),1)</f>
        <v>1</v>
      </c>
      <c r="AO10" s="11" t="str">
        <f>RIGHT(LEFT(HEX2BIN(LEFT(AJ9,2),8),6),1)</f>
        <v>1</v>
      </c>
      <c r="AP10" s="11" t="str">
        <f>RIGHT(LEFT(HEX2BIN(LEFT(AJ9,2),8),7),1)</f>
        <v>1</v>
      </c>
      <c r="AQ10" s="11" t="str">
        <f>RIGHT(LEFT(HEX2BIN(LEFT(AJ9,2),8),8),1)</f>
        <v>1</v>
      </c>
      <c r="AR10" s="11" t="str">
        <f>LEFT(HEX2BIN(RIGHT(AJ9,2)),1)</f>
        <v>1</v>
      </c>
      <c r="AS10" s="11" t="str">
        <f>RIGHT(LEFT(HEX2BIN(RIGHT(AJ9,2)),2),1)</f>
        <v>1</v>
      </c>
      <c r="AT10" s="11" t="str">
        <f>RIGHT(LEFT(HEX2BIN(RIGHT(AJ9,2)),3),1)</f>
        <v>1</v>
      </c>
      <c r="AU10" s="11" t="str">
        <f>RIGHT(LEFT(HEX2BIN(RIGHT(AJ9,2)),4),1)</f>
        <v>1</v>
      </c>
      <c r="AV10" s="11" t="str">
        <f>RIGHT(LEFT(HEX2BIN(RIGHT(AJ9,2)),5),1)</f>
        <v>1</v>
      </c>
      <c r="AW10" s="11" t="str">
        <f>RIGHT(LEFT(HEX2BIN(RIGHT(AJ9,2)),6),1)</f>
        <v>1</v>
      </c>
      <c r="AX10" s="11" t="str">
        <f>RIGHT(LEFT(HEX2BIN(RIGHT(AJ9,2)),7),1)</f>
        <v>1</v>
      </c>
      <c r="AY10" s="11" t="str">
        <f>RIGHT(LEFT(HEX2BIN(RIGHT(AJ9,2)),8),1)</f>
        <v>1</v>
      </c>
      <c r="AZ10" s="60"/>
      <c r="BA10" s="11" t="str">
        <f>LEFT(HEX2BIN(LEFT(BA9,2),8),1)</f>
        <v>1</v>
      </c>
      <c r="BB10" s="11" t="str">
        <f>RIGHT(LEFT(HEX2BIN(LEFT(BA9,2),8),2),1)</f>
        <v>1</v>
      </c>
      <c r="BC10" s="11" t="str">
        <f>RIGHT(LEFT(HEX2BIN(LEFT(BA9,2),8),3),1)</f>
        <v>1</v>
      </c>
      <c r="BD10" s="11" t="str">
        <f>RIGHT(LEFT(HEX2BIN(LEFT(BA9,2),8),4),1)</f>
        <v>1</v>
      </c>
      <c r="BE10" s="11" t="str">
        <f>RIGHT(LEFT(HEX2BIN(LEFT(BA9,2),8),5),1)</f>
        <v>1</v>
      </c>
      <c r="BF10" s="11" t="str">
        <f>RIGHT(LEFT(HEX2BIN(LEFT(BA9,2),8),6),1)</f>
        <v>1</v>
      </c>
      <c r="BG10" s="11" t="str">
        <f>RIGHT(LEFT(HEX2BIN(LEFT(BA9,2),8),7),1)</f>
        <v>1</v>
      </c>
      <c r="BH10" s="11" t="str">
        <f>RIGHT(LEFT(HEX2BIN(LEFT(BA9,2),8),8),1)</f>
        <v>1</v>
      </c>
      <c r="BI10" s="11" t="str">
        <f>LEFT(HEX2BIN(RIGHT(BA9,2)),1)</f>
        <v>1</v>
      </c>
      <c r="BJ10" s="11" t="str">
        <f>RIGHT(LEFT(HEX2BIN(RIGHT(BA9,2)),2),1)</f>
        <v>1</v>
      </c>
      <c r="BK10" s="11" t="str">
        <f>RIGHT(LEFT(HEX2BIN(RIGHT(BA9,2)),3),1)</f>
        <v>1</v>
      </c>
      <c r="BL10" s="11" t="str">
        <f>RIGHT(LEFT(HEX2BIN(RIGHT(BA9,2)),4),1)</f>
        <v>1</v>
      </c>
      <c r="BM10" s="11" t="str">
        <f>RIGHT(LEFT(HEX2BIN(RIGHT(BA9,2)),5),1)</f>
        <v>1</v>
      </c>
      <c r="BN10" s="11" t="str">
        <f>RIGHT(LEFT(HEX2BIN(RIGHT(BA9,2)),6),1)</f>
        <v>1</v>
      </c>
      <c r="BO10" s="11" t="str">
        <f>RIGHT(LEFT(HEX2BIN(RIGHT(BA9,2)),7),1)</f>
        <v>1</v>
      </c>
      <c r="BP10" s="57" t="str">
        <f>RIGHT(LEFT(HEX2BIN(RIGHT(BA9,2)),8),1)</f>
        <v>1</v>
      </c>
      <c r="BQ10" s="5"/>
      <c r="BR10" s="5"/>
      <c r="BS10" s="5"/>
      <c r="BT10" s="5"/>
      <c r="BU10" s="5"/>
      <c r="BV10" s="5"/>
      <c r="BW10" s="5"/>
      <c r="BX10" s="63"/>
    </row>
    <row r="11" spans="1:76" ht="14.25" customHeight="1" x14ac:dyDescent="0.25">
      <c r="A11" s="8" t="s">
        <v>78</v>
      </c>
      <c r="B11" s="11">
        <f>_xlfn.BITAND(B8,B10)</f>
        <v>0</v>
      </c>
      <c r="C11" s="11">
        <f t="shared" ref="C11:Q11" si="0">_xlfn.BITAND(C8,C10)</f>
        <v>0</v>
      </c>
      <c r="D11" s="11">
        <f t="shared" si="0"/>
        <v>0</v>
      </c>
      <c r="E11" s="11">
        <f t="shared" si="0"/>
        <v>0</v>
      </c>
      <c r="F11" s="11">
        <f t="shared" si="0"/>
        <v>0</v>
      </c>
      <c r="G11" s="11">
        <f t="shared" si="0"/>
        <v>0</v>
      </c>
      <c r="H11" s="11">
        <f t="shared" si="0"/>
        <v>0</v>
      </c>
      <c r="I11" s="11">
        <f t="shared" si="0"/>
        <v>0</v>
      </c>
      <c r="J11" s="11">
        <f t="shared" si="0"/>
        <v>0</v>
      </c>
      <c r="K11" s="11">
        <f t="shared" si="0"/>
        <v>0</v>
      </c>
      <c r="L11" s="11">
        <f t="shared" si="0"/>
        <v>0</v>
      </c>
      <c r="M11" s="11">
        <f t="shared" si="0"/>
        <v>0</v>
      </c>
      <c r="N11" s="11">
        <f t="shared" si="0"/>
        <v>0</v>
      </c>
      <c r="O11" s="11">
        <f t="shared" si="0"/>
        <v>0</v>
      </c>
      <c r="P11" s="11">
        <f t="shared" si="0"/>
        <v>0</v>
      </c>
      <c r="Q11" s="11">
        <f t="shared" si="0"/>
        <v>0</v>
      </c>
      <c r="R11" s="9"/>
      <c r="S11" s="11">
        <f>_xlfn.BITAND(S8,S10)</f>
        <v>1</v>
      </c>
      <c r="T11" s="11">
        <f t="shared" ref="T11" si="1">_xlfn.BITAND(T8,T10)</f>
        <v>1</v>
      </c>
      <c r="U11" s="11">
        <f t="shared" ref="U11" si="2">_xlfn.BITAND(U8,U10)</f>
        <v>1</v>
      </c>
      <c r="V11" s="11">
        <f t="shared" ref="V11" si="3">_xlfn.BITAND(V8,V10)</f>
        <v>1</v>
      </c>
      <c r="W11" s="11">
        <f t="shared" ref="W11" si="4">_xlfn.BITAND(W8,W10)</f>
        <v>1</v>
      </c>
      <c r="X11" s="11">
        <f t="shared" ref="X11" si="5">_xlfn.BITAND(X8,X10)</f>
        <v>1</v>
      </c>
      <c r="Y11" s="11">
        <f t="shared" ref="Y11" si="6">_xlfn.BITAND(Y8,Y10)</f>
        <v>1</v>
      </c>
      <c r="Z11" s="11">
        <f t="shared" ref="Z11" si="7">_xlfn.BITAND(Z8,Z10)</f>
        <v>1</v>
      </c>
      <c r="AA11" s="11">
        <f t="shared" ref="AA11" si="8">_xlfn.BITAND(AA8,AA10)</f>
        <v>1</v>
      </c>
      <c r="AB11" s="11">
        <f t="shared" ref="AB11" si="9">_xlfn.BITAND(AB8,AB10)</f>
        <v>1</v>
      </c>
      <c r="AC11" s="11">
        <f t="shared" ref="AC11" si="10">_xlfn.BITAND(AC8,AC10)</f>
        <v>1</v>
      </c>
      <c r="AD11" s="11">
        <f t="shared" ref="AD11" si="11">_xlfn.BITAND(AD8,AD10)</f>
        <v>1</v>
      </c>
      <c r="AE11" s="11">
        <f t="shared" ref="AE11" si="12">_xlfn.BITAND(AE8,AE10)</f>
        <v>1</v>
      </c>
      <c r="AF11" s="11">
        <f t="shared" ref="AF11" si="13">_xlfn.BITAND(AF8,AF10)</f>
        <v>1</v>
      </c>
      <c r="AG11" s="11">
        <f t="shared" ref="AG11" si="14">_xlfn.BITAND(AG8,AG10)</f>
        <v>1</v>
      </c>
      <c r="AH11" s="11">
        <f t="shared" ref="AH11" si="15">_xlfn.BITAND(AH8,AH10)</f>
        <v>1</v>
      </c>
      <c r="AI11" s="9"/>
      <c r="AJ11" s="11">
        <f>_xlfn.BITAND(AJ8,AJ10)</f>
        <v>1</v>
      </c>
      <c r="AK11" s="11">
        <f t="shared" ref="AK11" si="16">_xlfn.BITAND(AK8,AK10)</f>
        <v>1</v>
      </c>
      <c r="AL11" s="11">
        <f t="shared" ref="AL11" si="17">_xlfn.BITAND(AL8,AL10)</f>
        <v>1</v>
      </c>
      <c r="AM11" s="11">
        <f t="shared" ref="AM11" si="18">_xlfn.BITAND(AM8,AM10)</f>
        <v>1</v>
      </c>
      <c r="AN11" s="11">
        <f t="shared" ref="AN11" si="19">_xlfn.BITAND(AN8,AN10)</f>
        <v>1</v>
      </c>
      <c r="AO11" s="11">
        <f t="shared" ref="AO11" si="20">_xlfn.BITAND(AO8,AO10)</f>
        <v>1</v>
      </c>
      <c r="AP11" s="11">
        <f t="shared" ref="AP11" si="21">_xlfn.BITAND(AP8,AP10)</f>
        <v>1</v>
      </c>
      <c r="AQ11" s="11">
        <f t="shared" ref="AQ11" si="22">_xlfn.BITAND(AQ8,AQ10)</f>
        <v>1</v>
      </c>
      <c r="AR11" s="11">
        <f t="shared" ref="AR11" si="23">_xlfn.BITAND(AR8,AR10)</f>
        <v>1</v>
      </c>
      <c r="AS11" s="11">
        <f t="shared" ref="AS11" si="24">_xlfn.BITAND(AS8,AS10)</f>
        <v>1</v>
      </c>
      <c r="AT11" s="11">
        <f t="shared" ref="AT11" si="25">_xlfn.BITAND(AT8,AT10)</f>
        <v>1</v>
      </c>
      <c r="AU11" s="11">
        <f t="shared" ref="AU11" si="26">_xlfn.BITAND(AU8,AU10)</f>
        <v>1</v>
      </c>
      <c r="AV11" s="11">
        <f t="shared" ref="AV11" si="27">_xlfn.BITAND(AV8,AV10)</f>
        <v>1</v>
      </c>
      <c r="AW11" s="11">
        <f t="shared" ref="AW11" si="28">_xlfn.BITAND(AW8,AW10)</f>
        <v>1</v>
      </c>
      <c r="AX11" s="11">
        <f t="shared" ref="AX11" si="29">_xlfn.BITAND(AX8,AX10)</f>
        <v>1</v>
      </c>
      <c r="AY11" s="11">
        <f t="shared" ref="AY11" si="30">_xlfn.BITAND(AY8,AY10)</f>
        <v>1</v>
      </c>
      <c r="AZ11" s="60"/>
      <c r="BA11" s="11">
        <f>_xlfn.BITAND(BA8,BA10)</f>
        <v>1</v>
      </c>
      <c r="BB11" s="11">
        <f t="shared" ref="BB11" si="31">_xlfn.BITAND(BB8,BB10)</f>
        <v>1</v>
      </c>
      <c r="BC11" s="11">
        <f t="shared" ref="BC11" si="32">_xlfn.BITAND(BC8,BC10)</f>
        <v>1</v>
      </c>
      <c r="BD11" s="11">
        <f t="shared" ref="BD11" si="33">_xlfn.BITAND(BD8,BD10)</f>
        <v>1</v>
      </c>
      <c r="BE11" s="11">
        <f t="shared" ref="BE11" si="34">_xlfn.BITAND(BE8,BE10)</f>
        <v>1</v>
      </c>
      <c r="BF11" s="11">
        <f t="shared" ref="BF11" si="35">_xlfn.BITAND(BF8,BF10)</f>
        <v>1</v>
      </c>
      <c r="BG11" s="11">
        <f t="shared" ref="BG11" si="36">_xlfn.BITAND(BG8,BG10)</f>
        <v>1</v>
      </c>
      <c r="BH11" s="11">
        <f t="shared" ref="BH11" si="37">_xlfn.BITAND(BH8,BH10)</f>
        <v>1</v>
      </c>
      <c r="BI11" s="11">
        <f t="shared" ref="BI11" si="38">_xlfn.BITAND(BI8,BI10)</f>
        <v>1</v>
      </c>
      <c r="BJ11" s="11">
        <f t="shared" ref="BJ11" si="39">_xlfn.BITAND(BJ8,BJ10)</f>
        <v>1</v>
      </c>
      <c r="BK11" s="11">
        <f t="shared" ref="BK11" si="40">_xlfn.BITAND(BK8,BK10)</f>
        <v>1</v>
      </c>
      <c r="BL11" s="11">
        <f t="shared" ref="BL11" si="41">_xlfn.BITAND(BL8,BL10)</f>
        <v>1</v>
      </c>
      <c r="BM11" s="11">
        <f t="shared" ref="BM11" si="42">_xlfn.BITAND(BM8,BM10)</f>
        <v>1</v>
      </c>
      <c r="BN11" s="11">
        <f t="shared" ref="BN11" si="43">_xlfn.BITAND(BN8,BN10)</f>
        <v>1</v>
      </c>
      <c r="BO11" s="11">
        <f t="shared" ref="BO11" si="44">_xlfn.BITAND(BO8,BO10)</f>
        <v>1</v>
      </c>
      <c r="BP11" s="57">
        <f t="shared" ref="BP11" si="45">_xlfn.BITAND(BP8,BP10)</f>
        <v>1</v>
      </c>
      <c r="BQ11" s="5"/>
      <c r="BR11" s="5"/>
      <c r="BS11" s="5"/>
      <c r="BT11" s="5"/>
      <c r="BU11" s="5"/>
      <c r="BV11" s="5"/>
      <c r="BW11" s="5"/>
      <c r="BX11" s="63"/>
    </row>
    <row r="12" spans="1:76" ht="15.75" hidden="1" x14ac:dyDescent="0.25">
      <c r="A12" s="8" t="s">
        <v>76</v>
      </c>
      <c r="B12" s="11">
        <v>1</v>
      </c>
      <c r="C12" s="11">
        <v>1</v>
      </c>
      <c r="D12" s="11">
        <v>1</v>
      </c>
      <c r="E12" s="11">
        <v>1</v>
      </c>
      <c r="F12" s="11">
        <v>1</v>
      </c>
      <c r="G12" s="11">
        <v>1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9"/>
      <c r="S12" s="11">
        <v>1</v>
      </c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>
        <v>1</v>
      </c>
      <c r="AC12" s="11">
        <v>1</v>
      </c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9"/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>
        <v>1</v>
      </c>
      <c r="AZ12" s="60"/>
      <c r="BA12" s="11">
        <v>1</v>
      </c>
      <c r="BB12" s="11">
        <v>1</v>
      </c>
      <c r="BC12" s="11">
        <v>1</v>
      </c>
      <c r="BD12" s="11">
        <v>1</v>
      </c>
      <c r="BE12" s="11">
        <v>1</v>
      </c>
      <c r="BF12" s="11">
        <v>1</v>
      </c>
      <c r="BG12" s="11">
        <v>1</v>
      </c>
      <c r="BH12" s="11">
        <v>1</v>
      </c>
      <c r="BI12" s="11">
        <v>1</v>
      </c>
      <c r="BJ12" s="11">
        <v>1</v>
      </c>
      <c r="BK12" s="11">
        <v>1</v>
      </c>
      <c r="BL12" s="11">
        <v>1</v>
      </c>
      <c r="BM12" s="11">
        <v>1</v>
      </c>
      <c r="BN12" s="11">
        <v>1</v>
      </c>
      <c r="BO12" s="11">
        <v>1</v>
      </c>
      <c r="BP12" s="57">
        <v>1</v>
      </c>
      <c r="BQ12" s="5"/>
      <c r="BR12" s="5"/>
      <c r="BS12" s="5"/>
      <c r="BT12" s="5"/>
      <c r="BU12" s="5"/>
      <c r="BV12" s="5"/>
      <c r="BW12" s="5"/>
      <c r="BX12" s="63"/>
    </row>
    <row r="13" spans="1:76" ht="15.75" x14ac:dyDescent="0.25">
      <c r="A13" s="8" t="s">
        <v>14</v>
      </c>
      <c r="B13" s="11">
        <f t="shared" ref="B13:Q13" si="46">_xlfn.BITXOR(B10,B12)</f>
        <v>0</v>
      </c>
      <c r="C13" s="11">
        <f t="shared" si="46"/>
        <v>0</v>
      </c>
      <c r="D13" s="11">
        <f t="shared" si="46"/>
        <v>0</v>
      </c>
      <c r="E13" s="11">
        <f t="shared" si="46"/>
        <v>0</v>
      </c>
      <c r="F13" s="11">
        <f t="shared" si="46"/>
        <v>0</v>
      </c>
      <c r="G13" s="11">
        <f t="shared" si="46"/>
        <v>0</v>
      </c>
      <c r="H13" s="11">
        <f t="shared" si="46"/>
        <v>0</v>
      </c>
      <c r="I13" s="11">
        <f t="shared" si="46"/>
        <v>0</v>
      </c>
      <c r="J13" s="11">
        <f t="shared" si="46"/>
        <v>0</v>
      </c>
      <c r="K13" s="11">
        <f t="shared" si="46"/>
        <v>0</v>
      </c>
      <c r="L13" s="11">
        <f t="shared" si="46"/>
        <v>0</v>
      </c>
      <c r="M13" s="11">
        <f t="shared" si="46"/>
        <v>0</v>
      </c>
      <c r="N13" s="11">
        <f t="shared" si="46"/>
        <v>0</v>
      </c>
      <c r="O13" s="11">
        <f t="shared" si="46"/>
        <v>0</v>
      </c>
      <c r="P13" s="11">
        <f t="shared" si="46"/>
        <v>0</v>
      </c>
      <c r="Q13" s="11">
        <f t="shared" si="46"/>
        <v>0</v>
      </c>
      <c r="R13" s="9"/>
      <c r="S13" s="11">
        <f t="shared" ref="S13:AH13" si="47">_xlfn.BITXOR(S10,S12)</f>
        <v>0</v>
      </c>
      <c r="T13" s="11">
        <f t="shared" si="47"/>
        <v>0</v>
      </c>
      <c r="U13" s="11">
        <f t="shared" si="47"/>
        <v>0</v>
      </c>
      <c r="V13" s="11">
        <f t="shared" si="47"/>
        <v>0</v>
      </c>
      <c r="W13" s="11">
        <f t="shared" si="47"/>
        <v>0</v>
      </c>
      <c r="X13" s="11">
        <f t="shared" si="47"/>
        <v>0</v>
      </c>
      <c r="Y13" s="11">
        <f t="shared" si="47"/>
        <v>0</v>
      </c>
      <c r="Z13" s="11">
        <f t="shared" si="47"/>
        <v>0</v>
      </c>
      <c r="AA13" s="11">
        <f t="shared" si="47"/>
        <v>0</v>
      </c>
      <c r="AB13" s="11">
        <f t="shared" si="47"/>
        <v>0</v>
      </c>
      <c r="AC13" s="11">
        <f t="shared" si="47"/>
        <v>0</v>
      </c>
      <c r="AD13" s="11">
        <f t="shared" si="47"/>
        <v>0</v>
      </c>
      <c r="AE13" s="11">
        <f t="shared" si="47"/>
        <v>0</v>
      </c>
      <c r="AF13" s="11">
        <f t="shared" si="47"/>
        <v>0</v>
      </c>
      <c r="AG13" s="11">
        <f t="shared" si="47"/>
        <v>0</v>
      </c>
      <c r="AH13" s="11">
        <f t="shared" si="47"/>
        <v>0</v>
      </c>
      <c r="AI13" s="9"/>
      <c r="AJ13" s="11">
        <f t="shared" ref="AJ13:AY13" si="48">_xlfn.BITXOR(AJ10,AJ12)</f>
        <v>0</v>
      </c>
      <c r="AK13" s="11">
        <f t="shared" si="48"/>
        <v>0</v>
      </c>
      <c r="AL13" s="11">
        <f t="shared" si="48"/>
        <v>0</v>
      </c>
      <c r="AM13" s="11">
        <f t="shared" si="48"/>
        <v>0</v>
      </c>
      <c r="AN13" s="11">
        <f t="shared" si="48"/>
        <v>0</v>
      </c>
      <c r="AO13" s="11">
        <f t="shared" si="48"/>
        <v>0</v>
      </c>
      <c r="AP13" s="11">
        <f t="shared" si="48"/>
        <v>0</v>
      </c>
      <c r="AQ13" s="11">
        <f t="shared" si="48"/>
        <v>0</v>
      </c>
      <c r="AR13" s="11">
        <f t="shared" si="48"/>
        <v>0</v>
      </c>
      <c r="AS13" s="11">
        <f t="shared" si="48"/>
        <v>0</v>
      </c>
      <c r="AT13" s="11">
        <f t="shared" si="48"/>
        <v>0</v>
      </c>
      <c r="AU13" s="11">
        <f t="shared" si="48"/>
        <v>0</v>
      </c>
      <c r="AV13" s="11">
        <f t="shared" si="48"/>
        <v>0</v>
      </c>
      <c r="AW13" s="11">
        <f t="shared" si="48"/>
        <v>0</v>
      </c>
      <c r="AX13" s="11">
        <f t="shared" si="48"/>
        <v>0</v>
      </c>
      <c r="AY13" s="11">
        <f t="shared" si="48"/>
        <v>0</v>
      </c>
      <c r="AZ13" s="60"/>
      <c r="BA13" s="11">
        <f t="shared" ref="BA13:BP13" si="49">_xlfn.BITXOR(BA10,BA12)</f>
        <v>0</v>
      </c>
      <c r="BB13" s="11">
        <f t="shared" si="49"/>
        <v>0</v>
      </c>
      <c r="BC13" s="11">
        <f t="shared" si="49"/>
        <v>0</v>
      </c>
      <c r="BD13" s="11">
        <f t="shared" si="49"/>
        <v>0</v>
      </c>
      <c r="BE13" s="11">
        <f t="shared" si="49"/>
        <v>0</v>
      </c>
      <c r="BF13" s="11">
        <f t="shared" si="49"/>
        <v>0</v>
      </c>
      <c r="BG13" s="11">
        <f t="shared" si="49"/>
        <v>0</v>
      </c>
      <c r="BH13" s="11">
        <f t="shared" si="49"/>
        <v>0</v>
      </c>
      <c r="BI13" s="11">
        <f t="shared" si="49"/>
        <v>0</v>
      </c>
      <c r="BJ13" s="11">
        <f t="shared" si="49"/>
        <v>0</v>
      </c>
      <c r="BK13" s="11">
        <f t="shared" si="49"/>
        <v>0</v>
      </c>
      <c r="BL13" s="11">
        <f t="shared" si="49"/>
        <v>0</v>
      </c>
      <c r="BM13" s="11">
        <f t="shared" si="49"/>
        <v>0</v>
      </c>
      <c r="BN13" s="11">
        <f t="shared" si="49"/>
        <v>0</v>
      </c>
      <c r="BO13" s="11">
        <f t="shared" si="49"/>
        <v>0</v>
      </c>
      <c r="BP13" s="57">
        <f t="shared" si="49"/>
        <v>0</v>
      </c>
      <c r="BQ13" s="5"/>
      <c r="BR13" s="5"/>
      <c r="BS13" s="5"/>
      <c r="BT13" s="5"/>
      <c r="BU13" s="5"/>
      <c r="BV13" s="5"/>
      <c r="BW13" s="5"/>
      <c r="BX13" s="63"/>
    </row>
    <row r="14" spans="1:76" ht="0.75" customHeight="1" x14ac:dyDescent="0.25">
      <c r="A14" s="8" t="s">
        <v>80</v>
      </c>
      <c r="B14" s="11">
        <f>_xlfn.BITXOR(B13,B11)</f>
        <v>0</v>
      </c>
      <c r="C14" s="11">
        <f t="shared" ref="C14:S14" si="50">_xlfn.BITXOR(C13,C11)</f>
        <v>0</v>
      </c>
      <c r="D14" s="11">
        <f t="shared" si="50"/>
        <v>0</v>
      </c>
      <c r="E14" s="11">
        <f t="shared" si="50"/>
        <v>0</v>
      </c>
      <c r="F14" s="11">
        <f t="shared" si="50"/>
        <v>0</v>
      </c>
      <c r="G14" s="11">
        <f t="shared" si="50"/>
        <v>0</v>
      </c>
      <c r="H14" s="11">
        <f t="shared" si="50"/>
        <v>0</v>
      </c>
      <c r="I14" s="11">
        <f t="shared" si="50"/>
        <v>0</v>
      </c>
      <c r="J14" s="11">
        <f t="shared" si="50"/>
        <v>0</v>
      </c>
      <c r="K14" s="11">
        <f t="shared" si="50"/>
        <v>0</v>
      </c>
      <c r="L14" s="11">
        <f t="shared" si="50"/>
        <v>0</v>
      </c>
      <c r="M14" s="11">
        <f t="shared" si="50"/>
        <v>0</v>
      </c>
      <c r="N14" s="11">
        <f t="shared" si="50"/>
        <v>0</v>
      </c>
      <c r="O14" s="11">
        <f t="shared" si="50"/>
        <v>0</v>
      </c>
      <c r="P14" s="11">
        <f t="shared" si="50"/>
        <v>0</v>
      </c>
      <c r="Q14" s="11">
        <f t="shared" si="50"/>
        <v>0</v>
      </c>
      <c r="R14" s="9"/>
      <c r="S14" s="11">
        <f t="shared" si="50"/>
        <v>1</v>
      </c>
      <c r="T14" s="11">
        <f t="shared" ref="T14" si="51">_xlfn.BITXOR(T13,T11)</f>
        <v>1</v>
      </c>
      <c r="U14" s="11">
        <f t="shared" ref="U14" si="52">_xlfn.BITXOR(U13,U11)</f>
        <v>1</v>
      </c>
      <c r="V14" s="11">
        <f t="shared" ref="V14" si="53">_xlfn.BITXOR(V13,V11)</f>
        <v>1</v>
      </c>
      <c r="W14" s="11">
        <f t="shared" ref="W14" si="54">_xlfn.BITXOR(W13,W11)</f>
        <v>1</v>
      </c>
      <c r="X14" s="11">
        <f t="shared" ref="X14" si="55">_xlfn.BITXOR(X13,X11)</f>
        <v>1</v>
      </c>
      <c r="Y14" s="11">
        <f t="shared" ref="Y14" si="56">_xlfn.BITXOR(Y13,Y11)</f>
        <v>1</v>
      </c>
      <c r="Z14" s="11">
        <f t="shared" ref="Z14" si="57">_xlfn.BITXOR(Z13,Z11)</f>
        <v>1</v>
      </c>
      <c r="AA14" s="11">
        <f t="shared" ref="AA14" si="58">_xlfn.BITXOR(AA13,AA11)</f>
        <v>1</v>
      </c>
      <c r="AB14" s="11">
        <f t="shared" ref="AB14" si="59">_xlfn.BITXOR(AB13,AB11)</f>
        <v>1</v>
      </c>
      <c r="AC14" s="11">
        <f t="shared" ref="AC14" si="60">_xlfn.BITXOR(AC13,AC11)</f>
        <v>1</v>
      </c>
      <c r="AD14" s="11">
        <f t="shared" ref="AD14" si="61">_xlfn.BITXOR(AD13,AD11)</f>
        <v>1</v>
      </c>
      <c r="AE14" s="11">
        <f t="shared" ref="AE14" si="62">_xlfn.BITXOR(AE13,AE11)</f>
        <v>1</v>
      </c>
      <c r="AF14" s="11">
        <f t="shared" ref="AF14" si="63">_xlfn.BITXOR(AF13,AF11)</f>
        <v>1</v>
      </c>
      <c r="AG14" s="11">
        <f t="shared" ref="AG14" si="64">_xlfn.BITXOR(AG13,AG11)</f>
        <v>1</v>
      </c>
      <c r="AH14" s="11">
        <f t="shared" ref="AH14" si="65">_xlfn.BITXOR(AH13,AH11)</f>
        <v>1</v>
      </c>
      <c r="AI14" s="9"/>
      <c r="AJ14" s="11">
        <f t="shared" ref="AJ14" si="66">_xlfn.BITXOR(AJ13,AJ11)</f>
        <v>1</v>
      </c>
      <c r="AK14" s="11">
        <f t="shared" ref="AK14" si="67">_xlfn.BITXOR(AK13,AK11)</f>
        <v>1</v>
      </c>
      <c r="AL14" s="11">
        <f t="shared" ref="AL14" si="68">_xlfn.BITXOR(AL13,AL11)</f>
        <v>1</v>
      </c>
      <c r="AM14" s="11">
        <f t="shared" ref="AM14" si="69">_xlfn.BITXOR(AM13,AM11)</f>
        <v>1</v>
      </c>
      <c r="AN14" s="11">
        <f t="shared" ref="AN14" si="70">_xlfn.BITXOR(AN13,AN11)</f>
        <v>1</v>
      </c>
      <c r="AO14" s="11">
        <f t="shared" ref="AO14" si="71">_xlfn.BITXOR(AO13,AO11)</f>
        <v>1</v>
      </c>
      <c r="AP14" s="11">
        <f t="shared" ref="AP14" si="72">_xlfn.BITXOR(AP13,AP11)</f>
        <v>1</v>
      </c>
      <c r="AQ14" s="11">
        <f t="shared" ref="AQ14" si="73">_xlfn.BITXOR(AQ13,AQ11)</f>
        <v>1</v>
      </c>
      <c r="AR14" s="11">
        <f t="shared" ref="AR14" si="74">_xlfn.BITXOR(AR13,AR11)</f>
        <v>1</v>
      </c>
      <c r="AS14" s="11">
        <f t="shared" ref="AS14" si="75">_xlfn.BITXOR(AS13,AS11)</f>
        <v>1</v>
      </c>
      <c r="AT14" s="11">
        <f t="shared" ref="AT14" si="76">_xlfn.BITXOR(AT13,AT11)</f>
        <v>1</v>
      </c>
      <c r="AU14" s="11">
        <f t="shared" ref="AU14" si="77">_xlfn.BITXOR(AU13,AU11)</f>
        <v>1</v>
      </c>
      <c r="AV14" s="11">
        <f t="shared" ref="AV14" si="78">_xlfn.BITXOR(AV13,AV11)</f>
        <v>1</v>
      </c>
      <c r="AW14" s="11">
        <f t="shared" ref="AW14" si="79">_xlfn.BITXOR(AW13,AW11)</f>
        <v>1</v>
      </c>
      <c r="AX14" s="11">
        <f t="shared" ref="AX14" si="80">_xlfn.BITXOR(AX13,AX11)</f>
        <v>1</v>
      </c>
      <c r="AY14" s="11">
        <f t="shared" ref="AY14" si="81">_xlfn.BITXOR(AY13,AY11)</f>
        <v>1</v>
      </c>
      <c r="AZ14" s="60"/>
      <c r="BA14" s="11">
        <f t="shared" ref="BA14" si="82">_xlfn.BITXOR(BA13,BA11)</f>
        <v>1</v>
      </c>
      <c r="BB14" s="11">
        <f t="shared" ref="BB14" si="83">_xlfn.BITXOR(BB13,BB11)</f>
        <v>1</v>
      </c>
      <c r="BC14" s="11">
        <f t="shared" ref="BC14" si="84">_xlfn.BITXOR(BC13,BC11)</f>
        <v>1</v>
      </c>
      <c r="BD14" s="11">
        <f t="shared" ref="BD14" si="85">_xlfn.BITXOR(BD13,BD11)</f>
        <v>1</v>
      </c>
      <c r="BE14" s="11">
        <f t="shared" ref="BE14" si="86">_xlfn.BITXOR(BE13,BE11)</f>
        <v>1</v>
      </c>
      <c r="BF14" s="11">
        <f t="shared" ref="BF14" si="87">_xlfn.BITXOR(BF13,BF11)</f>
        <v>1</v>
      </c>
      <c r="BG14" s="11">
        <f t="shared" ref="BG14" si="88">_xlfn.BITXOR(BG13,BG11)</f>
        <v>1</v>
      </c>
      <c r="BH14" s="11">
        <f t="shared" ref="BH14" si="89">_xlfn.BITXOR(BH13,BH11)</f>
        <v>1</v>
      </c>
      <c r="BI14" s="11">
        <f t="shared" ref="BI14" si="90">_xlfn.BITXOR(BI13,BI11)</f>
        <v>1</v>
      </c>
      <c r="BJ14" s="11">
        <f t="shared" ref="BJ14" si="91">_xlfn.BITXOR(BJ13,BJ11)</f>
        <v>1</v>
      </c>
      <c r="BK14" s="11">
        <f t="shared" ref="BK14" si="92">_xlfn.BITXOR(BK13,BK11)</f>
        <v>1</v>
      </c>
      <c r="BL14" s="11">
        <f t="shared" ref="BL14" si="93">_xlfn.BITXOR(BL13,BL11)</f>
        <v>1</v>
      </c>
      <c r="BM14" s="11">
        <f t="shared" ref="BM14" si="94">_xlfn.BITXOR(BM13,BM11)</f>
        <v>1</v>
      </c>
      <c r="BN14" s="11">
        <f t="shared" ref="BN14" si="95">_xlfn.BITXOR(BN13,BN11)</f>
        <v>1</v>
      </c>
      <c r="BO14" s="11">
        <f t="shared" ref="BO14" si="96">_xlfn.BITXOR(BO13,BO11)</f>
        <v>1</v>
      </c>
      <c r="BP14" s="57">
        <f t="shared" ref="BP14" si="97">_xlfn.BITXOR(BP13,BP11)</f>
        <v>1</v>
      </c>
      <c r="BQ14" s="5"/>
      <c r="BR14" s="5"/>
      <c r="BS14" s="5"/>
      <c r="BT14" s="5"/>
      <c r="BU14" s="5"/>
      <c r="BV14" s="5"/>
      <c r="BW14" s="5"/>
      <c r="BX14" s="63"/>
    </row>
    <row r="15" spans="1:76" ht="14.25" customHeight="1" x14ac:dyDescent="0.25">
      <c r="A15" s="8" t="s">
        <v>15</v>
      </c>
      <c r="B15" s="95" t="str">
        <f>BIN2HEX(B13&amp;C13&amp;D13&amp;E13&amp;F13&amp;G13&amp;H13&amp;I13,2)&amp;BIN2HEX(J13&amp;K13&amp;L13&amp;M13&amp;N13&amp;O13&amp;P13&amp;Q13,2)</f>
        <v>0000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7"/>
      <c r="R15" s="9"/>
      <c r="S15" s="95" t="str">
        <f>BIN2HEX(S13&amp;T13&amp;U13&amp;V13&amp;W13&amp;X13&amp;Y13&amp;Z13,2)&amp;BIN2HEX(AA13&amp;AB13&amp;AC13&amp;AD13&amp;AE13&amp;AF13&amp;AG13&amp;AH13,2)</f>
        <v>0000</v>
      </c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7"/>
      <c r="AI15" s="9"/>
      <c r="AJ15" s="101" t="str">
        <f>BIN2HEX(AJ13&amp;AK13&amp;AL13&amp;AM13&amp;AN13&amp;AO13&amp;AP13&amp;AQ13,2)&amp;BIN2HEX(AR13&amp;AS13&amp;AT13&amp;AU13&amp;AV13&amp;AW13&amp;AX13&amp;AY13,2)</f>
        <v>0000</v>
      </c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60"/>
      <c r="BA15" s="95" t="str">
        <f>BIN2HEX(BA13&amp;BB13&amp;BC13&amp;BD13&amp;BE13&amp;BF13&amp;BG13&amp;BH13,2)&amp;BIN2HEX(BI13&amp;BJ13&amp;BK13&amp;BL13&amp;BM13&amp;BN13&amp;BO13&amp;BP13,2)</f>
        <v>0000</v>
      </c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109"/>
      <c r="BQ15" s="5"/>
      <c r="BR15" s="5"/>
      <c r="BS15" s="5"/>
      <c r="BT15" s="5"/>
      <c r="BU15" s="5"/>
      <c r="BV15" s="5"/>
      <c r="BW15" s="5"/>
      <c r="BX15" s="63"/>
    </row>
    <row r="16" spans="1:76" ht="15.75" hidden="1" x14ac:dyDescent="0.25">
      <c r="A16" s="3"/>
      <c r="B16" s="95" t="str">
        <f>BIN2HEX(B14&amp;C14&amp;D14&amp;E14&amp;F14&amp;G14&amp;H14&amp;I14,2)&amp;BIN2HEX(J14&amp;K14&amp;L14&amp;M14&amp;N14&amp;O14&amp;P14&amp;Q14,2)</f>
        <v>0000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7"/>
      <c r="R16" s="13"/>
      <c r="S16" s="95" t="str">
        <f>BIN2HEX(S14&amp;T14&amp;U14&amp;V14&amp;W14&amp;X14&amp;Y14&amp;Z14,2)&amp;BIN2HEX(AA14&amp;AB14&amp;AC14&amp;AD14&amp;AE14&amp;AF14&amp;AG14&amp;AH14,2)</f>
        <v>FFFF</v>
      </c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7"/>
      <c r="AI16" s="13"/>
      <c r="AJ16" s="95" t="str">
        <f>BIN2HEX(AJ14&amp;AK14&amp;AL14&amp;AM14&amp;AN14&amp;AO14&amp;AP14&amp;AQ14,2)&amp;BIN2HEX(AR14&amp;AS14&amp;AT14&amp;AU14&amp;AV14&amp;AW14&amp;AX14&amp;AY14,2)</f>
        <v>FFFF</v>
      </c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7"/>
      <c r="AZ16" s="13"/>
      <c r="BA16" s="95" t="str">
        <f>BIN2HEX(BA14&amp;BB14&amp;BC14&amp;BD14&amp;BE14&amp;BF14&amp;BG14&amp;BH14,2)&amp;BIN2HEX(BI14&amp;BJ14&amp;BK14&amp;BL14&amp;BM14&amp;BN14&amp;BO14&amp;BP14,2)</f>
        <v>FFFF</v>
      </c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7"/>
      <c r="BQ16" s="5"/>
      <c r="BR16" s="5"/>
      <c r="BS16" s="5"/>
      <c r="BT16" s="5"/>
      <c r="BU16" s="5"/>
      <c r="BV16" s="5"/>
      <c r="BW16" s="5"/>
      <c r="BX16" s="63"/>
    </row>
    <row r="17" spans="1:76" ht="15.75" x14ac:dyDescent="0.25">
      <c r="A17" s="3" t="s">
        <v>77</v>
      </c>
      <c r="B17" s="101" t="str">
        <f>BIN2HEX(B11&amp;C11&amp;D11&amp;E11&amp;F11&amp;G11&amp;H11&amp;I11,2)&amp;BIN2HEX(J11&amp;K11&amp;L11&amp;M11&amp;N11&amp;O11&amp;P11&amp;Q11,2)</f>
        <v>0000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3" t="s">
        <v>79</v>
      </c>
      <c r="S17" s="101" t="str">
        <f>BIN2HEX(S11&amp;T11&amp;U11&amp;V11&amp;W11&amp;X11&amp;Y11&amp;Z11,2)&amp;BIN2HEX(AA11&amp;AB11&amp;AC11&amp;AD11&amp;AE11&amp;AF11&amp;AG11&amp;AH11,2)</f>
        <v>FFFF</v>
      </c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3" t="s">
        <v>79</v>
      </c>
      <c r="AJ17" s="101" t="str">
        <f>BIN2HEX(AJ11&amp;AK11&amp;AL11&amp;AM11&amp;AN11&amp;AO11&amp;AP11&amp;AQ11,2)&amp;BIN2HEX(AR11&amp;AS11&amp;AT11&amp;AU11&amp;AV11&amp;AW11&amp;AX11&amp;AY11,2)</f>
        <v>FFFF</v>
      </c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3" t="s">
        <v>79</v>
      </c>
      <c r="BA17" s="101" t="str">
        <f>BIN2HEX(BA11&amp;BB11&amp;BC11&amp;BD11&amp;BE11&amp;BF11&amp;BG11&amp;BH11,2)&amp;BIN2HEX(BI11&amp;BJ11&amp;BK11&amp;BL11&amp;BM11&amp;BN11&amp;BO11&amp;BP11,2)</f>
        <v>FFFF</v>
      </c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10"/>
      <c r="BQ17" s="5"/>
      <c r="BR17" s="5"/>
      <c r="BS17" s="5"/>
      <c r="BT17" s="5"/>
      <c r="BU17" s="5"/>
      <c r="BV17" s="5"/>
      <c r="BW17" s="5"/>
      <c r="BX17" s="63"/>
    </row>
    <row r="18" spans="1:76" ht="15.75" x14ac:dyDescent="0.25">
      <c r="A18" s="3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13"/>
      <c r="S18" s="5"/>
      <c r="T18" s="5"/>
      <c r="U18" s="5"/>
      <c r="V18" s="5"/>
      <c r="W18" s="5"/>
      <c r="X18" s="5"/>
      <c r="Y18" s="5"/>
      <c r="Z18" s="5"/>
      <c r="AA18" s="13"/>
      <c r="AB18" s="5"/>
      <c r="AC18" s="5"/>
      <c r="AD18" s="5"/>
      <c r="AE18" s="5"/>
      <c r="AF18" s="5"/>
      <c r="AG18" s="5"/>
      <c r="AH18" s="5"/>
      <c r="AI18" s="13"/>
      <c r="AJ18" s="5"/>
      <c r="AK18" s="5"/>
      <c r="AL18" s="5"/>
      <c r="AM18" s="5"/>
      <c r="AN18" s="5"/>
      <c r="AO18" s="5"/>
      <c r="AP18" s="5"/>
      <c r="AQ18" s="5"/>
      <c r="AR18" s="6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63"/>
    </row>
    <row r="19" spans="1:76" ht="15.75" x14ac:dyDescent="0.25">
      <c r="A19" s="3"/>
      <c r="B19" s="77" t="s">
        <v>82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13"/>
      <c r="S19" s="77" t="s">
        <v>83</v>
      </c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13"/>
      <c r="AJ19" s="77" t="s">
        <v>84</v>
      </c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5"/>
      <c r="BA19" s="77" t="s">
        <v>85</v>
      </c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5"/>
      <c r="BR19" s="5"/>
      <c r="BS19" s="5"/>
      <c r="BT19" s="5"/>
      <c r="BU19" s="5"/>
      <c r="BV19" s="5"/>
      <c r="BW19" s="5"/>
      <c r="BX19" s="63"/>
    </row>
    <row r="20" spans="1:76" ht="15.75" x14ac:dyDescent="0.25">
      <c r="A20" s="8" t="s">
        <v>6</v>
      </c>
      <c r="B20" s="10">
        <v>65</v>
      </c>
      <c r="C20" s="10">
        <v>66</v>
      </c>
      <c r="D20" s="10">
        <v>67</v>
      </c>
      <c r="E20" s="10">
        <v>68</v>
      </c>
      <c r="F20" s="10">
        <v>69</v>
      </c>
      <c r="G20" s="10">
        <v>70</v>
      </c>
      <c r="H20" s="10">
        <v>71</v>
      </c>
      <c r="I20" s="10">
        <v>72</v>
      </c>
      <c r="J20" s="10">
        <v>73</v>
      </c>
      <c r="K20" s="10">
        <v>74</v>
      </c>
      <c r="L20" s="10">
        <v>75</v>
      </c>
      <c r="M20" s="10">
        <v>76</v>
      </c>
      <c r="N20" s="10">
        <v>77</v>
      </c>
      <c r="O20" s="10">
        <v>78</v>
      </c>
      <c r="P20" s="10">
        <v>79</v>
      </c>
      <c r="Q20" s="10">
        <v>80</v>
      </c>
      <c r="R20" s="13"/>
      <c r="S20" s="10">
        <v>81</v>
      </c>
      <c r="T20" s="10">
        <v>82</v>
      </c>
      <c r="U20" s="10">
        <v>83</v>
      </c>
      <c r="V20" s="10">
        <v>84</v>
      </c>
      <c r="W20" s="10">
        <v>85</v>
      </c>
      <c r="X20" s="10">
        <v>86</v>
      </c>
      <c r="Y20" s="10">
        <v>87</v>
      </c>
      <c r="Z20" s="10">
        <v>88</v>
      </c>
      <c r="AA20" s="10">
        <v>89</v>
      </c>
      <c r="AB20" s="10">
        <v>90</v>
      </c>
      <c r="AC20" s="10">
        <v>91</v>
      </c>
      <c r="AD20" s="10">
        <v>92</v>
      </c>
      <c r="AE20" s="10">
        <v>93</v>
      </c>
      <c r="AF20" s="10">
        <v>94</v>
      </c>
      <c r="AG20" s="10">
        <v>95</v>
      </c>
      <c r="AH20" s="10">
        <v>96</v>
      </c>
      <c r="AI20" s="13"/>
      <c r="AJ20" s="10">
        <v>97</v>
      </c>
      <c r="AK20" s="10">
        <v>98</v>
      </c>
      <c r="AL20" s="10">
        <v>99</v>
      </c>
      <c r="AM20" s="10">
        <v>100</v>
      </c>
      <c r="AN20" s="10">
        <v>101</v>
      </c>
      <c r="AO20" s="10">
        <v>102</v>
      </c>
      <c r="AP20" s="10">
        <v>103</v>
      </c>
      <c r="AQ20" s="10">
        <v>104</v>
      </c>
      <c r="AR20" s="10">
        <v>105</v>
      </c>
      <c r="AS20" s="10">
        <v>106</v>
      </c>
      <c r="AT20" s="10">
        <v>107</v>
      </c>
      <c r="AU20" s="10">
        <v>108</v>
      </c>
      <c r="AV20" s="10">
        <v>109</v>
      </c>
      <c r="AW20" s="10">
        <v>110</v>
      </c>
      <c r="AX20" s="10">
        <v>111</v>
      </c>
      <c r="AY20" s="10">
        <v>112</v>
      </c>
      <c r="AZ20" s="5"/>
      <c r="BA20" s="10">
        <v>113</v>
      </c>
      <c r="BB20" s="10">
        <v>114</v>
      </c>
      <c r="BC20" s="10">
        <v>115</v>
      </c>
      <c r="BD20" s="10">
        <v>116</v>
      </c>
      <c r="BE20" s="10">
        <v>117</v>
      </c>
      <c r="BF20" s="10">
        <v>118</v>
      </c>
      <c r="BG20" s="10">
        <v>119</v>
      </c>
      <c r="BH20" s="10">
        <v>120</v>
      </c>
      <c r="BI20" s="10">
        <v>121</v>
      </c>
      <c r="BJ20" s="10">
        <v>122</v>
      </c>
      <c r="BK20" s="10">
        <v>123</v>
      </c>
      <c r="BL20" s="10">
        <v>124</v>
      </c>
      <c r="BM20" s="10">
        <v>125</v>
      </c>
      <c r="BN20" s="10">
        <v>126</v>
      </c>
      <c r="BO20" s="10">
        <v>127</v>
      </c>
      <c r="BP20" s="10">
        <v>128</v>
      </c>
      <c r="BQ20" s="5"/>
      <c r="BR20" s="5"/>
      <c r="BS20" s="5"/>
      <c r="BT20" s="5"/>
      <c r="BU20" s="5"/>
      <c r="BV20" s="5"/>
      <c r="BW20" s="5"/>
      <c r="BX20" s="63"/>
    </row>
    <row r="21" spans="1:76" ht="15.75" x14ac:dyDescent="0.25">
      <c r="A21" s="8" t="s">
        <v>9</v>
      </c>
      <c r="B21" s="98" t="str">
        <f>BIN2HEX(B22&amp;C22&amp;D22&amp;E22&amp;F22&amp;G22&amp;H22&amp;I22,2)&amp;BIN2HEX(J22&amp;K22&amp;L22&amp;M22&amp;N22&amp;O22&amp;P22&amp;Q22,2)</f>
        <v>FFFF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100"/>
      <c r="R21" s="13" t="s">
        <v>79</v>
      </c>
      <c r="S21" s="98" t="str">
        <f>BIN2HEX(S22&amp;T22&amp;U22&amp;V22&amp;W22&amp;X22&amp;Y22&amp;Z22,2)&amp;BIN2HEX(AA22&amp;AB22&amp;AC22&amp;AD22&amp;AE22&amp;AF22&amp;AG22&amp;AH22,2)</f>
        <v>FFFF</v>
      </c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100"/>
      <c r="AI21" s="13"/>
      <c r="AJ21" s="98" t="str">
        <f>BIN2HEX(AJ22&amp;AK22&amp;AL22&amp;AM22&amp;AN22&amp;AO22&amp;AP22&amp;AQ22,2)&amp;BIN2HEX(AR22&amp;AS22&amp;AT22&amp;AU22&amp;AV22&amp;AW22&amp;AX22&amp;AY22,2)</f>
        <v>FFFF</v>
      </c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100"/>
      <c r="AZ21" s="5"/>
      <c r="BA21" s="98" t="str">
        <f>BIN2HEX(BA22&amp;BB22&amp;BC22&amp;BD22&amp;BE22&amp;BF22&amp;BG22&amp;BH22,2)&amp;BIN2HEX(BI22&amp;BJ22&amp;BK22&amp;BL22&amp;BM22&amp;BN22&amp;BO22&amp;BP22,2)</f>
        <v>FFFF</v>
      </c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100"/>
      <c r="BQ21" s="5"/>
      <c r="BR21" s="5"/>
      <c r="BS21" s="5"/>
      <c r="BT21" s="5"/>
      <c r="BU21" s="5"/>
      <c r="BV21" s="5"/>
      <c r="BW21" s="5"/>
      <c r="BX21" s="63"/>
    </row>
    <row r="22" spans="1:76" ht="15.75" x14ac:dyDescent="0.25">
      <c r="A22" s="8" t="s">
        <v>11</v>
      </c>
      <c r="B22" s="11" t="str">
        <f>RIGHT(LEFT(HEX2BIN(LEFT($F$3,2),8),1),1)</f>
        <v>1</v>
      </c>
      <c r="C22" s="11" t="str">
        <f>RIGHT(LEFT(HEX2BIN(LEFT($F$3,2),8),2),1)</f>
        <v>1</v>
      </c>
      <c r="D22" s="11" t="str">
        <f>RIGHT(LEFT(HEX2BIN(LEFT($F$3,2),8),3),1)</f>
        <v>1</v>
      </c>
      <c r="E22" s="11" t="str">
        <f>RIGHT(LEFT(HEX2BIN(LEFT($F$3,2),8),4),1)</f>
        <v>1</v>
      </c>
      <c r="F22" s="11" t="str">
        <f>RIGHT(LEFT(HEX2BIN(LEFT($F$3,2),8),5),1)</f>
        <v>1</v>
      </c>
      <c r="G22" s="11" t="str">
        <f>RIGHT(LEFT(HEX2BIN(LEFT($F$3,2),8),6),1)</f>
        <v>1</v>
      </c>
      <c r="H22" s="11" t="str">
        <f>RIGHT(LEFT(HEX2BIN(LEFT($F$3,2),8),7),1)</f>
        <v>1</v>
      </c>
      <c r="I22" s="11" t="str">
        <f>RIGHT(LEFT(HEX2BIN(LEFT($F$3,2),8),8),1)</f>
        <v>1</v>
      </c>
      <c r="J22" s="11" t="str">
        <f>RIGHT(LEFT(HEX2BIN(RIGHT($F$3,2),8),1),1)</f>
        <v>1</v>
      </c>
      <c r="K22" s="11" t="str">
        <f>RIGHT(LEFT(HEX2BIN(RIGHT($F$3,2),8),2),1)</f>
        <v>1</v>
      </c>
      <c r="L22" s="11" t="str">
        <f>RIGHT(LEFT(HEX2BIN(RIGHT($F$3,2),8),3),1)</f>
        <v>1</v>
      </c>
      <c r="M22" s="11" t="str">
        <f>RIGHT(LEFT(HEX2BIN(RIGHT($F$3,2),8),4),1)</f>
        <v>1</v>
      </c>
      <c r="N22" s="11" t="str">
        <f>RIGHT(LEFT(HEX2BIN(RIGHT($F$3,2),8),5),1)</f>
        <v>1</v>
      </c>
      <c r="O22" s="11" t="str">
        <f>RIGHT(LEFT(HEX2BIN(RIGHT($F$3,2),8),6),1)</f>
        <v>1</v>
      </c>
      <c r="P22" s="11" t="str">
        <f>RIGHT(LEFT(HEX2BIN(RIGHT($F$3,2),8),7),1)</f>
        <v>1</v>
      </c>
      <c r="Q22" s="11" t="str">
        <f>RIGHT(LEFT(HEX2BIN(RIGHT($F$3,2),8),8),1)</f>
        <v>1</v>
      </c>
      <c r="R22" s="13"/>
      <c r="S22" s="11" t="str">
        <f>RIGHT(LEFT(HEX2BIN(LEFT($G$3,2),8),1),1)</f>
        <v>1</v>
      </c>
      <c r="T22" s="11" t="str">
        <f>RIGHT(LEFT(HEX2BIN(LEFT($G$3,2),8),2),1)</f>
        <v>1</v>
      </c>
      <c r="U22" s="11" t="str">
        <f>RIGHT(LEFT(HEX2BIN(LEFT($G$3,2),8),3),1)</f>
        <v>1</v>
      </c>
      <c r="V22" s="11" t="str">
        <f>RIGHT(LEFT(HEX2BIN(LEFT($G$3,2),8),4),1)</f>
        <v>1</v>
      </c>
      <c r="W22" s="11" t="str">
        <f>RIGHT(LEFT(HEX2BIN(LEFT($G$3,2),8),5),1)</f>
        <v>1</v>
      </c>
      <c r="X22" s="11" t="str">
        <f>RIGHT(LEFT(HEX2BIN(LEFT($G$3,2),8),6),1)</f>
        <v>1</v>
      </c>
      <c r="Y22" s="11" t="str">
        <f>RIGHT(LEFT(HEX2BIN(LEFT($G$3,2),8),7),1)</f>
        <v>1</v>
      </c>
      <c r="Z22" s="11" t="str">
        <f>RIGHT(LEFT(HEX2BIN(LEFT($G$3,2),8),8),1)</f>
        <v>1</v>
      </c>
      <c r="AA22" s="11" t="str">
        <f>RIGHT(LEFT(HEX2BIN(RIGHT($G$3,2),8),1),1)</f>
        <v>1</v>
      </c>
      <c r="AB22" s="11" t="str">
        <f>RIGHT(LEFT(HEX2BIN(RIGHT($G$3,2),8),2),1)</f>
        <v>1</v>
      </c>
      <c r="AC22" s="11" t="str">
        <f>RIGHT(LEFT(HEX2BIN(RIGHT($G$3,2),8),3),1)</f>
        <v>1</v>
      </c>
      <c r="AD22" s="11" t="str">
        <f>RIGHT(LEFT(HEX2BIN(RIGHT($G$3,2),8),4),1)</f>
        <v>1</v>
      </c>
      <c r="AE22" s="11" t="str">
        <f>RIGHT(LEFT(HEX2BIN(RIGHT($G$3,2),8),5),1)</f>
        <v>1</v>
      </c>
      <c r="AF22" s="11" t="str">
        <f>RIGHT(LEFT(HEX2BIN(RIGHT($G$3,2),8),6),1)</f>
        <v>1</v>
      </c>
      <c r="AG22" s="11" t="str">
        <f>RIGHT(LEFT(HEX2BIN(RIGHT($G$3,2),8),7),1)</f>
        <v>1</v>
      </c>
      <c r="AH22" s="11" t="str">
        <f>RIGHT(LEFT(HEX2BIN(RIGHT($G$3,2),8),8),1)</f>
        <v>1</v>
      </c>
      <c r="AI22" s="13"/>
      <c r="AJ22" s="11" t="str">
        <f>RIGHT(LEFT(HEX2BIN(LEFT($H$3,2),8),1),1)</f>
        <v>1</v>
      </c>
      <c r="AK22" s="11" t="str">
        <f>RIGHT(LEFT(HEX2BIN(LEFT($H$3,2),8),2),1)</f>
        <v>1</v>
      </c>
      <c r="AL22" s="11" t="str">
        <f>RIGHT(LEFT(HEX2BIN(LEFT($H$3,2),8),3),1)</f>
        <v>1</v>
      </c>
      <c r="AM22" s="11" t="str">
        <f>RIGHT(LEFT(HEX2BIN(LEFT($H$3,2),8),4),1)</f>
        <v>1</v>
      </c>
      <c r="AN22" s="11" t="str">
        <f>RIGHT(LEFT(HEX2BIN(LEFT($H$3,2),8),5),1)</f>
        <v>1</v>
      </c>
      <c r="AO22" s="11" t="str">
        <f>RIGHT(LEFT(HEX2BIN(LEFT($H$3,2),8),6),1)</f>
        <v>1</v>
      </c>
      <c r="AP22" s="11" t="str">
        <f>RIGHT(LEFT(HEX2BIN(LEFT($H$3,2),8),7),1)</f>
        <v>1</v>
      </c>
      <c r="AQ22" s="11" t="str">
        <f>RIGHT(LEFT(HEX2BIN(LEFT($H$3,2),8),8),1)</f>
        <v>1</v>
      </c>
      <c r="AR22" s="11" t="str">
        <f>RIGHT(LEFT(HEX2BIN(RIGHT($H$3,2),8),1),1)</f>
        <v>1</v>
      </c>
      <c r="AS22" s="11" t="str">
        <f>RIGHT(LEFT(HEX2BIN(RIGHT($H$3,2),8),2),1)</f>
        <v>1</v>
      </c>
      <c r="AT22" s="11" t="str">
        <f>RIGHT(LEFT(HEX2BIN(RIGHT($H$3,2),8),3),1)</f>
        <v>1</v>
      </c>
      <c r="AU22" s="11" t="str">
        <f>RIGHT(LEFT(HEX2BIN(RIGHT($H$3,2),8),4),1)</f>
        <v>1</v>
      </c>
      <c r="AV22" s="11" t="str">
        <f>RIGHT(LEFT(HEX2BIN(RIGHT($H$3,2),8),5),1)</f>
        <v>1</v>
      </c>
      <c r="AW22" s="11" t="str">
        <f>RIGHT(LEFT(HEX2BIN(RIGHT($H$3,2),8),6),1)</f>
        <v>1</v>
      </c>
      <c r="AX22" s="11" t="str">
        <f>RIGHT(LEFT(HEX2BIN(RIGHT($H$3,2),8),7),1)</f>
        <v>1</v>
      </c>
      <c r="AY22" s="11" t="str">
        <f>RIGHT(LEFT(HEX2BIN(RIGHT($H$3,2),8),8),1)</f>
        <v>1</v>
      </c>
      <c r="AZ22" s="5"/>
      <c r="BA22" s="11" t="str">
        <f>RIGHT(LEFT(HEX2BIN(LEFT($I$3,2),8),1),1)</f>
        <v>1</v>
      </c>
      <c r="BB22" s="11" t="str">
        <f>RIGHT(LEFT(HEX2BIN(LEFT($I$3,2),8),2),1)</f>
        <v>1</v>
      </c>
      <c r="BC22" s="11" t="str">
        <f>RIGHT(LEFT(HEX2BIN(LEFT($I$3,2),8),3),1)</f>
        <v>1</v>
      </c>
      <c r="BD22" s="11" t="str">
        <f>RIGHT(LEFT(HEX2BIN(LEFT($I$3,2),8),4),1)</f>
        <v>1</v>
      </c>
      <c r="BE22" s="11" t="str">
        <f>RIGHT(LEFT(HEX2BIN(LEFT($I$3,2),8),5),1)</f>
        <v>1</v>
      </c>
      <c r="BF22" s="11" t="str">
        <f>RIGHT(LEFT(HEX2BIN(LEFT($I$3,2),8),6),1)</f>
        <v>1</v>
      </c>
      <c r="BG22" s="11" t="str">
        <f>RIGHT(LEFT(HEX2BIN(LEFT($I$3,2),8),7),1)</f>
        <v>1</v>
      </c>
      <c r="BH22" s="11" t="str">
        <f>RIGHT(LEFT(HEX2BIN(LEFT($I$3,2),8),8),1)</f>
        <v>1</v>
      </c>
      <c r="BI22" s="11" t="str">
        <f>RIGHT(LEFT(HEX2BIN(RIGHT($I$3,2),8),1),1)</f>
        <v>1</v>
      </c>
      <c r="BJ22" s="11" t="str">
        <f>RIGHT(LEFT(HEX2BIN(RIGHT($I$3,2),8),2),1)</f>
        <v>1</v>
      </c>
      <c r="BK22" s="11" t="str">
        <f>RIGHT(LEFT(HEX2BIN(RIGHT($I$3,2),8),3),1)</f>
        <v>1</v>
      </c>
      <c r="BL22" s="11" t="str">
        <f>RIGHT(LEFT(HEX2BIN(RIGHT($I$3,2),8),4),1)</f>
        <v>1</v>
      </c>
      <c r="BM22" s="11" t="str">
        <f>RIGHT(LEFT(HEX2BIN(RIGHT($I$3,2),8),5),1)</f>
        <v>1</v>
      </c>
      <c r="BN22" s="11" t="str">
        <f>RIGHT(LEFT(HEX2BIN(RIGHT($I$3,2),8),6),1)</f>
        <v>1</v>
      </c>
      <c r="BO22" s="11" t="str">
        <f>RIGHT(LEFT(HEX2BIN(RIGHT($I$3,2),8),7),1)</f>
        <v>1</v>
      </c>
      <c r="BP22" s="11" t="str">
        <f>RIGHT(LEFT(HEX2BIN(RIGHT($I$3,2),8),8),1)</f>
        <v>1</v>
      </c>
      <c r="BQ22" s="5"/>
      <c r="BR22" s="5"/>
      <c r="BS22" s="5"/>
      <c r="BT22" s="5"/>
      <c r="BU22" s="5"/>
      <c r="BV22" s="5"/>
      <c r="BW22" s="5"/>
      <c r="BX22" s="63"/>
    </row>
    <row r="23" spans="1:76" ht="15.75" x14ac:dyDescent="0.25">
      <c r="A23" s="8" t="s">
        <v>12</v>
      </c>
      <c r="B23" s="98" t="str">
        <f>VLOOKUP(S2,Binary!$W$2:$AF$131,7)</f>
        <v>FFFF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100"/>
      <c r="R23" s="13" t="s">
        <v>79</v>
      </c>
      <c r="S23" s="98" t="str">
        <f>VLOOKUP(S2,Binary!$W$2:$AF$131,8)</f>
        <v>0000</v>
      </c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100"/>
      <c r="AI23" s="13"/>
      <c r="AJ23" s="98" t="str">
        <f>VLOOKUP(S2,Binary!$W$2:$AF$131,9)</f>
        <v>0000</v>
      </c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100"/>
      <c r="AZ23" s="5"/>
      <c r="BA23" s="98" t="str">
        <f>VLOOKUP(S2,Binary!$W$2:$AF$131,10)</f>
        <v>0000</v>
      </c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100"/>
      <c r="BQ23" s="5"/>
      <c r="BR23" s="5"/>
      <c r="BS23" s="5"/>
      <c r="BT23" s="5"/>
      <c r="BU23" s="5"/>
      <c r="BV23" s="5"/>
      <c r="BW23" s="5"/>
      <c r="BX23" s="63"/>
    </row>
    <row r="24" spans="1:76" ht="15.75" x14ac:dyDescent="0.25">
      <c r="A24" s="8" t="s">
        <v>13</v>
      </c>
      <c r="B24" s="11" t="str">
        <f>LEFT(HEX2BIN(LEFT($B23,2),8),1)</f>
        <v>1</v>
      </c>
      <c r="C24" s="11" t="str">
        <f>RIGHT(LEFT(HEX2BIN(LEFT($B23,2),8),2),1)</f>
        <v>1</v>
      </c>
      <c r="D24" s="11" t="str">
        <f>RIGHT(LEFT(HEX2BIN(LEFT($B23,2),8),3),1)</f>
        <v>1</v>
      </c>
      <c r="E24" s="11" t="str">
        <f>RIGHT(LEFT(HEX2BIN(LEFT($B23,2),8),4),1)</f>
        <v>1</v>
      </c>
      <c r="F24" s="11" t="str">
        <f>RIGHT(LEFT(HEX2BIN(LEFT($B23,2),8),5),1)</f>
        <v>1</v>
      </c>
      <c r="G24" s="11" t="str">
        <f>RIGHT(LEFT(HEX2BIN(LEFT($B23,2),8),6),1)</f>
        <v>1</v>
      </c>
      <c r="H24" s="11" t="str">
        <f>RIGHT(LEFT(HEX2BIN(LEFT($B23,2),8),7),1)</f>
        <v>1</v>
      </c>
      <c r="I24" s="11" t="str">
        <f>RIGHT(LEFT(HEX2BIN(LEFT($B23,2),8),8),1)</f>
        <v>1</v>
      </c>
      <c r="J24" s="11" t="str">
        <f>LEFT(HEX2BIN(RIGHT($B23,2)),1)</f>
        <v>1</v>
      </c>
      <c r="K24" s="11" t="str">
        <f>RIGHT(LEFT(HEX2BIN(RIGHT($B23,2)),2),1)</f>
        <v>1</v>
      </c>
      <c r="L24" s="11" t="str">
        <f>RIGHT(LEFT(HEX2BIN(RIGHT($B23,2)),3),1)</f>
        <v>1</v>
      </c>
      <c r="M24" s="11" t="str">
        <f>RIGHT(LEFT(HEX2BIN(RIGHT($B23,2)),4),1)</f>
        <v>1</v>
      </c>
      <c r="N24" s="11" t="str">
        <f>RIGHT(LEFT(HEX2BIN(RIGHT($B23,2)),5),1)</f>
        <v>1</v>
      </c>
      <c r="O24" s="11" t="str">
        <f>RIGHT(LEFT(HEX2BIN(RIGHT($B23,2)),6),1)</f>
        <v>1</v>
      </c>
      <c r="P24" s="11" t="str">
        <f>RIGHT(LEFT(HEX2BIN(RIGHT($B23,2)),7),1)</f>
        <v>1</v>
      </c>
      <c r="Q24" s="11" t="str">
        <f>RIGHT(LEFT(HEX2BIN(RIGHT($B23,2)),8),1)</f>
        <v>1</v>
      </c>
      <c r="R24" s="13"/>
      <c r="S24" s="11" t="str">
        <f>LEFT(HEX2BIN(LEFT($S23,2),8),1)</f>
        <v>0</v>
      </c>
      <c r="T24" s="11" t="str">
        <f>RIGHT(LEFT(HEX2BIN(LEFT($S23,2),8),2),1)</f>
        <v>0</v>
      </c>
      <c r="U24" s="11" t="str">
        <f>RIGHT(LEFT(HEX2BIN(LEFT($S23,2),8),3),1)</f>
        <v>0</v>
      </c>
      <c r="V24" s="11" t="str">
        <f>RIGHT(LEFT(HEX2BIN(LEFT($S23,2),8),4),1)</f>
        <v>0</v>
      </c>
      <c r="W24" s="11" t="str">
        <f>RIGHT(LEFT(HEX2BIN(LEFT($S23,2),8),5),1)</f>
        <v>0</v>
      </c>
      <c r="X24" s="11" t="str">
        <f>RIGHT(LEFT(HEX2BIN(LEFT($S23,2),8),6),1)</f>
        <v>0</v>
      </c>
      <c r="Y24" s="11" t="str">
        <f>RIGHT(LEFT(HEX2BIN(LEFT($S23,2),8),7),1)</f>
        <v>0</v>
      </c>
      <c r="Z24" s="11" t="str">
        <f>RIGHT(LEFT(HEX2BIN(LEFT($S23,2),8),8),1)</f>
        <v>0</v>
      </c>
      <c r="AA24" s="11" t="str">
        <f>LEFT(HEX2BIN(RIGHT($S23,2)),1)</f>
        <v>0</v>
      </c>
      <c r="AB24" s="11" t="str">
        <f>RIGHT(LEFT(HEX2BIN(RIGHT($S23,2)),2),1)</f>
        <v>0</v>
      </c>
      <c r="AC24" s="11" t="str">
        <f>RIGHT(LEFT(HEX2BIN(RIGHT($S23,2)),3),1)</f>
        <v>0</v>
      </c>
      <c r="AD24" s="11" t="str">
        <f>RIGHT(LEFT(HEX2BIN(RIGHT($S23,2)),4),1)</f>
        <v>0</v>
      </c>
      <c r="AE24" s="11" t="str">
        <f>RIGHT(LEFT(HEX2BIN(RIGHT($S23,2)),5),1)</f>
        <v>0</v>
      </c>
      <c r="AF24" s="11" t="str">
        <f>RIGHT(LEFT(HEX2BIN(RIGHT($S23,2)),6),1)</f>
        <v>0</v>
      </c>
      <c r="AG24" s="11" t="str">
        <f>RIGHT(LEFT(HEX2BIN(RIGHT($S23,2)),7),1)</f>
        <v>0</v>
      </c>
      <c r="AH24" s="11" t="str">
        <f>RIGHT(LEFT(HEX2BIN(RIGHT($S23,2)),8),1)</f>
        <v>0</v>
      </c>
      <c r="AI24" s="13"/>
      <c r="AJ24" s="11" t="str">
        <f>LEFT(HEX2BIN(LEFT($AJ23,2),8),1)</f>
        <v>0</v>
      </c>
      <c r="AK24" s="11" t="str">
        <f>RIGHT(LEFT(HEX2BIN(LEFT($AJ23,2),8),2),1)</f>
        <v>0</v>
      </c>
      <c r="AL24" s="11" t="str">
        <f>RIGHT(LEFT(HEX2BIN(LEFT($AJ23,2),8),3),1)</f>
        <v>0</v>
      </c>
      <c r="AM24" s="11" t="str">
        <f>RIGHT(LEFT(HEX2BIN(LEFT($AJ23,2),8),4),1)</f>
        <v>0</v>
      </c>
      <c r="AN24" s="11" t="str">
        <f>RIGHT(LEFT(HEX2BIN(LEFT($AJ23,2),8),5),1)</f>
        <v>0</v>
      </c>
      <c r="AO24" s="11" t="str">
        <f>RIGHT(LEFT(HEX2BIN(LEFT($AJ23,2),8),6),1)</f>
        <v>0</v>
      </c>
      <c r="AP24" s="11" t="str">
        <f>RIGHT(LEFT(HEX2BIN(LEFT($AJ23,2),8),7),1)</f>
        <v>0</v>
      </c>
      <c r="AQ24" s="11" t="str">
        <f>RIGHT(LEFT(HEX2BIN(LEFT($AJ23,2),8),8),1)</f>
        <v>0</v>
      </c>
      <c r="AR24" s="11" t="str">
        <f>LEFT(HEX2BIN(RIGHT($AJ23,2)),1)</f>
        <v>0</v>
      </c>
      <c r="AS24" s="11" t="str">
        <f>RIGHT(LEFT(HEX2BIN(RIGHT($AJ23,2)),2),1)</f>
        <v>0</v>
      </c>
      <c r="AT24" s="11" t="str">
        <f>RIGHT(LEFT(HEX2BIN(RIGHT($AJ23,2)),3),1)</f>
        <v>0</v>
      </c>
      <c r="AU24" s="11" t="str">
        <f>RIGHT(LEFT(HEX2BIN(RIGHT($AJ23,2)),4),1)</f>
        <v>0</v>
      </c>
      <c r="AV24" s="11" t="str">
        <f>RIGHT(LEFT(HEX2BIN(RIGHT($AJ23,2)),5),1)</f>
        <v>0</v>
      </c>
      <c r="AW24" s="11" t="str">
        <f>RIGHT(LEFT(HEX2BIN(RIGHT($AJ23,2)),6),1)</f>
        <v>0</v>
      </c>
      <c r="AX24" s="11" t="str">
        <f>RIGHT(LEFT(HEX2BIN(RIGHT($AJ23,2)),7),1)</f>
        <v>0</v>
      </c>
      <c r="AY24" s="11" t="str">
        <f>RIGHT(LEFT(HEX2BIN(RIGHT($AJ23,2)),8),1)</f>
        <v>0</v>
      </c>
      <c r="AZ24" s="5"/>
      <c r="BA24" s="11" t="str">
        <f>LEFT(HEX2BIN(LEFT($BA23,2),8),1)</f>
        <v>0</v>
      </c>
      <c r="BB24" s="11" t="str">
        <f>RIGHT(LEFT(HEX2BIN(LEFT($BA23,2),8),2),1)</f>
        <v>0</v>
      </c>
      <c r="BC24" s="11" t="str">
        <f>RIGHT(LEFT(HEX2BIN(LEFT($BA23,2),8),3),1)</f>
        <v>0</v>
      </c>
      <c r="BD24" s="11" t="str">
        <f>RIGHT(LEFT(HEX2BIN(LEFT($BA23,2),8),4),1)</f>
        <v>0</v>
      </c>
      <c r="BE24" s="11" t="str">
        <f>RIGHT(LEFT(HEX2BIN(LEFT($BA23,2),8),5),1)</f>
        <v>0</v>
      </c>
      <c r="BF24" s="11" t="str">
        <f>RIGHT(LEFT(HEX2BIN(LEFT($BA23,2),8),6),1)</f>
        <v>0</v>
      </c>
      <c r="BG24" s="11" t="str">
        <f>RIGHT(LEFT(HEX2BIN(LEFT($BA23,2),8),7),1)</f>
        <v>0</v>
      </c>
      <c r="BH24" s="11" t="str">
        <f>RIGHT(LEFT(HEX2BIN(LEFT($BA23,2),8),8),1)</f>
        <v>0</v>
      </c>
      <c r="BI24" s="11" t="str">
        <f>LEFT(HEX2BIN(RIGHT($BA23,2)),1)</f>
        <v>0</v>
      </c>
      <c r="BJ24" s="11" t="str">
        <f>RIGHT(LEFT(HEX2BIN(RIGHT($BA23,2)),2),1)</f>
        <v>0</v>
      </c>
      <c r="BK24" s="11" t="str">
        <f>RIGHT(LEFT(HEX2BIN(RIGHT($BA23,2)),3),1)</f>
        <v>0</v>
      </c>
      <c r="BL24" s="11" t="str">
        <f>RIGHT(LEFT(HEX2BIN(RIGHT($BA23,2)),4),1)</f>
        <v>0</v>
      </c>
      <c r="BM24" s="11" t="str">
        <f>RIGHT(LEFT(HEX2BIN(RIGHT($BA23,2)),5),1)</f>
        <v>0</v>
      </c>
      <c r="BN24" s="11" t="str">
        <f>RIGHT(LEFT(HEX2BIN(RIGHT($BA23,2)),6),1)</f>
        <v>0</v>
      </c>
      <c r="BO24" s="11" t="str">
        <f>RIGHT(LEFT(HEX2BIN(RIGHT($BA23,2)),7),1)</f>
        <v>0</v>
      </c>
      <c r="BP24" s="11" t="str">
        <f>RIGHT(LEFT(HEX2BIN(RIGHT($BA23,2)),8),1)</f>
        <v>0</v>
      </c>
      <c r="BQ24" s="5"/>
      <c r="BR24" s="5"/>
      <c r="BS24" s="5"/>
      <c r="BT24" s="5"/>
      <c r="BU24" s="5"/>
      <c r="BV24" s="5"/>
      <c r="BW24" s="5"/>
      <c r="BX24" s="63"/>
    </row>
    <row r="25" spans="1:76" ht="15.75" x14ac:dyDescent="0.25">
      <c r="A25" s="8" t="s">
        <v>78</v>
      </c>
      <c r="B25" s="11">
        <f>_xlfn.BITAND(B22,B24)</f>
        <v>1</v>
      </c>
      <c r="C25" s="11">
        <f t="shared" ref="C25" si="98">_xlfn.BITAND(C22,C24)</f>
        <v>1</v>
      </c>
      <c r="D25" s="11">
        <f t="shared" ref="D25" si="99">_xlfn.BITAND(D22,D24)</f>
        <v>1</v>
      </c>
      <c r="E25" s="11">
        <f t="shared" ref="E25" si="100">_xlfn.BITAND(E22,E24)</f>
        <v>1</v>
      </c>
      <c r="F25" s="11">
        <f t="shared" ref="F25" si="101">_xlfn.BITAND(F22,F24)</f>
        <v>1</v>
      </c>
      <c r="G25" s="11">
        <f t="shared" ref="G25" si="102">_xlfn.BITAND(G22,G24)</f>
        <v>1</v>
      </c>
      <c r="H25" s="11">
        <f t="shared" ref="H25" si="103">_xlfn.BITAND(H22,H24)</f>
        <v>1</v>
      </c>
      <c r="I25" s="11">
        <f t="shared" ref="I25" si="104">_xlfn.BITAND(I22,I24)</f>
        <v>1</v>
      </c>
      <c r="J25" s="11">
        <f t="shared" ref="J25" si="105">_xlfn.BITAND(J22,J24)</f>
        <v>1</v>
      </c>
      <c r="K25" s="11">
        <f t="shared" ref="K25" si="106">_xlfn.BITAND(K22,K24)</f>
        <v>1</v>
      </c>
      <c r="L25" s="11">
        <f t="shared" ref="L25" si="107">_xlfn.BITAND(L22,L24)</f>
        <v>1</v>
      </c>
      <c r="M25" s="11">
        <f t="shared" ref="M25" si="108">_xlfn.BITAND(M22,M24)</f>
        <v>1</v>
      </c>
      <c r="N25" s="11">
        <f t="shared" ref="N25" si="109">_xlfn.BITAND(N22,N24)</f>
        <v>1</v>
      </c>
      <c r="O25" s="11">
        <f t="shared" ref="O25" si="110">_xlfn.BITAND(O22,O24)</f>
        <v>1</v>
      </c>
      <c r="P25" s="11">
        <f t="shared" ref="P25" si="111">_xlfn.BITAND(P22,P24)</f>
        <v>1</v>
      </c>
      <c r="Q25" s="11">
        <f t="shared" ref="Q25" si="112">_xlfn.BITAND(Q22,Q24)</f>
        <v>1</v>
      </c>
      <c r="R25" s="13"/>
      <c r="S25" s="11">
        <f>_xlfn.BITAND(S22,S24)</f>
        <v>0</v>
      </c>
      <c r="T25" s="11">
        <f t="shared" ref="T25" si="113">_xlfn.BITAND(T22,T24)</f>
        <v>0</v>
      </c>
      <c r="U25" s="11">
        <f t="shared" ref="U25" si="114">_xlfn.BITAND(U22,U24)</f>
        <v>0</v>
      </c>
      <c r="V25" s="11">
        <f t="shared" ref="V25" si="115">_xlfn.BITAND(V22,V24)</f>
        <v>0</v>
      </c>
      <c r="W25" s="11">
        <f t="shared" ref="W25" si="116">_xlfn.BITAND(W22,W24)</f>
        <v>0</v>
      </c>
      <c r="X25" s="11">
        <f t="shared" ref="X25" si="117">_xlfn.BITAND(X22,X24)</f>
        <v>0</v>
      </c>
      <c r="Y25" s="11">
        <f t="shared" ref="Y25" si="118">_xlfn.BITAND(Y22,Y24)</f>
        <v>0</v>
      </c>
      <c r="Z25" s="11">
        <f t="shared" ref="Z25" si="119">_xlfn.BITAND(Z22,Z24)</f>
        <v>0</v>
      </c>
      <c r="AA25" s="11">
        <f t="shared" ref="AA25" si="120">_xlfn.BITAND(AA22,AA24)</f>
        <v>0</v>
      </c>
      <c r="AB25" s="11">
        <f t="shared" ref="AB25" si="121">_xlfn.BITAND(AB22,AB24)</f>
        <v>0</v>
      </c>
      <c r="AC25" s="11">
        <f t="shared" ref="AC25" si="122">_xlfn.BITAND(AC22,AC24)</f>
        <v>0</v>
      </c>
      <c r="AD25" s="11">
        <f t="shared" ref="AD25" si="123">_xlfn.BITAND(AD22,AD24)</f>
        <v>0</v>
      </c>
      <c r="AE25" s="11">
        <f t="shared" ref="AE25" si="124">_xlfn.BITAND(AE22,AE24)</f>
        <v>0</v>
      </c>
      <c r="AF25" s="11">
        <f t="shared" ref="AF25" si="125">_xlfn.BITAND(AF22,AF24)</f>
        <v>0</v>
      </c>
      <c r="AG25" s="11">
        <f t="shared" ref="AG25" si="126">_xlfn.BITAND(AG22,AG24)</f>
        <v>0</v>
      </c>
      <c r="AH25" s="11">
        <f t="shared" ref="AH25" si="127">_xlfn.BITAND(AH22,AH24)</f>
        <v>0</v>
      </c>
      <c r="AI25" s="13"/>
      <c r="AJ25" s="11">
        <f>_xlfn.BITAND(AJ22,AJ24)</f>
        <v>0</v>
      </c>
      <c r="AK25" s="11">
        <f t="shared" ref="AK25" si="128">_xlfn.BITAND(AK22,AK24)</f>
        <v>0</v>
      </c>
      <c r="AL25" s="11">
        <f t="shared" ref="AL25" si="129">_xlfn.BITAND(AL22,AL24)</f>
        <v>0</v>
      </c>
      <c r="AM25" s="11">
        <f t="shared" ref="AM25" si="130">_xlfn.BITAND(AM22,AM24)</f>
        <v>0</v>
      </c>
      <c r="AN25" s="11">
        <f t="shared" ref="AN25" si="131">_xlfn.BITAND(AN22,AN24)</f>
        <v>0</v>
      </c>
      <c r="AO25" s="11">
        <f t="shared" ref="AO25" si="132">_xlfn.BITAND(AO22,AO24)</f>
        <v>0</v>
      </c>
      <c r="AP25" s="11">
        <f t="shared" ref="AP25" si="133">_xlfn.BITAND(AP22,AP24)</f>
        <v>0</v>
      </c>
      <c r="AQ25" s="11">
        <f t="shared" ref="AQ25" si="134">_xlfn.BITAND(AQ22,AQ24)</f>
        <v>0</v>
      </c>
      <c r="AR25" s="11">
        <f t="shared" ref="AR25" si="135">_xlfn.BITAND(AR22,AR24)</f>
        <v>0</v>
      </c>
      <c r="AS25" s="11">
        <f t="shared" ref="AS25" si="136">_xlfn.BITAND(AS22,AS24)</f>
        <v>0</v>
      </c>
      <c r="AT25" s="11">
        <f t="shared" ref="AT25" si="137">_xlfn.BITAND(AT22,AT24)</f>
        <v>0</v>
      </c>
      <c r="AU25" s="11">
        <f t="shared" ref="AU25" si="138">_xlfn.BITAND(AU22,AU24)</f>
        <v>0</v>
      </c>
      <c r="AV25" s="11">
        <f t="shared" ref="AV25" si="139">_xlfn.BITAND(AV22,AV24)</f>
        <v>0</v>
      </c>
      <c r="AW25" s="11">
        <f t="shared" ref="AW25" si="140">_xlfn.BITAND(AW22,AW24)</f>
        <v>0</v>
      </c>
      <c r="AX25" s="11">
        <f t="shared" ref="AX25" si="141">_xlfn.BITAND(AX22,AX24)</f>
        <v>0</v>
      </c>
      <c r="AY25" s="11">
        <f t="shared" ref="AY25" si="142">_xlfn.BITAND(AY22,AY24)</f>
        <v>0</v>
      </c>
      <c r="AZ25" s="5"/>
      <c r="BA25" s="11">
        <f>_xlfn.BITAND(BA22,BA24)</f>
        <v>0</v>
      </c>
      <c r="BB25" s="11">
        <f t="shared" ref="BB25" si="143">_xlfn.BITAND(BB22,BB24)</f>
        <v>0</v>
      </c>
      <c r="BC25" s="11">
        <f t="shared" ref="BC25" si="144">_xlfn.BITAND(BC22,BC24)</f>
        <v>0</v>
      </c>
      <c r="BD25" s="11">
        <f t="shared" ref="BD25" si="145">_xlfn.BITAND(BD22,BD24)</f>
        <v>0</v>
      </c>
      <c r="BE25" s="11">
        <f t="shared" ref="BE25" si="146">_xlfn.BITAND(BE22,BE24)</f>
        <v>0</v>
      </c>
      <c r="BF25" s="11">
        <f t="shared" ref="BF25" si="147">_xlfn.BITAND(BF22,BF24)</f>
        <v>0</v>
      </c>
      <c r="BG25" s="11">
        <f t="shared" ref="BG25" si="148">_xlfn.BITAND(BG22,BG24)</f>
        <v>0</v>
      </c>
      <c r="BH25" s="11">
        <f t="shared" ref="BH25" si="149">_xlfn.BITAND(BH22,BH24)</f>
        <v>0</v>
      </c>
      <c r="BI25" s="11">
        <f t="shared" ref="BI25" si="150">_xlfn.BITAND(BI22,BI24)</f>
        <v>0</v>
      </c>
      <c r="BJ25" s="11">
        <f t="shared" ref="BJ25" si="151">_xlfn.BITAND(BJ22,BJ24)</f>
        <v>0</v>
      </c>
      <c r="BK25" s="11">
        <f t="shared" ref="BK25" si="152">_xlfn.BITAND(BK22,BK24)</f>
        <v>0</v>
      </c>
      <c r="BL25" s="11">
        <f t="shared" ref="BL25" si="153">_xlfn.BITAND(BL22,BL24)</f>
        <v>0</v>
      </c>
      <c r="BM25" s="11">
        <f t="shared" ref="BM25" si="154">_xlfn.BITAND(BM22,BM24)</f>
        <v>0</v>
      </c>
      <c r="BN25" s="11">
        <f t="shared" ref="BN25" si="155">_xlfn.BITAND(BN22,BN24)</f>
        <v>0</v>
      </c>
      <c r="BO25" s="11">
        <f t="shared" ref="BO25" si="156">_xlfn.BITAND(BO22,BO24)</f>
        <v>0</v>
      </c>
      <c r="BP25" s="11">
        <f t="shared" ref="BP25" si="157">_xlfn.BITAND(BP22,BP24)</f>
        <v>0</v>
      </c>
      <c r="BQ25" s="5"/>
      <c r="BR25" s="5"/>
      <c r="BS25" s="5"/>
      <c r="BT25" s="5"/>
      <c r="BU25" s="5"/>
      <c r="BV25" s="5"/>
      <c r="BW25" s="5"/>
      <c r="BX25" s="63"/>
    </row>
    <row r="26" spans="1:76" ht="0.75" customHeight="1" x14ac:dyDescent="0.25">
      <c r="A26" s="8" t="s">
        <v>76</v>
      </c>
      <c r="B26" s="11">
        <v>1</v>
      </c>
      <c r="C26" s="11">
        <v>1</v>
      </c>
      <c r="D26" s="11">
        <v>1</v>
      </c>
      <c r="E26" s="11">
        <v>1</v>
      </c>
      <c r="F26" s="11">
        <v>1</v>
      </c>
      <c r="G26" s="11">
        <v>1</v>
      </c>
      <c r="H26" s="11">
        <v>1</v>
      </c>
      <c r="I26" s="11">
        <v>1</v>
      </c>
      <c r="J26" s="11">
        <v>1</v>
      </c>
      <c r="K26" s="11">
        <v>1</v>
      </c>
      <c r="L26" s="11">
        <v>1</v>
      </c>
      <c r="M26" s="11">
        <v>1</v>
      </c>
      <c r="N26" s="11">
        <v>1</v>
      </c>
      <c r="O26" s="11">
        <v>1</v>
      </c>
      <c r="P26" s="11">
        <v>1</v>
      </c>
      <c r="Q26" s="11">
        <v>1</v>
      </c>
      <c r="R26" s="13"/>
      <c r="S26" s="11">
        <v>1</v>
      </c>
      <c r="T26" s="11">
        <v>1</v>
      </c>
      <c r="U26" s="11">
        <v>1</v>
      </c>
      <c r="V26" s="11">
        <v>1</v>
      </c>
      <c r="W26" s="11">
        <v>1</v>
      </c>
      <c r="X26" s="11">
        <v>1</v>
      </c>
      <c r="Y26" s="11">
        <v>1</v>
      </c>
      <c r="Z26" s="11">
        <v>1</v>
      </c>
      <c r="AA26" s="11">
        <v>1</v>
      </c>
      <c r="AB26" s="11">
        <v>1</v>
      </c>
      <c r="AC26" s="11">
        <v>1</v>
      </c>
      <c r="AD26" s="11">
        <v>1</v>
      </c>
      <c r="AE26" s="11">
        <v>1</v>
      </c>
      <c r="AF26" s="11">
        <v>1</v>
      </c>
      <c r="AG26" s="11">
        <v>1</v>
      </c>
      <c r="AH26" s="11">
        <v>1</v>
      </c>
      <c r="AI26" s="13"/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>
        <v>1</v>
      </c>
      <c r="AY26" s="11">
        <v>1</v>
      </c>
      <c r="AZ26" s="5"/>
      <c r="BA26" s="11">
        <v>1</v>
      </c>
      <c r="BB26" s="11">
        <v>1</v>
      </c>
      <c r="BC26" s="11">
        <v>1</v>
      </c>
      <c r="BD26" s="11">
        <v>1</v>
      </c>
      <c r="BE26" s="11">
        <v>1</v>
      </c>
      <c r="BF26" s="11">
        <v>1</v>
      </c>
      <c r="BG26" s="11">
        <v>1</v>
      </c>
      <c r="BH26" s="11">
        <v>1</v>
      </c>
      <c r="BI26" s="11">
        <v>1</v>
      </c>
      <c r="BJ26" s="11">
        <v>1</v>
      </c>
      <c r="BK26" s="11">
        <v>1</v>
      </c>
      <c r="BL26" s="11">
        <v>1</v>
      </c>
      <c r="BM26" s="11">
        <v>1</v>
      </c>
      <c r="BN26" s="11">
        <v>1</v>
      </c>
      <c r="BO26" s="11">
        <v>1</v>
      </c>
      <c r="BP26" s="11">
        <v>1</v>
      </c>
      <c r="BQ26" s="5"/>
      <c r="BR26" s="5"/>
      <c r="BS26" s="5"/>
      <c r="BT26" s="5"/>
      <c r="BU26" s="5"/>
      <c r="BV26" s="5"/>
      <c r="BW26" s="5"/>
      <c r="BX26" s="63"/>
    </row>
    <row r="27" spans="1:76" ht="15.75" x14ac:dyDescent="0.25">
      <c r="A27" s="8" t="s">
        <v>14</v>
      </c>
      <c r="B27" s="11">
        <f t="shared" ref="B27:Q27" si="158">_xlfn.BITXOR(B24,B26)</f>
        <v>0</v>
      </c>
      <c r="C27" s="11">
        <f t="shared" si="158"/>
        <v>0</v>
      </c>
      <c r="D27" s="11">
        <f t="shared" si="158"/>
        <v>0</v>
      </c>
      <c r="E27" s="11">
        <f t="shared" si="158"/>
        <v>0</v>
      </c>
      <c r="F27" s="11">
        <f t="shared" si="158"/>
        <v>0</v>
      </c>
      <c r="G27" s="11">
        <f t="shared" si="158"/>
        <v>0</v>
      </c>
      <c r="H27" s="11">
        <f t="shared" si="158"/>
        <v>0</v>
      </c>
      <c r="I27" s="11">
        <f t="shared" si="158"/>
        <v>0</v>
      </c>
      <c r="J27" s="11">
        <f t="shared" si="158"/>
        <v>0</v>
      </c>
      <c r="K27" s="11">
        <f t="shared" si="158"/>
        <v>0</v>
      </c>
      <c r="L27" s="11">
        <f t="shared" si="158"/>
        <v>0</v>
      </c>
      <c r="M27" s="11">
        <f t="shared" si="158"/>
        <v>0</v>
      </c>
      <c r="N27" s="11">
        <f t="shared" si="158"/>
        <v>0</v>
      </c>
      <c r="O27" s="11">
        <f t="shared" si="158"/>
        <v>0</v>
      </c>
      <c r="P27" s="11">
        <f t="shared" si="158"/>
        <v>0</v>
      </c>
      <c r="Q27" s="11">
        <f t="shared" si="158"/>
        <v>0</v>
      </c>
      <c r="R27" s="13"/>
      <c r="S27" s="11">
        <f t="shared" ref="S27:AH27" si="159">_xlfn.BITXOR(S24,S26)</f>
        <v>1</v>
      </c>
      <c r="T27" s="11">
        <f t="shared" si="159"/>
        <v>1</v>
      </c>
      <c r="U27" s="11">
        <f t="shared" si="159"/>
        <v>1</v>
      </c>
      <c r="V27" s="11">
        <f t="shared" si="159"/>
        <v>1</v>
      </c>
      <c r="W27" s="11">
        <f t="shared" si="159"/>
        <v>1</v>
      </c>
      <c r="X27" s="11">
        <f t="shared" si="159"/>
        <v>1</v>
      </c>
      <c r="Y27" s="11">
        <f t="shared" si="159"/>
        <v>1</v>
      </c>
      <c r="Z27" s="11">
        <f t="shared" si="159"/>
        <v>1</v>
      </c>
      <c r="AA27" s="11">
        <f t="shared" si="159"/>
        <v>1</v>
      </c>
      <c r="AB27" s="11">
        <f t="shared" si="159"/>
        <v>1</v>
      </c>
      <c r="AC27" s="11">
        <f t="shared" si="159"/>
        <v>1</v>
      </c>
      <c r="AD27" s="11">
        <f t="shared" si="159"/>
        <v>1</v>
      </c>
      <c r="AE27" s="11">
        <f t="shared" si="159"/>
        <v>1</v>
      </c>
      <c r="AF27" s="11">
        <f t="shared" si="159"/>
        <v>1</v>
      </c>
      <c r="AG27" s="11">
        <f t="shared" si="159"/>
        <v>1</v>
      </c>
      <c r="AH27" s="11">
        <f t="shared" si="159"/>
        <v>1</v>
      </c>
      <c r="AI27" s="13"/>
      <c r="AJ27" s="11">
        <f t="shared" ref="AJ27:AY27" si="160">_xlfn.BITXOR(AJ24,AJ26)</f>
        <v>1</v>
      </c>
      <c r="AK27" s="11">
        <f t="shared" si="160"/>
        <v>1</v>
      </c>
      <c r="AL27" s="11">
        <f t="shared" si="160"/>
        <v>1</v>
      </c>
      <c r="AM27" s="11">
        <f t="shared" si="160"/>
        <v>1</v>
      </c>
      <c r="AN27" s="11">
        <f t="shared" si="160"/>
        <v>1</v>
      </c>
      <c r="AO27" s="11">
        <f t="shared" si="160"/>
        <v>1</v>
      </c>
      <c r="AP27" s="11">
        <f t="shared" si="160"/>
        <v>1</v>
      </c>
      <c r="AQ27" s="11">
        <f t="shared" si="160"/>
        <v>1</v>
      </c>
      <c r="AR27" s="11">
        <f t="shared" si="160"/>
        <v>1</v>
      </c>
      <c r="AS27" s="11">
        <f t="shared" si="160"/>
        <v>1</v>
      </c>
      <c r="AT27" s="11">
        <f t="shared" si="160"/>
        <v>1</v>
      </c>
      <c r="AU27" s="11">
        <f t="shared" si="160"/>
        <v>1</v>
      </c>
      <c r="AV27" s="11">
        <f t="shared" si="160"/>
        <v>1</v>
      </c>
      <c r="AW27" s="11">
        <f t="shared" si="160"/>
        <v>1</v>
      </c>
      <c r="AX27" s="11">
        <f t="shared" si="160"/>
        <v>1</v>
      </c>
      <c r="AY27" s="11">
        <f t="shared" si="160"/>
        <v>1</v>
      </c>
      <c r="AZ27" s="5"/>
      <c r="BA27" s="11">
        <f t="shared" ref="BA27:BP27" si="161">_xlfn.BITXOR(BA24,BA26)</f>
        <v>1</v>
      </c>
      <c r="BB27" s="11">
        <f t="shared" si="161"/>
        <v>1</v>
      </c>
      <c r="BC27" s="11">
        <f t="shared" si="161"/>
        <v>1</v>
      </c>
      <c r="BD27" s="11">
        <f t="shared" si="161"/>
        <v>1</v>
      </c>
      <c r="BE27" s="11">
        <f t="shared" si="161"/>
        <v>1</v>
      </c>
      <c r="BF27" s="11">
        <f t="shared" si="161"/>
        <v>1</v>
      </c>
      <c r="BG27" s="11">
        <f t="shared" si="161"/>
        <v>1</v>
      </c>
      <c r="BH27" s="11">
        <f t="shared" si="161"/>
        <v>1</v>
      </c>
      <c r="BI27" s="11">
        <f t="shared" si="161"/>
        <v>1</v>
      </c>
      <c r="BJ27" s="11">
        <f t="shared" si="161"/>
        <v>1</v>
      </c>
      <c r="BK27" s="11">
        <f t="shared" si="161"/>
        <v>1</v>
      </c>
      <c r="BL27" s="11">
        <f t="shared" si="161"/>
        <v>1</v>
      </c>
      <c r="BM27" s="11">
        <f t="shared" si="161"/>
        <v>1</v>
      </c>
      <c r="BN27" s="11">
        <f t="shared" si="161"/>
        <v>1</v>
      </c>
      <c r="BO27" s="11">
        <f t="shared" si="161"/>
        <v>1</v>
      </c>
      <c r="BP27" s="11">
        <f t="shared" si="161"/>
        <v>1</v>
      </c>
      <c r="BQ27" s="5"/>
      <c r="BR27" s="5"/>
      <c r="BS27" s="5"/>
      <c r="BT27" s="5"/>
      <c r="BU27" s="5"/>
      <c r="BV27" s="5"/>
      <c r="BW27" s="5"/>
      <c r="BX27" s="63"/>
    </row>
    <row r="28" spans="1:76" ht="15.75" x14ac:dyDescent="0.25">
      <c r="A28" s="8" t="s">
        <v>80</v>
      </c>
      <c r="B28" s="11">
        <f>_xlfn.BITXOR(B27,B25)</f>
        <v>1</v>
      </c>
      <c r="C28" s="11">
        <f t="shared" ref="C28" si="162">_xlfn.BITXOR(C27,C25)</f>
        <v>1</v>
      </c>
      <c r="D28" s="11">
        <f t="shared" ref="D28" si="163">_xlfn.BITXOR(D27,D25)</f>
        <v>1</v>
      </c>
      <c r="E28" s="11">
        <f t="shared" ref="E28" si="164">_xlfn.BITXOR(E27,E25)</f>
        <v>1</v>
      </c>
      <c r="F28" s="11">
        <f t="shared" ref="F28" si="165">_xlfn.BITXOR(F27,F25)</f>
        <v>1</v>
      </c>
      <c r="G28" s="11">
        <f t="shared" ref="G28" si="166">_xlfn.BITXOR(G27,G25)</f>
        <v>1</v>
      </c>
      <c r="H28" s="11">
        <f t="shared" ref="H28" si="167">_xlfn.BITXOR(H27,H25)</f>
        <v>1</v>
      </c>
      <c r="I28" s="11">
        <f t="shared" ref="I28" si="168">_xlfn.BITXOR(I27,I25)</f>
        <v>1</v>
      </c>
      <c r="J28" s="11">
        <f t="shared" ref="J28" si="169">_xlfn.BITXOR(J27,J25)</f>
        <v>1</v>
      </c>
      <c r="K28" s="11">
        <f t="shared" ref="K28" si="170">_xlfn.BITXOR(K27,K25)</f>
        <v>1</v>
      </c>
      <c r="L28" s="11">
        <f t="shared" ref="L28" si="171">_xlfn.BITXOR(L27,L25)</f>
        <v>1</v>
      </c>
      <c r="M28" s="11">
        <f t="shared" ref="M28" si="172">_xlfn.BITXOR(M27,M25)</f>
        <v>1</v>
      </c>
      <c r="N28" s="11">
        <f t="shared" ref="N28" si="173">_xlfn.BITXOR(N27,N25)</f>
        <v>1</v>
      </c>
      <c r="O28" s="11">
        <f t="shared" ref="O28" si="174">_xlfn.BITXOR(O27,O25)</f>
        <v>1</v>
      </c>
      <c r="P28" s="11">
        <f t="shared" ref="P28" si="175">_xlfn.BITXOR(P27,P25)</f>
        <v>1</v>
      </c>
      <c r="Q28" s="11">
        <f t="shared" ref="Q28" si="176">_xlfn.BITXOR(Q27,Q25)</f>
        <v>1</v>
      </c>
      <c r="R28" s="13"/>
      <c r="S28" s="11">
        <f>_xlfn.BITXOR(S27,S25)</f>
        <v>1</v>
      </c>
      <c r="T28" s="11">
        <f t="shared" ref="T28" si="177">_xlfn.BITXOR(T27,T25)</f>
        <v>1</v>
      </c>
      <c r="U28" s="11">
        <f t="shared" ref="U28" si="178">_xlfn.BITXOR(U27,U25)</f>
        <v>1</v>
      </c>
      <c r="V28" s="11">
        <f t="shared" ref="V28" si="179">_xlfn.BITXOR(V27,V25)</f>
        <v>1</v>
      </c>
      <c r="W28" s="11">
        <f t="shared" ref="W28" si="180">_xlfn.BITXOR(W27,W25)</f>
        <v>1</v>
      </c>
      <c r="X28" s="11">
        <f t="shared" ref="X28" si="181">_xlfn.BITXOR(X27,X25)</f>
        <v>1</v>
      </c>
      <c r="Y28" s="11">
        <f t="shared" ref="Y28" si="182">_xlfn.BITXOR(Y27,Y25)</f>
        <v>1</v>
      </c>
      <c r="Z28" s="11">
        <f t="shared" ref="Z28" si="183">_xlfn.BITXOR(Z27,Z25)</f>
        <v>1</v>
      </c>
      <c r="AA28" s="11">
        <f t="shared" ref="AA28" si="184">_xlfn.BITXOR(AA27,AA25)</f>
        <v>1</v>
      </c>
      <c r="AB28" s="11">
        <f t="shared" ref="AB28" si="185">_xlfn.BITXOR(AB27,AB25)</f>
        <v>1</v>
      </c>
      <c r="AC28" s="11">
        <f t="shared" ref="AC28" si="186">_xlfn.BITXOR(AC27,AC25)</f>
        <v>1</v>
      </c>
      <c r="AD28" s="11">
        <f t="shared" ref="AD28" si="187">_xlfn.BITXOR(AD27,AD25)</f>
        <v>1</v>
      </c>
      <c r="AE28" s="11">
        <f t="shared" ref="AE28" si="188">_xlfn.BITXOR(AE27,AE25)</f>
        <v>1</v>
      </c>
      <c r="AF28" s="11">
        <f t="shared" ref="AF28" si="189">_xlfn.BITXOR(AF27,AF25)</f>
        <v>1</v>
      </c>
      <c r="AG28" s="11">
        <f t="shared" ref="AG28" si="190">_xlfn.BITXOR(AG27,AG25)</f>
        <v>1</v>
      </c>
      <c r="AH28" s="11">
        <f t="shared" ref="AH28" si="191">_xlfn.BITXOR(AH27,AH25)</f>
        <v>1</v>
      </c>
      <c r="AI28" s="13"/>
      <c r="AJ28" s="11">
        <f>_xlfn.BITXOR(AJ27,AJ25)</f>
        <v>1</v>
      </c>
      <c r="AK28" s="11">
        <f t="shared" ref="AK28" si="192">_xlfn.BITXOR(AK27,AK25)</f>
        <v>1</v>
      </c>
      <c r="AL28" s="11">
        <f t="shared" ref="AL28" si="193">_xlfn.BITXOR(AL27,AL25)</f>
        <v>1</v>
      </c>
      <c r="AM28" s="11">
        <f t="shared" ref="AM28" si="194">_xlfn.BITXOR(AM27,AM25)</f>
        <v>1</v>
      </c>
      <c r="AN28" s="11">
        <f t="shared" ref="AN28" si="195">_xlfn.BITXOR(AN27,AN25)</f>
        <v>1</v>
      </c>
      <c r="AO28" s="11">
        <f t="shared" ref="AO28" si="196">_xlfn.BITXOR(AO27,AO25)</f>
        <v>1</v>
      </c>
      <c r="AP28" s="11">
        <f t="shared" ref="AP28" si="197">_xlfn.BITXOR(AP27,AP25)</f>
        <v>1</v>
      </c>
      <c r="AQ28" s="11">
        <f t="shared" ref="AQ28" si="198">_xlfn.BITXOR(AQ27,AQ25)</f>
        <v>1</v>
      </c>
      <c r="AR28" s="11">
        <f t="shared" ref="AR28" si="199">_xlfn.BITXOR(AR27,AR25)</f>
        <v>1</v>
      </c>
      <c r="AS28" s="11">
        <f t="shared" ref="AS28" si="200">_xlfn.BITXOR(AS27,AS25)</f>
        <v>1</v>
      </c>
      <c r="AT28" s="11">
        <f t="shared" ref="AT28" si="201">_xlfn.BITXOR(AT27,AT25)</f>
        <v>1</v>
      </c>
      <c r="AU28" s="11">
        <f t="shared" ref="AU28" si="202">_xlfn.BITXOR(AU27,AU25)</f>
        <v>1</v>
      </c>
      <c r="AV28" s="11">
        <f t="shared" ref="AV28" si="203">_xlfn.BITXOR(AV27,AV25)</f>
        <v>1</v>
      </c>
      <c r="AW28" s="11">
        <f t="shared" ref="AW28" si="204">_xlfn.BITXOR(AW27,AW25)</f>
        <v>1</v>
      </c>
      <c r="AX28" s="11">
        <f t="shared" ref="AX28" si="205">_xlfn.BITXOR(AX27,AX25)</f>
        <v>1</v>
      </c>
      <c r="AY28" s="11">
        <f t="shared" ref="AY28" si="206">_xlfn.BITXOR(AY27,AY25)</f>
        <v>1</v>
      </c>
      <c r="AZ28" s="5"/>
      <c r="BA28" s="11">
        <f>_xlfn.BITXOR(BA27,BA25)</f>
        <v>1</v>
      </c>
      <c r="BB28" s="11">
        <f t="shared" ref="BB28" si="207">_xlfn.BITXOR(BB27,BB25)</f>
        <v>1</v>
      </c>
      <c r="BC28" s="11">
        <f t="shared" ref="BC28" si="208">_xlfn.BITXOR(BC27,BC25)</f>
        <v>1</v>
      </c>
      <c r="BD28" s="11">
        <f t="shared" ref="BD28" si="209">_xlfn.BITXOR(BD27,BD25)</f>
        <v>1</v>
      </c>
      <c r="BE28" s="11">
        <f t="shared" ref="BE28" si="210">_xlfn.BITXOR(BE27,BE25)</f>
        <v>1</v>
      </c>
      <c r="BF28" s="11">
        <f t="shared" ref="BF28" si="211">_xlfn.BITXOR(BF27,BF25)</f>
        <v>1</v>
      </c>
      <c r="BG28" s="11">
        <f t="shared" ref="BG28" si="212">_xlfn.BITXOR(BG27,BG25)</f>
        <v>1</v>
      </c>
      <c r="BH28" s="11">
        <f t="shared" ref="BH28" si="213">_xlfn.BITXOR(BH27,BH25)</f>
        <v>1</v>
      </c>
      <c r="BI28" s="11">
        <f t="shared" ref="BI28" si="214">_xlfn.BITXOR(BI27,BI25)</f>
        <v>1</v>
      </c>
      <c r="BJ28" s="11">
        <f t="shared" ref="BJ28" si="215">_xlfn.BITXOR(BJ27,BJ25)</f>
        <v>1</v>
      </c>
      <c r="BK28" s="11">
        <f t="shared" ref="BK28" si="216">_xlfn.BITXOR(BK27,BK25)</f>
        <v>1</v>
      </c>
      <c r="BL28" s="11">
        <f t="shared" ref="BL28" si="217">_xlfn.BITXOR(BL27,BL25)</f>
        <v>1</v>
      </c>
      <c r="BM28" s="11">
        <f t="shared" ref="BM28" si="218">_xlfn.BITXOR(BM27,BM25)</f>
        <v>1</v>
      </c>
      <c r="BN28" s="11">
        <f t="shared" ref="BN28" si="219">_xlfn.BITXOR(BN27,BN25)</f>
        <v>1</v>
      </c>
      <c r="BO28" s="11">
        <f t="shared" ref="BO28" si="220">_xlfn.BITXOR(BO27,BO25)</f>
        <v>1</v>
      </c>
      <c r="BP28" s="11">
        <f t="shared" ref="BP28" si="221">_xlfn.BITXOR(BP27,BP25)</f>
        <v>1</v>
      </c>
      <c r="BQ28" s="5"/>
      <c r="BR28" s="5"/>
      <c r="BS28" s="5"/>
      <c r="BT28" s="5"/>
      <c r="BU28" s="5"/>
      <c r="BV28" s="5"/>
      <c r="BW28" s="5"/>
      <c r="BX28" s="63"/>
    </row>
    <row r="29" spans="1:76" ht="15" customHeight="1" x14ac:dyDescent="0.25">
      <c r="A29" s="8" t="s">
        <v>15</v>
      </c>
      <c r="B29" s="95" t="str">
        <f>BIN2HEX(B27&amp;C27&amp;D27&amp;E27&amp;F27&amp;G27&amp;H27&amp;I27,2)&amp;BIN2HEX(J27&amp;K27&amp;L27&amp;M27&amp;N27&amp;O27&amp;P27&amp;Q27,2)</f>
        <v>0000</v>
      </c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7"/>
      <c r="R29" s="13"/>
      <c r="S29" s="95" t="str">
        <f>BIN2HEX(S27&amp;T27&amp;U27&amp;V27&amp;W27&amp;X27&amp;Y27&amp;Z27,2)&amp;BIN2HEX(AA27&amp;AB27&amp;AC27&amp;AD27&amp;AE27&amp;AF27&amp;AG27&amp;AH27,2)</f>
        <v>FFFF</v>
      </c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7"/>
      <c r="AI29" s="13"/>
      <c r="AJ29" s="95" t="str">
        <f>BIN2HEX(AJ27&amp;AK27&amp;AL27&amp;AM27&amp;AN27&amp;AO27&amp;AP27&amp;AQ27,2)&amp;BIN2HEX(AR27&amp;AS27&amp;AT27&amp;AU27&amp;AV27&amp;AW27&amp;AX27&amp;AY27,2)</f>
        <v>FFFF</v>
      </c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7"/>
      <c r="AZ29" s="5"/>
      <c r="BA29" s="95" t="str">
        <f>BIN2HEX(BA27&amp;BB27&amp;BC27&amp;BD27&amp;BE27&amp;BF27&amp;BG27&amp;BH27,2)&amp;BIN2HEX(BI27&amp;BJ27&amp;BK27&amp;BL27&amp;BM27&amp;BN27&amp;BO27&amp;BP27,2)</f>
        <v>FFFF</v>
      </c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7"/>
      <c r="BQ29" s="5"/>
      <c r="BR29" s="5"/>
      <c r="BS29" s="5"/>
      <c r="BT29" s="5"/>
      <c r="BU29" s="5"/>
      <c r="BV29" s="5"/>
      <c r="BW29" s="5"/>
      <c r="BX29" s="63"/>
    </row>
    <row r="30" spans="1:76" ht="15.75" hidden="1" x14ac:dyDescent="0.25">
      <c r="A30" s="3"/>
      <c r="B30" s="95" t="str">
        <f>BIN2HEX(B28&amp;C28&amp;D28&amp;E28&amp;F28&amp;G28&amp;H28&amp;I28,2)&amp;BIN2HEX(J28&amp;K28&amp;L28&amp;M28&amp;N28&amp;O28&amp;P28&amp;Q28,2)</f>
        <v>FFFF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7"/>
      <c r="R30" s="13"/>
      <c r="S30" s="95" t="str">
        <f>BIN2HEX(S28&amp;T28&amp;U28&amp;V28&amp;W28&amp;X28&amp;Y28&amp;Z28,2)&amp;BIN2HEX(AA28&amp;AB28&amp;AC28&amp;AD28&amp;AE28&amp;AF28&amp;AG28&amp;AH28,2)</f>
        <v>FFFF</v>
      </c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7"/>
      <c r="AI30" s="13"/>
      <c r="AJ30" s="95" t="str">
        <f>BIN2HEX(AJ28&amp;AK28&amp;AL28&amp;AM28&amp;AN28&amp;AO28&amp;AP28&amp;AQ28,2)&amp;BIN2HEX(AR28&amp;AS28&amp;AT28&amp;AU28&amp;AV28&amp;AW28&amp;AX28&amp;AY28,2)</f>
        <v>FFFF</v>
      </c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7"/>
      <c r="AZ30" s="5"/>
      <c r="BA30" s="95" t="str">
        <f>BIN2HEX(BA28&amp;BB28&amp;BC28&amp;BD28&amp;BE28&amp;BF28&amp;BG28&amp;BH28,2)&amp;BIN2HEX(BI28&amp;BJ28&amp;BK28&amp;BL28&amp;BM28&amp;BN28&amp;BO28&amp;BP28,2)</f>
        <v>FFFF</v>
      </c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7"/>
      <c r="BQ30" s="5"/>
      <c r="BR30" s="5"/>
      <c r="BS30" s="5"/>
      <c r="BT30" s="5"/>
      <c r="BU30" s="5"/>
      <c r="BV30" s="5"/>
      <c r="BW30" s="5"/>
      <c r="BX30" s="63"/>
    </row>
    <row r="31" spans="1:76" ht="15.75" x14ac:dyDescent="0.25">
      <c r="A31" s="3" t="s">
        <v>77</v>
      </c>
      <c r="B31" s="101" t="str">
        <f>BIN2HEX(B25&amp;C25&amp;D25&amp;E25&amp;F25&amp;G25&amp;H25&amp;I25,2)&amp;BIN2HEX(J25&amp;K25&amp;L25&amp;M25&amp;N25&amp;O25&amp;P25&amp;Q25,2)</f>
        <v>FFFF</v>
      </c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3" t="s">
        <v>79</v>
      </c>
      <c r="S31" s="101" t="str">
        <f>BIN2HEX(S25&amp;T25&amp;U25&amp;V25&amp;W25&amp;X25&amp;Y25&amp;Z25,2)&amp;BIN2HEX(AA25&amp;AB25&amp;AC25&amp;AD25&amp;AE25&amp;AF25&amp;AG25&amp;AH25,2)</f>
        <v>0000</v>
      </c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3" t="s">
        <v>79</v>
      </c>
      <c r="AJ31" s="101" t="str">
        <f>BIN2HEX(AJ25&amp;AK25&amp;AL25&amp;AM25&amp;AN25&amp;AO25&amp;AP25&amp;AQ25,2)&amp;BIN2HEX(AR25&amp;AS25&amp;AT25&amp;AU25&amp;AV25&amp;AW25&amp;AX25&amp;AY25,2)</f>
        <v>0000</v>
      </c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5" t="s">
        <v>79</v>
      </c>
      <c r="BA31" s="101" t="str">
        <f>BIN2HEX(BA25&amp;BB25&amp;BC25&amp;BD25&amp;BE25&amp;BF25&amp;BG25&amp;BH25,2)&amp;BIN2HEX(BI25&amp;BJ25&amp;BK25&amp;BL25&amp;BM25&amp;BN25&amp;BO25&amp;BP25,2)</f>
        <v>0000</v>
      </c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5"/>
      <c r="BR31" s="5"/>
      <c r="BS31" s="5"/>
      <c r="BT31" s="5"/>
      <c r="BU31" s="5"/>
      <c r="BV31" s="5"/>
      <c r="BW31" s="5"/>
      <c r="BX31" s="63"/>
    </row>
    <row r="32" spans="1:76" ht="15.75" x14ac:dyDescent="0.25">
      <c r="A32" s="3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13"/>
      <c r="S32" s="5"/>
      <c r="T32" s="5"/>
      <c r="U32" s="5"/>
      <c r="V32" s="5"/>
      <c r="W32" s="5"/>
      <c r="X32" s="5"/>
      <c r="Y32" s="5"/>
      <c r="Z32" s="5"/>
      <c r="AA32" s="13"/>
      <c r="AB32" s="5"/>
      <c r="AC32" s="5"/>
      <c r="AD32" s="5"/>
      <c r="AE32" s="5"/>
      <c r="AF32" s="5"/>
      <c r="AG32" s="5"/>
      <c r="AH32" s="5"/>
      <c r="AI32" s="13"/>
      <c r="AJ32" s="5"/>
      <c r="AK32" s="5"/>
      <c r="AL32" s="5"/>
      <c r="AM32" s="5"/>
      <c r="AN32" s="5"/>
      <c r="AO32" s="5"/>
      <c r="AP32" s="5"/>
      <c r="AQ32" s="5"/>
      <c r="AR32" s="6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63"/>
    </row>
    <row r="33" spans="1:76" ht="15.75" x14ac:dyDescent="0.25">
      <c r="A33" s="8" t="s">
        <v>16</v>
      </c>
      <c r="B33" s="103">
        <f>IF($S$2&lt;&gt;"",(VLOOKUP($S$2,Binary!W2:AF131,2)),"")</f>
        <v>281474976710656</v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7"/>
      <c r="AJ33" s="89" t="s">
        <v>88</v>
      </c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74"/>
      <c r="BA33" s="74" t="s">
        <v>89</v>
      </c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5"/>
      <c r="BR33" s="5"/>
      <c r="BS33" s="5"/>
      <c r="BT33" s="5"/>
      <c r="BU33" s="5"/>
      <c r="BV33" s="5"/>
      <c r="BW33" s="5"/>
      <c r="BX33" s="63"/>
    </row>
    <row r="34" spans="1:76" x14ac:dyDescent="0.2">
      <c r="A34" s="19" t="s">
        <v>17</v>
      </c>
      <c r="B34" s="105" t="str">
        <f>B17</f>
        <v>0000</v>
      </c>
      <c r="C34" s="106"/>
      <c r="D34" s="105" t="str">
        <f>S17</f>
        <v>FFFF</v>
      </c>
      <c r="E34" s="106"/>
      <c r="F34" s="105" t="str">
        <f>AJ17</f>
        <v>FFFF</v>
      </c>
      <c r="G34" s="106"/>
      <c r="H34" s="105" t="str">
        <f>BA17</f>
        <v>FFFF</v>
      </c>
      <c r="I34" s="106"/>
      <c r="J34" s="115" t="str">
        <f>B31</f>
        <v>FFFF</v>
      </c>
      <c r="K34" s="116"/>
      <c r="L34" s="115" t="str">
        <f>S31</f>
        <v>0000</v>
      </c>
      <c r="M34" s="116"/>
      <c r="N34" s="115" t="str">
        <f>AJ31</f>
        <v>0000</v>
      </c>
      <c r="O34" s="116"/>
      <c r="P34" s="115" t="str">
        <f>BA31</f>
        <v>0000</v>
      </c>
      <c r="Q34" s="116"/>
      <c r="R34" s="67" t="s">
        <v>7</v>
      </c>
      <c r="S34" s="80" t="str">
        <f>B16</f>
        <v>0000</v>
      </c>
      <c r="T34" s="80"/>
      <c r="U34" s="80" t="str">
        <f>S16</f>
        <v>FFFF</v>
      </c>
      <c r="V34" s="80"/>
      <c r="W34" s="80" t="str">
        <f>AJ16</f>
        <v>FFFF</v>
      </c>
      <c r="X34" s="80"/>
      <c r="Y34" s="80" t="str">
        <f>BA16</f>
        <v>FFFF</v>
      </c>
      <c r="Z34" s="80"/>
      <c r="AA34" s="80" t="str">
        <f>B30</f>
        <v>FFFF</v>
      </c>
      <c r="AB34" s="80"/>
      <c r="AC34" s="80" t="str">
        <f>S30</f>
        <v>FFFF</v>
      </c>
      <c r="AD34" s="80"/>
      <c r="AE34" s="80" t="str">
        <f>AJ30</f>
        <v>FFFF</v>
      </c>
      <c r="AF34" s="80"/>
      <c r="AG34" s="80" t="str">
        <f>BA30</f>
        <v>FFFF</v>
      </c>
      <c r="AH34" s="80"/>
      <c r="AI34" s="6"/>
      <c r="AJ34" s="5"/>
      <c r="AK34" s="5"/>
      <c r="AL34" s="5"/>
      <c r="AM34" s="5"/>
      <c r="AN34" s="5"/>
      <c r="AO34" s="5"/>
      <c r="AP34" s="5"/>
      <c r="AQ34" s="5"/>
      <c r="AR34" s="6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 t="s">
        <v>90</v>
      </c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63"/>
    </row>
    <row r="35" spans="1:76" x14ac:dyDescent="0.2">
      <c r="A35" s="66" t="s">
        <v>19</v>
      </c>
      <c r="B35" s="105" t="str">
        <f>B17</f>
        <v>0000</v>
      </c>
      <c r="C35" s="106"/>
      <c r="D35" s="105" t="str">
        <f>S17</f>
        <v>FFFF</v>
      </c>
      <c r="E35" s="106"/>
      <c r="F35" s="105" t="str">
        <f>AJ17</f>
        <v>FFFF</v>
      </c>
      <c r="G35" s="106"/>
      <c r="H35" s="105" t="str">
        <f>BA17</f>
        <v>FFFF</v>
      </c>
      <c r="I35" s="106"/>
      <c r="J35" s="105" t="str">
        <f>B31</f>
        <v>FFFF</v>
      </c>
      <c r="K35" s="106"/>
      <c r="L35" s="105" t="str">
        <f>S31</f>
        <v>0000</v>
      </c>
      <c r="M35" s="106"/>
      <c r="N35" s="105" t="str">
        <f>AJ31</f>
        <v>0000</v>
      </c>
      <c r="O35" s="106"/>
      <c r="P35" s="105" t="str">
        <f>BA31</f>
        <v>0000</v>
      </c>
      <c r="Q35" s="106"/>
      <c r="R35" s="6"/>
      <c r="S35" s="6"/>
      <c r="T35" s="6"/>
      <c r="U35" s="6"/>
      <c r="V35" s="6"/>
      <c r="W35" s="6"/>
      <c r="X35" s="6"/>
      <c r="Y35" s="6"/>
      <c r="Z35" s="6"/>
      <c r="AA35" s="21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63"/>
    </row>
    <row r="36" spans="1:76" ht="15.75" x14ac:dyDescent="0.25">
      <c r="A36" s="66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21"/>
      <c r="S36" s="6"/>
      <c r="T36" s="6"/>
      <c r="U36" s="6"/>
      <c r="V36" s="6"/>
      <c r="W36" s="6"/>
      <c r="X36" s="89" t="s">
        <v>13</v>
      </c>
      <c r="Y36" s="89"/>
      <c r="Z36" s="89"/>
      <c r="AA36" s="88"/>
      <c r="AB36" s="83">
        <f>COUNTIF(B24:BP24, "1")+COUNTIF(B10:BP10, "1")</f>
        <v>80</v>
      </c>
      <c r="AC36" s="83"/>
      <c r="AD36" s="89" t="s">
        <v>21</v>
      </c>
      <c r="AE36" s="89"/>
      <c r="AF36" s="89"/>
      <c r="AG36" s="83">
        <f>COUNTIF(B24:BP24,"0")+COUNTIF(B10:BP10,"0")</f>
        <v>48</v>
      </c>
      <c r="AH36" s="83"/>
      <c r="AI36" s="6"/>
      <c r="AJ36" s="6"/>
      <c r="AK36" s="6"/>
      <c r="AL36" s="6"/>
      <c r="AM36" s="6"/>
      <c r="AN36" s="6"/>
      <c r="AO36" s="22"/>
      <c r="AP36" s="22"/>
      <c r="AQ36" s="6"/>
      <c r="AR36" s="6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63"/>
    </row>
    <row r="37" spans="1:76" ht="13.5" thickBot="1" x14ac:dyDescent="0.25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5"/>
    </row>
    <row r="38" spans="1:76" ht="21.75" x14ac:dyDescent="0.2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102" t="s">
        <v>86</v>
      </c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</row>
    <row r="39" spans="1:76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</row>
    <row r="40" spans="1:76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</row>
    <row r="41" spans="1:76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</row>
    <row r="42" spans="1:76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</row>
    <row r="43" spans="1:76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</row>
    <row r="44" spans="1:76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</row>
    <row r="45" spans="1:76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</row>
    <row r="46" spans="1:76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</row>
    <row r="47" spans="1:76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</row>
    <row r="49" spans="13:31" ht="15" x14ac:dyDescent="0.2">
      <c r="W49" s="68"/>
    </row>
    <row r="50" spans="13:31" x14ac:dyDescent="0.2">
      <c r="M50" s="51"/>
    </row>
    <row r="59" spans="13:31" x14ac:dyDescent="0.2">
      <c r="P59" s="95" t="str">
        <f>BIN2HEX(P57&amp;Q57&amp;R57&amp;S57&amp;T57&amp;U57&amp;V57&amp;W57)&amp;BIN2HEX(X57&amp;Y57&amp;Z57&amp;AA57&amp;AB57&amp;AC57&amp;AD57&amp;AE57)</f>
        <v>00</v>
      </c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7"/>
    </row>
  </sheetData>
  <protectedRanges>
    <protectedRange sqref="B3:I3 K3 B2 D2 F2:H2 S2" name="Address"/>
  </protectedRanges>
  <mergeCells count="89">
    <mergeCell ref="B5:Q5"/>
    <mergeCell ref="B7:Q7"/>
    <mergeCell ref="B9:Q9"/>
    <mergeCell ref="B15:Q15"/>
    <mergeCell ref="X36:AA36"/>
    <mergeCell ref="J34:K34"/>
    <mergeCell ref="L34:M34"/>
    <mergeCell ref="N34:O34"/>
    <mergeCell ref="P34:Q34"/>
    <mergeCell ref="B35:C35"/>
    <mergeCell ref="D35:E35"/>
    <mergeCell ref="F35:G35"/>
    <mergeCell ref="H35:I35"/>
    <mergeCell ref="J35:K35"/>
    <mergeCell ref="L35:M35"/>
    <mergeCell ref="N35:O35"/>
    <mergeCell ref="B17:Q17"/>
    <mergeCell ref="S17:AH17"/>
    <mergeCell ref="B16:Q16"/>
    <mergeCell ref="S16:AH16"/>
    <mergeCell ref="AD36:AF36"/>
    <mergeCell ref="AG36:AH36"/>
    <mergeCell ref="AB36:AC36"/>
    <mergeCell ref="D34:E34"/>
    <mergeCell ref="F34:G34"/>
    <mergeCell ref="H34:I34"/>
    <mergeCell ref="P35:Q35"/>
    <mergeCell ref="AE34:AF34"/>
    <mergeCell ref="AG34:AH34"/>
    <mergeCell ref="AJ17:AY17"/>
    <mergeCell ref="AJ21:AY21"/>
    <mergeCell ref="S7:AH7"/>
    <mergeCell ref="S9:AH9"/>
    <mergeCell ref="S15:AH15"/>
    <mergeCell ref="V1:AW2"/>
    <mergeCell ref="AJ5:AY5"/>
    <mergeCell ref="AJ7:AY7"/>
    <mergeCell ref="AJ9:AY9"/>
    <mergeCell ref="AJ15:AY15"/>
    <mergeCell ref="S5:AH5"/>
    <mergeCell ref="P2:Q2"/>
    <mergeCell ref="B34:C34"/>
    <mergeCell ref="BA5:BP5"/>
    <mergeCell ref="BA7:BP7"/>
    <mergeCell ref="BA9:BP9"/>
    <mergeCell ref="BA15:BP15"/>
    <mergeCell ref="BA17:BP17"/>
    <mergeCell ref="S31:AH31"/>
    <mergeCell ref="AJ19:AY19"/>
    <mergeCell ref="B2:C2"/>
    <mergeCell ref="D2:E2"/>
    <mergeCell ref="F2:G2"/>
    <mergeCell ref="H2:I2"/>
    <mergeCell ref="J2:K2"/>
    <mergeCell ref="L2:M2"/>
    <mergeCell ref="N2:O2"/>
    <mergeCell ref="S19:AH19"/>
    <mergeCell ref="S21:AH21"/>
    <mergeCell ref="S23:AH23"/>
    <mergeCell ref="S29:AH29"/>
    <mergeCell ref="B33:AH33"/>
    <mergeCell ref="B19:Q19"/>
    <mergeCell ref="B21:Q21"/>
    <mergeCell ref="B23:Q23"/>
    <mergeCell ref="B29:Q29"/>
    <mergeCell ref="B31:Q31"/>
    <mergeCell ref="Y34:Z34"/>
    <mergeCell ref="BA23:BP23"/>
    <mergeCell ref="BA29:BP29"/>
    <mergeCell ref="BA31:BP31"/>
    <mergeCell ref="AK38:AY38"/>
    <mergeCell ref="AA34:AB34"/>
    <mergeCell ref="AC34:AD34"/>
    <mergeCell ref="AJ33:AY33"/>
    <mergeCell ref="P59:AE59"/>
    <mergeCell ref="AJ16:AY16"/>
    <mergeCell ref="BA16:BP16"/>
    <mergeCell ref="B30:Q30"/>
    <mergeCell ref="S30:AH30"/>
    <mergeCell ref="AJ30:AY30"/>
    <mergeCell ref="BA30:BP30"/>
    <mergeCell ref="S34:T34"/>
    <mergeCell ref="U34:V34"/>
    <mergeCell ref="W34:X34"/>
    <mergeCell ref="AJ23:AY23"/>
    <mergeCell ref="AJ29:AY29"/>
    <mergeCell ref="AJ31:AY31"/>
    <mergeCell ref="BA19:BP19"/>
    <mergeCell ref="BA21:BP21"/>
  </mergeCells>
  <dataValidations count="2">
    <dataValidation type="whole" allowBlank="1" showInputMessage="1" showErrorMessage="1" errorTitle="Invalid Subnetmask" error="please enter a number between 0 and 128." promptTitle="numbers between 0 and 128" sqref="S2" xr:uid="{F250D98D-58C0-46E5-86D3-9D357B748C7B}">
      <formula1>0</formula1>
      <formula2>128</formula2>
    </dataValidation>
    <dataValidation type="textLength" allowBlank="1" showInputMessage="1" showErrorMessage="1" sqref="B2:Q2" xr:uid="{C1F893A7-2990-427F-A1D2-70DA9A4EEEE2}">
      <formula1>1</formula1>
      <formula2>4</formula2>
    </dataValidation>
  </dataValidations>
  <pageMargins left="0.7" right="0.7" top="0.75" bottom="0.75" header="0.3" footer="0.3"/>
  <ignoredErrors>
    <ignoredError sqref="B3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F258"/>
  <sheetViews>
    <sheetView workbookViewId="0">
      <selection activeCell="T3" sqref="T3:V35"/>
    </sheetView>
  </sheetViews>
  <sheetFormatPr defaultRowHeight="12.75" x14ac:dyDescent="0.2"/>
  <cols>
    <col min="1" max="1" width="7.5703125" style="28" customWidth="1"/>
    <col min="2" max="2" width="6.140625" customWidth="1"/>
    <col min="3" max="5" width="5.140625" customWidth="1"/>
    <col min="6" max="9" width="4.140625" customWidth="1"/>
    <col min="10" max="10" width="3.7109375" style="35" hidden="1" customWidth="1"/>
    <col min="11" max="17" width="3.7109375" hidden="1" customWidth="1"/>
    <col min="18" max="18" width="7.7109375" style="32" customWidth="1"/>
    <col min="21" max="21" width="12.7109375" bestFit="1" customWidth="1"/>
    <col min="22" max="22" width="14.85546875" bestFit="1" customWidth="1"/>
    <col min="23" max="23" width="10" customWidth="1"/>
    <col min="24" max="24" width="72.42578125" customWidth="1"/>
  </cols>
  <sheetData>
    <row r="1" spans="1:32" x14ac:dyDescent="0.2">
      <c r="A1" s="77" t="s">
        <v>23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T1" s="120" t="s">
        <v>24</v>
      </c>
      <c r="U1" s="121"/>
      <c r="V1" s="122"/>
      <c r="W1" s="117" t="s">
        <v>24</v>
      </c>
      <c r="X1" s="118"/>
      <c r="Y1" s="117" t="s">
        <v>57</v>
      </c>
      <c r="Z1" s="119"/>
      <c r="AA1" s="119"/>
      <c r="AB1" s="119"/>
      <c r="AC1" s="119"/>
      <c r="AD1" s="119"/>
      <c r="AE1" s="119"/>
      <c r="AF1" s="118"/>
    </row>
    <row r="2" spans="1:32" x14ac:dyDescent="0.2">
      <c r="A2" s="36" t="s">
        <v>43</v>
      </c>
      <c r="B2" s="36" t="s">
        <v>27</v>
      </c>
      <c r="C2" s="36" t="s">
        <v>28</v>
      </c>
      <c r="D2" s="36" t="s">
        <v>29</v>
      </c>
      <c r="E2" s="36" t="s">
        <v>30</v>
      </c>
      <c r="F2" s="36" t="s">
        <v>31</v>
      </c>
      <c r="G2" s="36" t="s">
        <v>32</v>
      </c>
      <c r="H2" s="36" t="s">
        <v>33</v>
      </c>
      <c r="I2" s="36" t="s">
        <v>34</v>
      </c>
      <c r="J2" s="37" t="s">
        <v>35</v>
      </c>
      <c r="K2" s="37" t="s">
        <v>36</v>
      </c>
      <c r="L2" s="37" t="s">
        <v>37</v>
      </c>
      <c r="M2" s="37" t="s">
        <v>38</v>
      </c>
      <c r="N2" s="37" t="s">
        <v>39</v>
      </c>
      <c r="O2" s="37" t="s">
        <v>40</v>
      </c>
      <c r="P2" s="37" t="s">
        <v>41</v>
      </c>
      <c r="Q2" s="37" t="s">
        <v>42</v>
      </c>
      <c r="R2" s="36" t="s">
        <v>44</v>
      </c>
      <c r="T2" s="40" t="s">
        <v>25</v>
      </c>
      <c r="U2" s="41" t="s">
        <v>26</v>
      </c>
      <c r="V2" s="36" t="s">
        <v>94</v>
      </c>
      <c r="W2" s="40" t="s">
        <v>25</v>
      </c>
      <c r="X2" s="41" t="s">
        <v>26</v>
      </c>
      <c r="Y2" s="50" t="s">
        <v>49</v>
      </c>
      <c r="Z2" s="50" t="s">
        <v>50</v>
      </c>
      <c r="AA2" s="50" t="s">
        <v>51</v>
      </c>
      <c r="AB2" s="50" t="s">
        <v>52</v>
      </c>
      <c r="AC2" s="50" t="s">
        <v>53</v>
      </c>
      <c r="AD2" s="50" t="s">
        <v>54</v>
      </c>
      <c r="AE2" s="50" t="s">
        <v>55</v>
      </c>
      <c r="AF2" s="50" t="s">
        <v>56</v>
      </c>
    </row>
    <row r="3" spans="1:32" x14ac:dyDescent="0.2">
      <c r="A3" s="28">
        <v>0</v>
      </c>
      <c r="B3" s="29">
        <v>0</v>
      </c>
      <c r="C3" s="29">
        <v>0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30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2">
        <v>0</v>
      </c>
      <c r="T3" s="46">
        <v>0</v>
      </c>
      <c r="U3" s="45">
        <f>U4*2</f>
        <v>4294967296</v>
      </c>
      <c r="V3" s="45" t="s">
        <v>95</v>
      </c>
      <c r="W3" s="44">
        <v>0</v>
      </c>
      <c r="X3" s="72">
        <f t="shared" ref="X3:X66" si="0">X4*2</f>
        <v>3.4028236692093846E+38</v>
      </c>
      <c r="Y3" s="49" t="s">
        <v>58</v>
      </c>
      <c r="Z3" s="49" t="s">
        <v>58</v>
      </c>
      <c r="AA3" s="49" t="s">
        <v>58</v>
      </c>
      <c r="AB3" s="49" t="s">
        <v>58</v>
      </c>
      <c r="AC3" s="49" t="s">
        <v>58</v>
      </c>
      <c r="AD3" s="49" t="s">
        <v>58</v>
      </c>
      <c r="AE3" s="49" t="s">
        <v>58</v>
      </c>
      <c r="AF3" s="49" t="s">
        <v>58</v>
      </c>
    </row>
    <row r="4" spans="1:32" x14ac:dyDescent="0.2">
      <c r="A4" s="28">
        <f>A3+1</f>
        <v>1</v>
      </c>
      <c r="B4" s="33">
        <v>0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1</v>
      </c>
      <c r="J4" s="34">
        <f t="shared" ref="J4:J15" si="1">IF(B4=1,B$2,0)</f>
        <v>0</v>
      </c>
      <c r="K4" s="33">
        <f t="shared" ref="K4:K15" si="2">IF(C4=1,C$2,0)</f>
        <v>0</v>
      </c>
      <c r="L4" s="33">
        <f t="shared" ref="L4:L15" si="3">IF(D4=1,D$2,0)</f>
        <v>0</v>
      </c>
      <c r="M4" s="33">
        <f t="shared" ref="M4:M15" si="4">IF(E4=1,E$2,0)</f>
        <v>0</v>
      </c>
      <c r="N4" s="33">
        <f t="shared" ref="N4:N15" si="5">IF(F4=1,F$2,0)</f>
        <v>0</v>
      </c>
      <c r="O4" s="33">
        <f t="shared" ref="O4:O15" si="6">IF(G4=1,G$2,0)</f>
        <v>0</v>
      </c>
      <c r="P4" s="33">
        <f t="shared" ref="P4:P15" si="7">IF(H4=1,H$2,0)</f>
        <v>0</v>
      </c>
      <c r="Q4" s="33" t="str">
        <f t="shared" ref="Q4:Q15" si="8">IF(I4=1,I$2,0)</f>
        <v>1</v>
      </c>
      <c r="R4" s="32">
        <f t="shared" ref="R4:R15" si="9">SUM(J4:Q4)</f>
        <v>0</v>
      </c>
      <c r="T4" s="38">
        <f>T3+1</f>
        <v>1</v>
      </c>
      <c r="U4" s="39">
        <f t="shared" ref="U4:U33" si="10">U5*2</f>
        <v>2147483648</v>
      </c>
      <c r="V4" s="39" t="s">
        <v>96</v>
      </c>
      <c r="W4" s="44">
        <v>1</v>
      </c>
      <c r="X4" s="72">
        <f t="shared" si="0"/>
        <v>1.7014118346046923E+38</v>
      </c>
      <c r="Y4" s="49" t="s">
        <v>59</v>
      </c>
      <c r="Z4" s="49" t="s">
        <v>58</v>
      </c>
      <c r="AA4" s="49" t="s">
        <v>58</v>
      </c>
      <c r="AB4" s="49" t="s">
        <v>58</v>
      </c>
      <c r="AC4" s="49" t="s">
        <v>58</v>
      </c>
      <c r="AD4" s="49" t="s">
        <v>58</v>
      </c>
      <c r="AE4" s="49" t="s">
        <v>58</v>
      </c>
      <c r="AF4" s="49" t="s">
        <v>58</v>
      </c>
    </row>
    <row r="5" spans="1:32" x14ac:dyDescent="0.2">
      <c r="A5" s="28">
        <f>A4+1</f>
        <v>2</v>
      </c>
      <c r="B5" s="33">
        <v>0</v>
      </c>
      <c r="C5" s="33">
        <v>0</v>
      </c>
      <c r="D5" s="33">
        <v>0</v>
      </c>
      <c r="E5" s="33">
        <v>0</v>
      </c>
      <c r="F5" s="33">
        <v>0</v>
      </c>
      <c r="G5" s="33">
        <v>0</v>
      </c>
      <c r="H5" s="33">
        <v>1</v>
      </c>
      <c r="I5" s="33">
        <v>0</v>
      </c>
      <c r="J5" s="34">
        <f t="shared" si="1"/>
        <v>0</v>
      </c>
      <c r="K5" s="33">
        <f t="shared" si="2"/>
        <v>0</v>
      </c>
      <c r="L5" s="33">
        <f t="shared" si="3"/>
        <v>0</v>
      </c>
      <c r="M5" s="33">
        <f t="shared" si="4"/>
        <v>0</v>
      </c>
      <c r="N5" s="33">
        <f t="shared" si="5"/>
        <v>0</v>
      </c>
      <c r="O5" s="33">
        <f t="shared" si="6"/>
        <v>0</v>
      </c>
      <c r="P5" s="33" t="str">
        <f t="shared" si="7"/>
        <v>2</v>
      </c>
      <c r="Q5" s="33">
        <f t="shared" si="8"/>
        <v>0</v>
      </c>
      <c r="R5" s="32">
        <f t="shared" si="9"/>
        <v>0</v>
      </c>
      <c r="T5" s="38">
        <f t="shared" ref="T5:V35" si="11">T4+1</f>
        <v>2</v>
      </c>
      <c r="U5" s="39">
        <f t="shared" si="10"/>
        <v>1073741824</v>
      </c>
      <c r="V5" s="39" t="s">
        <v>97</v>
      </c>
      <c r="W5" s="44">
        <v>2</v>
      </c>
      <c r="X5" s="72">
        <f t="shared" si="0"/>
        <v>8.5070591730234616E+37</v>
      </c>
      <c r="Y5" s="49" t="s">
        <v>61</v>
      </c>
      <c r="Z5" s="49" t="s">
        <v>58</v>
      </c>
      <c r="AA5" s="49" t="s">
        <v>58</v>
      </c>
      <c r="AB5" s="49" t="s">
        <v>58</v>
      </c>
      <c r="AC5" s="49" t="s">
        <v>58</v>
      </c>
      <c r="AD5" s="49" t="s">
        <v>58</v>
      </c>
      <c r="AE5" s="49" t="s">
        <v>58</v>
      </c>
      <c r="AF5" s="49" t="s">
        <v>58</v>
      </c>
    </row>
    <row r="6" spans="1:32" x14ac:dyDescent="0.2">
      <c r="A6" s="28">
        <f>A5+1</f>
        <v>3</v>
      </c>
      <c r="B6" s="33">
        <v>0</v>
      </c>
      <c r="C6" s="33">
        <v>0</v>
      </c>
      <c r="D6" s="33">
        <v>0</v>
      </c>
      <c r="E6" s="33">
        <v>0</v>
      </c>
      <c r="F6" s="33">
        <v>0</v>
      </c>
      <c r="G6" s="33">
        <v>0</v>
      </c>
      <c r="H6" s="33">
        <v>1</v>
      </c>
      <c r="I6" s="33">
        <v>1</v>
      </c>
      <c r="J6" s="34">
        <f t="shared" si="1"/>
        <v>0</v>
      </c>
      <c r="K6" s="33">
        <f t="shared" si="2"/>
        <v>0</v>
      </c>
      <c r="L6" s="33">
        <f t="shared" si="3"/>
        <v>0</v>
      </c>
      <c r="M6" s="33">
        <f t="shared" si="4"/>
        <v>0</v>
      </c>
      <c r="N6" s="33">
        <f t="shared" si="5"/>
        <v>0</v>
      </c>
      <c r="O6" s="33">
        <f t="shared" si="6"/>
        <v>0</v>
      </c>
      <c r="P6" s="33" t="str">
        <f t="shared" si="7"/>
        <v>2</v>
      </c>
      <c r="Q6" s="33" t="str">
        <f t="shared" si="8"/>
        <v>1</v>
      </c>
      <c r="R6" s="32">
        <f t="shared" si="9"/>
        <v>0</v>
      </c>
      <c r="T6" s="38">
        <f t="shared" si="11"/>
        <v>3</v>
      </c>
      <c r="U6" s="39">
        <f t="shared" si="10"/>
        <v>536870912</v>
      </c>
      <c r="V6" s="39" t="s">
        <v>98</v>
      </c>
      <c r="W6" s="44">
        <v>3</v>
      </c>
      <c r="X6" s="72">
        <f t="shared" si="0"/>
        <v>4.2535295865117308E+37</v>
      </c>
      <c r="Y6" s="49" t="s">
        <v>62</v>
      </c>
      <c r="Z6" s="49" t="s">
        <v>58</v>
      </c>
      <c r="AA6" s="49" t="s">
        <v>58</v>
      </c>
      <c r="AB6" s="49" t="s">
        <v>58</v>
      </c>
      <c r="AC6" s="49" t="s">
        <v>58</v>
      </c>
      <c r="AD6" s="49" t="s">
        <v>58</v>
      </c>
      <c r="AE6" s="49" t="s">
        <v>58</v>
      </c>
      <c r="AF6" s="49" t="s">
        <v>58</v>
      </c>
    </row>
    <row r="7" spans="1:32" x14ac:dyDescent="0.2">
      <c r="A7" s="28">
        <f t="shared" ref="A7:A70" si="12">A6+1</f>
        <v>4</v>
      </c>
      <c r="B7" s="33">
        <v>0</v>
      </c>
      <c r="C7" s="33">
        <v>0</v>
      </c>
      <c r="D7" s="33">
        <v>0</v>
      </c>
      <c r="E7" s="33">
        <v>0</v>
      </c>
      <c r="F7" s="33">
        <v>0</v>
      </c>
      <c r="G7" s="33">
        <v>1</v>
      </c>
      <c r="H7" s="33">
        <v>0</v>
      </c>
      <c r="I7" s="33">
        <v>0</v>
      </c>
      <c r="J7" s="34">
        <f t="shared" si="1"/>
        <v>0</v>
      </c>
      <c r="K7" s="33">
        <f t="shared" si="2"/>
        <v>0</v>
      </c>
      <c r="L7" s="33">
        <f t="shared" si="3"/>
        <v>0</v>
      </c>
      <c r="M7" s="33">
        <f t="shared" si="4"/>
        <v>0</v>
      </c>
      <c r="N7" s="33">
        <f t="shared" si="5"/>
        <v>0</v>
      </c>
      <c r="O7" s="33" t="str">
        <f t="shared" si="6"/>
        <v>4</v>
      </c>
      <c r="P7" s="33">
        <f t="shared" si="7"/>
        <v>0</v>
      </c>
      <c r="Q7" s="33">
        <f t="shared" si="8"/>
        <v>0</v>
      </c>
      <c r="R7" s="32">
        <f t="shared" si="9"/>
        <v>0</v>
      </c>
      <c r="T7" s="38">
        <f t="shared" si="11"/>
        <v>4</v>
      </c>
      <c r="U7" s="39">
        <f t="shared" si="10"/>
        <v>268435456</v>
      </c>
      <c r="V7" s="39" t="s">
        <v>99</v>
      </c>
      <c r="W7" s="44">
        <v>4</v>
      </c>
      <c r="X7" s="72">
        <f t="shared" si="0"/>
        <v>2.1267647932558654E+37</v>
      </c>
      <c r="Y7" s="49" t="s">
        <v>60</v>
      </c>
      <c r="Z7" s="49" t="s">
        <v>58</v>
      </c>
      <c r="AA7" s="49" t="s">
        <v>58</v>
      </c>
      <c r="AB7" s="49" t="s">
        <v>58</v>
      </c>
      <c r="AC7" s="49" t="s">
        <v>58</v>
      </c>
      <c r="AD7" s="49" t="s">
        <v>58</v>
      </c>
      <c r="AE7" s="49" t="s">
        <v>58</v>
      </c>
      <c r="AF7" s="49" t="s">
        <v>58</v>
      </c>
    </row>
    <row r="8" spans="1:32" x14ac:dyDescent="0.2">
      <c r="A8" s="28">
        <f t="shared" si="12"/>
        <v>5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1</v>
      </c>
      <c r="H8" s="33">
        <v>0</v>
      </c>
      <c r="I8" s="33">
        <v>1</v>
      </c>
      <c r="J8" s="34">
        <f t="shared" si="1"/>
        <v>0</v>
      </c>
      <c r="K8" s="33">
        <f t="shared" si="2"/>
        <v>0</v>
      </c>
      <c r="L8" s="33">
        <f t="shared" si="3"/>
        <v>0</v>
      </c>
      <c r="M8" s="33">
        <f t="shared" si="4"/>
        <v>0</v>
      </c>
      <c r="N8" s="33">
        <f t="shared" si="5"/>
        <v>0</v>
      </c>
      <c r="O8" s="33" t="str">
        <f t="shared" si="6"/>
        <v>4</v>
      </c>
      <c r="P8" s="33">
        <f t="shared" si="7"/>
        <v>0</v>
      </c>
      <c r="Q8" s="33" t="str">
        <f t="shared" si="8"/>
        <v>1</v>
      </c>
      <c r="R8" s="32">
        <f t="shared" si="9"/>
        <v>0</v>
      </c>
      <c r="T8" s="38">
        <f t="shared" si="11"/>
        <v>5</v>
      </c>
      <c r="U8" s="39">
        <f t="shared" si="10"/>
        <v>134217728</v>
      </c>
      <c r="V8" s="39" t="s">
        <v>100</v>
      </c>
      <c r="W8" s="44">
        <v>5</v>
      </c>
      <c r="X8" s="72">
        <f t="shared" si="0"/>
        <v>1.0633823966279327E+37</v>
      </c>
      <c r="Y8" s="49" t="s">
        <v>63</v>
      </c>
      <c r="Z8" s="49" t="s">
        <v>58</v>
      </c>
      <c r="AA8" s="49" t="s">
        <v>58</v>
      </c>
      <c r="AB8" s="49" t="s">
        <v>58</v>
      </c>
      <c r="AC8" s="49" t="s">
        <v>58</v>
      </c>
      <c r="AD8" s="49" t="s">
        <v>58</v>
      </c>
      <c r="AE8" s="49" t="s">
        <v>58</v>
      </c>
      <c r="AF8" s="49" t="s">
        <v>58</v>
      </c>
    </row>
    <row r="9" spans="1:32" x14ac:dyDescent="0.2">
      <c r="A9" s="28">
        <f t="shared" si="12"/>
        <v>6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1</v>
      </c>
      <c r="H9" s="33">
        <v>1</v>
      </c>
      <c r="I9" s="33">
        <v>0</v>
      </c>
      <c r="J9" s="34">
        <f t="shared" si="1"/>
        <v>0</v>
      </c>
      <c r="K9" s="33">
        <f t="shared" si="2"/>
        <v>0</v>
      </c>
      <c r="L9" s="33">
        <f t="shared" si="3"/>
        <v>0</v>
      </c>
      <c r="M9" s="33">
        <f t="shared" si="4"/>
        <v>0</v>
      </c>
      <c r="N9" s="33">
        <f t="shared" si="5"/>
        <v>0</v>
      </c>
      <c r="O9" s="33" t="str">
        <f t="shared" si="6"/>
        <v>4</v>
      </c>
      <c r="P9" s="33" t="str">
        <f t="shared" si="7"/>
        <v>2</v>
      </c>
      <c r="Q9" s="33">
        <f t="shared" si="8"/>
        <v>0</v>
      </c>
      <c r="R9" s="32">
        <f t="shared" si="9"/>
        <v>0</v>
      </c>
      <c r="T9" s="38">
        <f t="shared" si="11"/>
        <v>6</v>
      </c>
      <c r="U9" s="39">
        <f t="shared" si="10"/>
        <v>67108864</v>
      </c>
      <c r="V9" s="39" t="s">
        <v>101</v>
      </c>
      <c r="W9" s="44">
        <v>6</v>
      </c>
      <c r="X9" s="72">
        <f t="shared" si="0"/>
        <v>5.3169119831396635E+36</v>
      </c>
      <c r="Y9" s="49" t="s">
        <v>64</v>
      </c>
      <c r="Z9" s="49" t="s">
        <v>58</v>
      </c>
      <c r="AA9" s="49" t="s">
        <v>58</v>
      </c>
      <c r="AB9" s="49" t="s">
        <v>58</v>
      </c>
      <c r="AC9" s="49" t="s">
        <v>58</v>
      </c>
      <c r="AD9" s="49" t="s">
        <v>58</v>
      </c>
      <c r="AE9" s="49" t="s">
        <v>58</v>
      </c>
      <c r="AF9" s="49" t="s">
        <v>58</v>
      </c>
    </row>
    <row r="10" spans="1:32" x14ac:dyDescent="0.2">
      <c r="A10" s="28">
        <f t="shared" si="12"/>
        <v>7</v>
      </c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1</v>
      </c>
      <c r="H10" s="33">
        <v>1</v>
      </c>
      <c r="I10" s="33">
        <v>1</v>
      </c>
      <c r="J10" s="34">
        <f t="shared" si="1"/>
        <v>0</v>
      </c>
      <c r="K10" s="33">
        <f t="shared" si="2"/>
        <v>0</v>
      </c>
      <c r="L10" s="33">
        <f t="shared" si="3"/>
        <v>0</v>
      </c>
      <c r="M10" s="33">
        <f t="shared" si="4"/>
        <v>0</v>
      </c>
      <c r="N10" s="33">
        <f t="shared" si="5"/>
        <v>0</v>
      </c>
      <c r="O10" s="33" t="str">
        <f t="shared" si="6"/>
        <v>4</v>
      </c>
      <c r="P10" s="33" t="str">
        <f t="shared" si="7"/>
        <v>2</v>
      </c>
      <c r="Q10" s="33" t="str">
        <f t="shared" si="8"/>
        <v>1</v>
      </c>
      <c r="R10" s="32">
        <f t="shared" si="9"/>
        <v>0</v>
      </c>
      <c r="T10" s="38">
        <f t="shared" si="11"/>
        <v>7</v>
      </c>
      <c r="U10" s="39">
        <f t="shared" si="10"/>
        <v>33554432</v>
      </c>
      <c r="V10" s="39" t="s">
        <v>102</v>
      </c>
      <c r="W10" s="44">
        <v>7</v>
      </c>
      <c r="X10" s="72">
        <f t="shared" si="0"/>
        <v>2.6584559915698317E+36</v>
      </c>
      <c r="Y10" s="49" t="s">
        <v>65</v>
      </c>
      <c r="Z10" s="49" t="s">
        <v>58</v>
      </c>
      <c r="AA10" s="49" t="s">
        <v>58</v>
      </c>
      <c r="AB10" s="49" t="s">
        <v>58</v>
      </c>
      <c r="AC10" s="49" t="s">
        <v>58</v>
      </c>
      <c r="AD10" s="49" t="s">
        <v>58</v>
      </c>
      <c r="AE10" s="49" t="s">
        <v>58</v>
      </c>
      <c r="AF10" s="49" t="s">
        <v>58</v>
      </c>
    </row>
    <row r="11" spans="1:32" x14ac:dyDescent="0.2">
      <c r="A11" s="28">
        <f t="shared" si="12"/>
        <v>8</v>
      </c>
      <c r="B11" s="33">
        <v>0</v>
      </c>
      <c r="C11" s="33">
        <v>0</v>
      </c>
      <c r="D11" s="33">
        <v>0</v>
      </c>
      <c r="E11" s="33">
        <v>0</v>
      </c>
      <c r="F11" s="33">
        <v>1</v>
      </c>
      <c r="G11" s="33">
        <v>0</v>
      </c>
      <c r="H11" s="33">
        <v>0</v>
      </c>
      <c r="I11" s="33">
        <v>0</v>
      </c>
      <c r="J11" s="34">
        <f t="shared" si="1"/>
        <v>0</v>
      </c>
      <c r="K11" s="33">
        <f t="shared" si="2"/>
        <v>0</v>
      </c>
      <c r="L11" s="33">
        <f t="shared" si="3"/>
        <v>0</v>
      </c>
      <c r="M11" s="33">
        <f t="shared" si="4"/>
        <v>0</v>
      </c>
      <c r="N11" s="33" t="str">
        <f t="shared" si="5"/>
        <v>8</v>
      </c>
      <c r="O11" s="33">
        <f t="shared" si="6"/>
        <v>0</v>
      </c>
      <c r="P11" s="33">
        <f t="shared" si="7"/>
        <v>0</v>
      </c>
      <c r="Q11" s="33">
        <f t="shared" si="8"/>
        <v>0</v>
      </c>
      <c r="R11" s="32">
        <f t="shared" si="9"/>
        <v>0</v>
      </c>
      <c r="T11" s="38">
        <f t="shared" si="11"/>
        <v>8</v>
      </c>
      <c r="U11" s="39">
        <f t="shared" si="10"/>
        <v>16777216</v>
      </c>
      <c r="V11" s="39" t="s">
        <v>103</v>
      </c>
      <c r="W11" s="44">
        <v>8</v>
      </c>
      <c r="X11" s="72">
        <f t="shared" si="0"/>
        <v>1.3292279957849159E+36</v>
      </c>
      <c r="Y11" s="49" t="s">
        <v>66</v>
      </c>
      <c r="Z11" s="49" t="s">
        <v>58</v>
      </c>
      <c r="AA11" s="49" t="s">
        <v>58</v>
      </c>
      <c r="AB11" s="49" t="s">
        <v>58</v>
      </c>
      <c r="AC11" s="49" t="s">
        <v>58</v>
      </c>
      <c r="AD11" s="49" t="s">
        <v>58</v>
      </c>
      <c r="AE11" s="49" t="s">
        <v>58</v>
      </c>
      <c r="AF11" s="49" t="s">
        <v>58</v>
      </c>
    </row>
    <row r="12" spans="1:32" x14ac:dyDescent="0.2">
      <c r="A12" s="28">
        <f t="shared" si="12"/>
        <v>9</v>
      </c>
      <c r="B12" s="33">
        <v>0</v>
      </c>
      <c r="C12" s="33">
        <v>0</v>
      </c>
      <c r="D12" s="33">
        <v>0</v>
      </c>
      <c r="E12" s="33">
        <v>0</v>
      </c>
      <c r="F12" s="33">
        <v>1</v>
      </c>
      <c r="G12" s="33">
        <v>0</v>
      </c>
      <c r="H12" s="33">
        <v>0</v>
      </c>
      <c r="I12" s="33">
        <v>1</v>
      </c>
      <c r="J12" s="34">
        <f t="shared" si="1"/>
        <v>0</v>
      </c>
      <c r="K12" s="33">
        <f t="shared" si="2"/>
        <v>0</v>
      </c>
      <c r="L12" s="33">
        <f t="shared" si="3"/>
        <v>0</v>
      </c>
      <c r="M12" s="33">
        <f t="shared" si="4"/>
        <v>0</v>
      </c>
      <c r="N12" s="33" t="str">
        <f t="shared" si="5"/>
        <v>8</v>
      </c>
      <c r="O12" s="33">
        <f t="shared" si="6"/>
        <v>0</v>
      </c>
      <c r="P12" s="33">
        <f t="shared" si="7"/>
        <v>0</v>
      </c>
      <c r="Q12" s="33" t="str">
        <f t="shared" si="8"/>
        <v>1</v>
      </c>
      <c r="R12" s="32">
        <f t="shared" si="9"/>
        <v>0</v>
      </c>
      <c r="T12" s="38">
        <f t="shared" si="11"/>
        <v>9</v>
      </c>
      <c r="U12" s="39">
        <f t="shared" si="10"/>
        <v>8388608</v>
      </c>
      <c r="V12" s="39" t="s">
        <v>104</v>
      </c>
      <c r="W12" s="44">
        <v>9</v>
      </c>
      <c r="X12" s="72">
        <f t="shared" si="0"/>
        <v>6.6461399789245794E+35</v>
      </c>
      <c r="Y12" s="49" t="s">
        <v>67</v>
      </c>
      <c r="Z12" s="49" t="s">
        <v>58</v>
      </c>
      <c r="AA12" s="49" t="s">
        <v>58</v>
      </c>
      <c r="AB12" s="49" t="s">
        <v>58</v>
      </c>
      <c r="AC12" s="49" t="s">
        <v>58</v>
      </c>
      <c r="AD12" s="49" t="s">
        <v>58</v>
      </c>
      <c r="AE12" s="49" t="s">
        <v>58</v>
      </c>
      <c r="AF12" s="49" t="s">
        <v>58</v>
      </c>
    </row>
    <row r="13" spans="1:32" x14ac:dyDescent="0.2">
      <c r="A13" s="28">
        <f t="shared" si="12"/>
        <v>10</v>
      </c>
      <c r="B13" s="33">
        <v>0</v>
      </c>
      <c r="C13" s="33">
        <v>0</v>
      </c>
      <c r="D13" s="33">
        <v>0</v>
      </c>
      <c r="E13" s="33">
        <v>0</v>
      </c>
      <c r="F13" s="33">
        <v>1</v>
      </c>
      <c r="G13" s="33">
        <v>0</v>
      </c>
      <c r="H13" s="33">
        <v>1</v>
      </c>
      <c r="I13" s="33">
        <v>0</v>
      </c>
      <c r="J13" s="34">
        <f t="shared" si="1"/>
        <v>0</v>
      </c>
      <c r="K13" s="33">
        <f t="shared" si="2"/>
        <v>0</v>
      </c>
      <c r="L13" s="33">
        <f t="shared" si="3"/>
        <v>0</v>
      </c>
      <c r="M13" s="33">
        <f t="shared" si="4"/>
        <v>0</v>
      </c>
      <c r="N13" s="33" t="str">
        <f t="shared" si="5"/>
        <v>8</v>
      </c>
      <c r="O13" s="33">
        <f t="shared" si="6"/>
        <v>0</v>
      </c>
      <c r="P13" s="33" t="str">
        <f t="shared" si="7"/>
        <v>2</v>
      </c>
      <c r="Q13" s="33">
        <f t="shared" si="8"/>
        <v>0</v>
      </c>
      <c r="R13" s="32">
        <f t="shared" si="9"/>
        <v>0</v>
      </c>
      <c r="T13" s="38">
        <f t="shared" si="11"/>
        <v>10</v>
      </c>
      <c r="U13" s="39">
        <f t="shared" si="10"/>
        <v>4194304</v>
      </c>
      <c r="V13" s="39" t="s">
        <v>105</v>
      </c>
      <c r="W13" s="44">
        <v>10</v>
      </c>
      <c r="X13" s="72">
        <f t="shared" si="0"/>
        <v>3.3230699894622897E+35</v>
      </c>
      <c r="Y13" s="49" t="s">
        <v>68</v>
      </c>
      <c r="Z13" s="49" t="s">
        <v>58</v>
      </c>
      <c r="AA13" s="49" t="s">
        <v>58</v>
      </c>
      <c r="AB13" s="49" t="s">
        <v>58</v>
      </c>
      <c r="AC13" s="49" t="s">
        <v>58</v>
      </c>
      <c r="AD13" s="49" t="s">
        <v>58</v>
      </c>
      <c r="AE13" s="49" t="s">
        <v>58</v>
      </c>
      <c r="AF13" s="49" t="s">
        <v>58</v>
      </c>
    </row>
    <row r="14" spans="1:32" x14ac:dyDescent="0.2">
      <c r="A14" s="28">
        <f t="shared" si="12"/>
        <v>11</v>
      </c>
      <c r="B14" s="33">
        <v>0</v>
      </c>
      <c r="C14" s="33">
        <v>0</v>
      </c>
      <c r="D14" s="33">
        <v>0</v>
      </c>
      <c r="E14" s="33">
        <v>0</v>
      </c>
      <c r="F14" s="33">
        <v>1</v>
      </c>
      <c r="G14" s="33">
        <v>0</v>
      </c>
      <c r="H14" s="33">
        <v>1</v>
      </c>
      <c r="I14" s="33">
        <v>1</v>
      </c>
      <c r="J14" s="34">
        <f t="shared" si="1"/>
        <v>0</v>
      </c>
      <c r="K14" s="33">
        <f t="shared" si="2"/>
        <v>0</v>
      </c>
      <c r="L14" s="33">
        <f t="shared" si="3"/>
        <v>0</v>
      </c>
      <c r="M14" s="33">
        <f t="shared" si="4"/>
        <v>0</v>
      </c>
      <c r="N14" s="33" t="str">
        <f t="shared" si="5"/>
        <v>8</v>
      </c>
      <c r="O14" s="33">
        <f t="shared" si="6"/>
        <v>0</v>
      </c>
      <c r="P14" s="33" t="str">
        <f t="shared" si="7"/>
        <v>2</v>
      </c>
      <c r="Q14" s="33" t="str">
        <f t="shared" si="8"/>
        <v>1</v>
      </c>
      <c r="R14" s="32">
        <f t="shared" si="9"/>
        <v>0</v>
      </c>
      <c r="T14" s="38">
        <f t="shared" si="11"/>
        <v>11</v>
      </c>
      <c r="U14" s="39">
        <f t="shared" si="10"/>
        <v>2097152</v>
      </c>
      <c r="V14" s="39" t="s">
        <v>106</v>
      </c>
      <c r="W14" s="44">
        <v>11</v>
      </c>
      <c r="X14" s="72">
        <f t="shared" si="0"/>
        <v>1.6615349947311448E+35</v>
      </c>
      <c r="Y14" s="49" t="s">
        <v>69</v>
      </c>
      <c r="Z14" s="49" t="s">
        <v>58</v>
      </c>
      <c r="AA14" s="49" t="s">
        <v>58</v>
      </c>
      <c r="AB14" s="49" t="s">
        <v>58</v>
      </c>
      <c r="AC14" s="49" t="s">
        <v>58</v>
      </c>
      <c r="AD14" s="49" t="s">
        <v>58</v>
      </c>
      <c r="AE14" s="49" t="s">
        <v>58</v>
      </c>
      <c r="AF14" s="49" t="s">
        <v>58</v>
      </c>
    </row>
    <row r="15" spans="1:32" x14ac:dyDescent="0.2">
      <c r="A15" s="28">
        <f t="shared" si="12"/>
        <v>12</v>
      </c>
      <c r="B15" s="33">
        <v>0</v>
      </c>
      <c r="C15" s="33">
        <v>0</v>
      </c>
      <c r="D15" s="33">
        <v>0</v>
      </c>
      <c r="E15" s="33">
        <v>0</v>
      </c>
      <c r="F15" s="33">
        <v>1</v>
      </c>
      <c r="G15" s="33">
        <v>1</v>
      </c>
      <c r="H15" s="33">
        <v>0</v>
      </c>
      <c r="I15" s="33">
        <v>0</v>
      </c>
      <c r="J15" s="34">
        <f t="shared" si="1"/>
        <v>0</v>
      </c>
      <c r="K15" s="33">
        <f t="shared" si="2"/>
        <v>0</v>
      </c>
      <c r="L15" s="33">
        <f t="shared" si="3"/>
        <v>0</v>
      </c>
      <c r="M15" s="33">
        <f t="shared" si="4"/>
        <v>0</v>
      </c>
      <c r="N15" s="33" t="str">
        <f t="shared" si="5"/>
        <v>8</v>
      </c>
      <c r="O15" s="33" t="str">
        <f t="shared" si="6"/>
        <v>4</v>
      </c>
      <c r="P15" s="33">
        <f t="shared" si="7"/>
        <v>0</v>
      </c>
      <c r="Q15" s="33">
        <f t="shared" si="8"/>
        <v>0</v>
      </c>
      <c r="R15" s="32">
        <f t="shared" si="9"/>
        <v>0</v>
      </c>
      <c r="T15" s="38">
        <f t="shared" si="11"/>
        <v>12</v>
      </c>
      <c r="U15" s="39">
        <f t="shared" si="10"/>
        <v>1048576</v>
      </c>
      <c r="V15" s="39" t="s">
        <v>107</v>
      </c>
      <c r="W15" s="44">
        <v>12</v>
      </c>
      <c r="X15" s="72">
        <f t="shared" si="0"/>
        <v>8.3076749736557242E+34</v>
      </c>
      <c r="Y15" s="49" t="s">
        <v>70</v>
      </c>
      <c r="Z15" s="49" t="s">
        <v>58</v>
      </c>
      <c r="AA15" s="49" t="s">
        <v>58</v>
      </c>
      <c r="AB15" s="49" t="s">
        <v>58</v>
      </c>
      <c r="AC15" s="49" t="s">
        <v>58</v>
      </c>
      <c r="AD15" s="49" t="s">
        <v>58</v>
      </c>
      <c r="AE15" s="49" t="s">
        <v>58</v>
      </c>
      <c r="AF15" s="49" t="s">
        <v>58</v>
      </c>
    </row>
    <row r="16" spans="1:32" x14ac:dyDescent="0.2">
      <c r="A16" s="28">
        <f t="shared" si="12"/>
        <v>13</v>
      </c>
      <c r="B16" s="33">
        <v>0</v>
      </c>
      <c r="C16" s="33">
        <v>0</v>
      </c>
      <c r="D16" s="33">
        <v>0</v>
      </c>
      <c r="E16" s="33">
        <v>0</v>
      </c>
      <c r="F16" s="33">
        <v>1</v>
      </c>
      <c r="G16" s="33">
        <v>1</v>
      </c>
      <c r="H16" s="33">
        <v>0</v>
      </c>
      <c r="I16" s="33">
        <v>1</v>
      </c>
      <c r="J16" s="34">
        <f t="shared" ref="J16:J79" si="13">IF(B16=1,B$2,0)</f>
        <v>0</v>
      </c>
      <c r="K16" s="33">
        <f t="shared" ref="K16:K79" si="14">IF(C16=1,C$2,0)</f>
        <v>0</v>
      </c>
      <c r="L16" s="33">
        <f t="shared" ref="L16:L79" si="15">IF(D16=1,D$2,0)</f>
        <v>0</v>
      </c>
      <c r="M16" s="33">
        <f t="shared" ref="M16:M79" si="16">IF(E16=1,E$2,0)</f>
        <v>0</v>
      </c>
      <c r="N16" s="33" t="str">
        <f t="shared" ref="N16:N79" si="17">IF(F16=1,F$2,0)</f>
        <v>8</v>
      </c>
      <c r="O16" s="33" t="str">
        <f t="shared" ref="O16:O79" si="18">IF(G16=1,G$2,0)</f>
        <v>4</v>
      </c>
      <c r="P16" s="33">
        <f t="shared" ref="P16:P79" si="19">IF(H16=1,H$2,0)</f>
        <v>0</v>
      </c>
      <c r="Q16" s="33" t="str">
        <f t="shared" ref="Q16:Q79" si="20">IF(I16=1,I$2,0)</f>
        <v>1</v>
      </c>
      <c r="R16" s="32">
        <f t="shared" ref="R16:R79" si="21">SUM(J16:Q16)</f>
        <v>0</v>
      </c>
      <c r="T16" s="38">
        <f t="shared" si="11"/>
        <v>13</v>
      </c>
      <c r="U16" s="39">
        <f t="shared" si="10"/>
        <v>524288</v>
      </c>
      <c r="V16" s="39" t="s">
        <v>108</v>
      </c>
      <c r="W16" s="44">
        <v>13</v>
      </c>
      <c r="X16" s="72">
        <f t="shared" si="0"/>
        <v>4.1538374868278621E+34</v>
      </c>
      <c r="Y16" s="49" t="s">
        <v>71</v>
      </c>
      <c r="Z16" s="49" t="s">
        <v>58</v>
      </c>
      <c r="AA16" s="49" t="s">
        <v>58</v>
      </c>
      <c r="AB16" s="49" t="s">
        <v>58</v>
      </c>
      <c r="AC16" s="49" t="s">
        <v>58</v>
      </c>
      <c r="AD16" s="49" t="s">
        <v>58</v>
      </c>
      <c r="AE16" s="49" t="s">
        <v>58</v>
      </c>
      <c r="AF16" s="49" t="s">
        <v>58</v>
      </c>
    </row>
    <row r="17" spans="1:32" x14ac:dyDescent="0.2">
      <c r="A17" s="28">
        <f t="shared" si="12"/>
        <v>14</v>
      </c>
      <c r="B17" s="33">
        <v>0</v>
      </c>
      <c r="C17" s="33">
        <v>0</v>
      </c>
      <c r="D17" s="33">
        <v>0</v>
      </c>
      <c r="E17" s="33">
        <v>0</v>
      </c>
      <c r="F17" s="33">
        <v>1</v>
      </c>
      <c r="G17" s="33">
        <v>1</v>
      </c>
      <c r="H17" s="33">
        <v>1</v>
      </c>
      <c r="I17" s="33">
        <v>0</v>
      </c>
      <c r="J17" s="34">
        <f t="shared" si="13"/>
        <v>0</v>
      </c>
      <c r="K17" s="33">
        <f t="shared" si="14"/>
        <v>0</v>
      </c>
      <c r="L17" s="33">
        <f t="shared" si="15"/>
        <v>0</v>
      </c>
      <c r="M17" s="33">
        <f t="shared" si="16"/>
        <v>0</v>
      </c>
      <c r="N17" s="33" t="str">
        <f t="shared" si="17"/>
        <v>8</v>
      </c>
      <c r="O17" s="33" t="str">
        <f t="shared" si="18"/>
        <v>4</v>
      </c>
      <c r="P17" s="33" t="str">
        <f t="shared" si="19"/>
        <v>2</v>
      </c>
      <c r="Q17" s="33">
        <f t="shared" si="20"/>
        <v>0</v>
      </c>
      <c r="R17" s="32">
        <f t="shared" si="21"/>
        <v>0</v>
      </c>
      <c r="T17" s="38">
        <f t="shared" si="11"/>
        <v>14</v>
      </c>
      <c r="U17" s="39">
        <f t="shared" si="10"/>
        <v>262144</v>
      </c>
      <c r="V17" s="39" t="s">
        <v>109</v>
      </c>
      <c r="W17" s="44">
        <v>14</v>
      </c>
      <c r="X17" s="72">
        <f t="shared" si="0"/>
        <v>2.0769187434139311E+34</v>
      </c>
      <c r="Y17" s="49" t="s">
        <v>72</v>
      </c>
      <c r="Z17" s="49" t="s">
        <v>58</v>
      </c>
      <c r="AA17" s="49" t="s">
        <v>58</v>
      </c>
      <c r="AB17" s="49" t="s">
        <v>58</v>
      </c>
      <c r="AC17" s="49" t="s">
        <v>58</v>
      </c>
      <c r="AD17" s="49" t="s">
        <v>58</v>
      </c>
      <c r="AE17" s="49" t="s">
        <v>58</v>
      </c>
      <c r="AF17" s="49" t="s">
        <v>58</v>
      </c>
    </row>
    <row r="18" spans="1:32" x14ac:dyDescent="0.2">
      <c r="A18" s="28">
        <f t="shared" si="12"/>
        <v>15</v>
      </c>
      <c r="B18" s="33">
        <v>0</v>
      </c>
      <c r="C18" s="33">
        <v>0</v>
      </c>
      <c r="D18" s="33">
        <v>0</v>
      </c>
      <c r="E18" s="33">
        <v>0</v>
      </c>
      <c r="F18" s="33">
        <v>1</v>
      </c>
      <c r="G18" s="33">
        <v>1</v>
      </c>
      <c r="H18" s="33">
        <v>1</v>
      </c>
      <c r="I18" s="33">
        <v>1</v>
      </c>
      <c r="J18" s="34">
        <f t="shared" si="13"/>
        <v>0</v>
      </c>
      <c r="K18" s="33">
        <f t="shared" si="14"/>
        <v>0</v>
      </c>
      <c r="L18" s="33">
        <f t="shared" si="15"/>
        <v>0</v>
      </c>
      <c r="M18" s="33">
        <f t="shared" si="16"/>
        <v>0</v>
      </c>
      <c r="N18" s="33" t="str">
        <f t="shared" si="17"/>
        <v>8</v>
      </c>
      <c r="O18" s="33" t="str">
        <f t="shared" si="18"/>
        <v>4</v>
      </c>
      <c r="P18" s="33" t="str">
        <f t="shared" si="19"/>
        <v>2</v>
      </c>
      <c r="Q18" s="33" t="str">
        <f t="shared" si="20"/>
        <v>1</v>
      </c>
      <c r="R18" s="32">
        <f t="shared" si="21"/>
        <v>0</v>
      </c>
      <c r="T18" s="38">
        <f t="shared" si="11"/>
        <v>15</v>
      </c>
      <c r="U18" s="39">
        <f t="shared" si="10"/>
        <v>131072</v>
      </c>
      <c r="V18" s="39" t="s">
        <v>110</v>
      </c>
      <c r="W18" s="44">
        <v>15</v>
      </c>
      <c r="X18" s="72">
        <f t="shared" si="0"/>
        <v>1.0384593717069655E+34</v>
      </c>
      <c r="Y18" s="49" t="s">
        <v>73</v>
      </c>
      <c r="Z18" s="49" t="s">
        <v>58</v>
      </c>
      <c r="AA18" s="49" t="s">
        <v>58</v>
      </c>
      <c r="AB18" s="49" t="s">
        <v>58</v>
      </c>
      <c r="AC18" s="49" t="s">
        <v>58</v>
      </c>
      <c r="AD18" s="49" t="s">
        <v>58</v>
      </c>
      <c r="AE18" s="49" t="s">
        <v>58</v>
      </c>
      <c r="AF18" s="49" t="s">
        <v>58</v>
      </c>
    </row>
    <row r="19" spans="1:32" x14ac:dyDescent="0.2">
      <c r="A19" s="28">
        <f t="shared" si="12"/>
        <v>16</v>
      </c>
      <c r="B19" s="33">
        <v>0</v>
      </c>
      <c r="C19" s="33">
        <v>0</v>
      </c>
      <c r="D19" s="33">
        <v>0</v>
      </c>
      <c r="E19" s="33">
        <v>1</v>
      </c>
      <c r="F19" s="33">
        <v>0</v>
      </c>
      <c r="G19" s="33">
        <v>0</v>
      </c>
      <c r="H19" s="33">
        <v>0</v>
      </c>
      <c r="I19" s="33">
        <v>0</v>
      </c>
      <c r="J19" s="34">
        <f t="shared" si="13"/>
        <v>0</v>
      </c>
      <c r="K19" s="33">
        <f t="shared" si="14"/>
        <v>0</v>
      </c>
      <c r="L19" s="33">
        <f t="shared" si="15"/>
        <v>0</v>
      </c>
      <c r="M19" s="33" t="str">
        <f t="shared" si="16"/>
        <v>16</v>
      </c>
      <c r="N19" s="33">
        <f t="shared" si="17"/>
        <v>0</v>
      </c>
      <c r="O19" s="33">
        <f t="shared" si="18"/>
        <v>0</v>
      </c>
      <c r="P19" s="33">
        <f t="shared" si="19"/>
        <v>0</v>
      </c>
      <c r="Q19" s="33">
        <f t="shared" si="20"/>
        <v>0</v>
      </c>
      <c r="R19" s="32">
        <f t="shared" si="21"/>
        <v>0</v>
      </c>
      <c r="T19" s="38">
        <f t="shared" si="11"/>
        <v>16</v>
      </c>
      <c r="U19" s="39">
        <f t="shared" si="10"/>
        <v>65536</v>
      </c>
      <c r="V19" s="39" t="s">
        <v>111</v>
      </c>
      <c r="W19" s="44">
        <v>16</v>
      </c>
      <c r="X19" s="72">
        <f t="shared" si="0"/>
        <v>5.1922968585348276E+33</v>
      </c>
      <c r="Y19" s="49" t="s">
        <v>74</v>
      </c>
      <c r="Z19" s="49" t="s">
        <v>58</v>
      </c>
      <c r="AA19" s="49" t="s">
        <v>58</v>
      </c>
      <c r="AB19" s="49" t="s">
        <v>58</v>
      </c>
      <c r="AC19" s="49" t="s">
        <v>58</v>
      </c>
      <c r="AD19" s="49" t="s">
        <v>58</v>
      </c>
      <c r="AE19" s="49" t="s">
        <v>58</v>
      </c>
      <c r="AF19" s="49" t="s">
        <v>58</v>
      </c>
    </row>
    <row r="20" spans="1:32" x14ac:dyDescent="0.2">
      <c r="A20" s="28">
        <f t="shared" si="12"/>
        <v>17</v>
      </c>
      <c r="B20" s="33">
        <v>0</v>
      </c>
      <c r="C20" s="33">
        <v>0</v>
      </c>
      <c r="D20" s="33">
        <v>0</v>
      </c>
      <c r="E20" s="33">
        <v>1</v>
      </c>
      <c r="F20" s="33">
        <v>0</v>
      </c>
      <c r="G20" s="33">
        <v>0</v>
      </c>
      <c r="H20" s="33">
        <v>0</v>
      </c>
      <c r="I20" s="33">
        <v>1</v>
      </c>
      <c r="J20" s="34">
        <f t="shared" si="13"/>
        <v>0</v>
      </c>
      <c r="K20" s="33">
        <f t="shared" si="14"/>
        <v>0</v>
      </c>
      <c r="L20" s="33">
        <f t="shared" si="15"/>
        <v>0</v>
      </c>
      <c r="M20" s="33" t="str">
        <f t="shared" si="16"/>
        <v>16</v>
      </c>
      <c r="N20" s="33">
        <f t="shared" si="17"/>
        <v>0</v>
      </c>
      <c r="O20" s="33">
        <f t="shared" si="18"/>
        <v>0</v>
      </c>
      <c r="P20" s="33">
        <f t="shared" si="19"/>
        <v>0</v>
      </c>
      <c r="Q20" s="33" t="str">
        <f t="shared" si="20"/>
        <v>1</v>
      </c>
      <c r="R20" s="32">
        <f t="shared" si="21"/>
        <v>0</v>
      </c>
      <c r="T20" s="38">
        <f t="shared" si="11"/>
        <v>17</v>
      </c>
      <c r="U20" s="39">
        <f t="shared" si="10"/>
        <v>32768</v>
      </c>
      <c r="V20" s="39" t="s">
        <v>112</v>
      </c>
      <c r="W20" s="44">
        <v>17</v>
      </c>
      <c r="X20" s="72">
        <f t="shared" si="0"/>
        <v>2.5961484292674138E+33</v>
      </c>
      <c r="Y20" s="49" t="s">
        <v>74</v>
      </c>
      <c r="Z20" s="49" t="s">
        <v>59</v>
      </c>
      <c r="AA20" s="49" t="s">
        <v>58</v>
      </c>
      <c r="AB20" s="49" t="s">
        <v>58</v>
      </c>
      <c r="AC20" s="49" t="s">
        <v>58</v>
      </c>
      <c r="AD20" s="49" t="s">
        <v>58</v>
      </c>
      <c r="AE20" s="49" t="s">
        <v>58</v>
      </c>
      <c r="AF20" s="49" t="s">
        <v>58</v>
      </c>
    </row>
    <row r="21" spans="1:32" x14ac:dyDescent="0.2">
      <c r="A21" s="28">
        <f t="shared" si="12"/>
        <v>18</v>
      </c>
      <c r="B21" s="33">
        <v>0</v>
      </c>
      <c r="C21" s="33">
        <v>0</v>
      </c>
      <c r="D21" s="33">
        <v>0</v>
      </c>
      <c r="E21" s="33">
        <v>1</v>
      </c>
      <c r="F21" s="33">
        <v>0</v>
      </c>
      <c r="G21" s="33">
        <v>0</v>
      </c>
      <c r="H21" s="33">
        <v>1</v>
      </c>
      <c r="I21" s="33">
        <v>0</v>
      </c>
      <c r="J21" s="34">
        <f t="shared" si="13"/>
        <v>0</v>
      </c>
      <c r="K21" s="33">
        <f t="shared" si="14"/>
        <v>0</v>
      </c>
      <c r="L21" s="33">
        <f t="shared" si="15"/>
        <v>0</v>
      </c>
      <c r="M21" s="33" t="str">
        <f t="shared" si="16"/>
        <v>16</v>
      </c>
      <c r="N21" s="33">
        <f t="shared" si="17"/>
        <v>0</v>
      </c>
      <c r="O21" s="33">
        <f t="shared" si="18"/>
        <v>0</v>
      </c>
      <c r="P21" s="33" t="str">
        <f t="shared" si="19"/>
        <v>2</v>
      </c>
      <c r="Q21" s="33">
        <f t="shared" si="20"/>
        <v>0</v>
      </c>
      <c r="R21" s="32">
        <f t="shared" si="21"/>
        <v>0</v>
      </c>
      <c r="T21" s="38">
        <f t="shared" si="11"/>
        <v>18</v>
      </c>
      <c r="U21" s="39">
        <f t="shared" si="10"/>
        <v>16384</v>
      </c>
      <c r="V21" s="39" t="s">
        <v>113</v>
      </c>
      <c r="W21" s="44">
        <v>18</v>
      </c>
      <c r="X21" s="72">
        <f t="shared" si="0"/>
        <v>1.2980742146337069E+33</v>
      </c>
      <c r="Y21" s="49" t="s">
        <v>74</v>
      </c>
      <c r="Z21" s="49" t="s">
        <v>61</v>
      </c>
      <c r="AA21" s="49" t="s">
        <v>58</v>
      </c>
      <c r="AB21" s="49" t="s">
        <v>58</v>
      </c>
      <c r="AC21" s="49" t="s">
        <v>58</v>
      </c>
      <c r="AD21" s="49" t="s">
        <v>58</v>
      </c>
      <c r="AE21" s="49" t="s">
        <v>58</v>
      </c>
      <c r="AF21" s="49" t="s">
        <v>58</v>
      </c>
    </row>
    <row r="22" spans="1:32" x14ac:dyDescent="0.2">
      <c r="A22" s="28">
        <f t="shared" si="12"/>
        <v>19</v>
      </c>
      <c r="B22" s="33">
        <v>0</v>
      </c>
      <c r="C22" s="33">
        <v>0</v>
      </c>
      <c r="D22" s="33">
        <v>0</v>
      </c>
      <c r="E22" s="33">
        <v>1</v>
      </c>
      <c r="F22" s="33">
        <v>0</v>
      </c>
      <c r="G22" s="33">
        <v>0</v>
      </c>
      <c r="H22" s="33">
        <v>1</v>
      </c>
      <c r="I22" s="33">
        <v>1</v>
      </c>
      <c r="J22" s="34">
        <f t="shared" si="13"/>
        <v>0</v>
      </c>
      <c r="K22" s="33">
        <f t="shared" si="14"/>
        <v>0</v>
      </c>
      <c r="L22" s="33">
        <f t="shared" si="15"/>
        <v>0</v>
      </c>
      <c r="M22" s="33" t="str">
        <f t="shared" si="16"/>
        <v>16</v>
      </c>
      <c r="N22" s="33">
        <f t="shared" si="17"/>
        <v>0</v>
      </c>
      <c r="O22" s="33">
        <f t="shared" si="18"/>
        <v>0</v>
      </c>
      <c r="P22" s="33" t="str">
        <f t="shared" si="19"/>
        <v>2</v>
      </c>
      <c r="Q22" s="33" t="str">
        <f t="shared" si="20"/>
        <v>1</v>
      </c>
      <c r="R22" s="32">
        <f t="shared" si="21"/>
        <v>0</v>
      </c>
      <c r="T22" s="38">
        <f t="shared" si="11"/>
        <v>19</v>
      </c>
      <c r="U22" s="39">
        <f t="shared" si="10"/>
        <v>8192</v>
      </c>
      <c r="V22" s="39" t="s">
        <v>114</v>
      </c>
      <c r="W22" s="44">
        <v>19</v>
      </c>
      <c r="X22" s="72">
        <f t="shared" si="0"/>
        <v>6.4903710731685345E+32</v>
      </c>
      <c r="Y22" s="49" t="s">
        <v>74</v>
      </c>
      <c r="Z22" s="49" t="s">
        <v>62</v>
      </c>
      <c r="AA22" s="49" t="s">
        <v>58</v>
      </c>
      <c r="AB22" s="49" t="s">
        <v>58</v>
      </c>
      <c r="AC22" s="49" t="s">
        <v>58</v>
      </c>
      <c r="AD22" s="49" t="s">
        <v>58</v>
      </c>
      <c r="AE22" s="49" t="s">
        <v>58</v>
      </c>
      <c r="AF22" s="49" t="s">
        <v>58</v>
      </c>
    </row>
    <row r="23" spans="1:32" x14ac:dyDescent="0.2">
      <c r="A23" s="28">
        <f t="shared" si="12"/>
        <v>20</v>
      </c>
      <c r="B23" s="33">
        <v>0</v>
      </c>
      <c r="C23" s="33">
        <v>0</v>
      </c>
      <c r="D23" s="33">
        <v>0</v>
      </c>
      <c r="E23" s="33">
        <v>1</v>
      </c>
      <c r="F23" s="33">
        <v>0</v>
      </c>
      <c r="G23" s="33">
        <v>1</v>
      </c>
      <c r="H23" s="33">
        <v>0</v>
      </c>
      <c r="I23" s="33">
        <v>0</v>
      </c>
      <c r="J23" s="34">
        <f t="shared" si="13"/>
        <v>0</v>
      </c>
      <c r="K23" s="33">
        <f t="shared" si="14"/>
        <v>0</v>
      </c>
      <c r="L23" s="33">
        <f t="shared" si="15"/>
        <v>0</v>
      </c>
      <c r="M23" s="33" t="str">
        <f t="shared" si="16"/>
        <v>16</v>
      </c>
      <c r="N23" s="33">
        <f t="shared" si="17"/>
        <v>0</v>
      </c>
      <c r="O23" s="33" t="str">
        <f t="shared" si="18"/>
        <v>4</v>
      </c>
      <c r="P23" s="33">
        <f t="shared" si="19"/>
        <v>0</v>
      </c>
      <c r="Q23" s="33">
        <f t="shared" si="20"/>
        <v>0</v>
      </c>
      <c r="R23" s="32">
        <f t="shared" si="21"/>
        <v>0</v>
      </c>
      <c r="T23" s="38">
        <f t="shared" si="11"/>
        <v>20</v>
      </c>
      <c r="U23" s="39">
        <f t="shared" si="10"/>
        <v>4096</v>
      </c>
      <c r="V23" s="39" t="s">
        <v>115</v>
      </c>
      <c r="W23" s="44">
        <v>20</v>
      </c>
      <c r="X23" s="72">
        <f t="shared" si="0"/>
        <v>3.2451855365842673E+32</v>
      </c>
      <c r="Y23" s="49" t="s">
        <v>74</v>
      </c>
      <c r="Z23" s="49" t="s">
        <v>60</v>
      </c>
      <c r="AA23" s="49" t="s">
        <v>58</v>
      </c>
      <c r="AB23" s="49" t="s">
        <v>58</v>
      </c>
      <c r="AC23" s="49" t="s">
        <v>58</v>
      </c>
      <c r="AD23" s="49" t="s">
        <v>58</v>
      </c>
      <c r="AE23" s="49" t="s">
        <v>58</v>
      </c>
      <c r="AF23" s="49" t="s">
        <v>58</v>
      </c>
    </row>
    <row r="24" spans="1:32" x14ac:dyDescent="0.2">
      <c r="A24" s="28">
        <f t="shared" si="12"/>
        <v>21</v>
      </c>
      <c r="B24" s="33">
        <v>0</v>
      </c>
      <c r="C24" s="33">
        <v>0</v>
      </c>
      <c r="D24" s="33">
        <v>0</v>
      </c>
      <c r="E24" s="33">
        <v>1</v>
      </c>
      <c r="F24" s="33">
        <v>0</v>
      </c>
      <c r="G24" s="33">
        <v>1</v>
      </c>
      <c r="H24" s="33">
        <v>0</v>
      </c>
      <c r="I24" s="33">
        <v>1</v>
      </c>
      <c r="J24" s="34">
        <f t="shared" si="13"/>
        <v>0</v>
      </c>
      <c r="K24" s="33">
        <f t="shared" si="14"/>
        <v>0</v>
      </c>
      <c r="L24" s="33">
        <f t="shared" si="15"/>
        <v>0</v>
      </c>
      <c r="M24" s="33" t="str">
        <f t="shared" si="16"/>
        <v>16</v>
      </c>
      <c r="N24" s="33">
        <f t="shared" si="17"/>
        <v>0</v>
      </c>
      <c r="O24" s="33" t="str">
        <f t="shared" si="18"/>
        <v>4</v>
      </c>
      <c r="P24" s="33">
        <f t="shared" si="19"/>
        <v>0</v>
      </c>
      <c r="Q24" s="33" t="str">
        <f t="shared" si="20"/>
        <v>1</v>
      </c>
      <c r="R24" s="32">
        <f t="shared" si="21"/>
        <v>0</v>
      </c>
      <c r="T24" s="38">
        <f t="shared" si="11"/>
        <v>21</v>
      </c>
      <c r="U24" s="39">
        <f t="shared" si="10"/>
        <v>2048</v>
      </c>
      <c r="V24" s="39" t="s">
        <v>116</v>
      </c>
      <c r="W24" s="44">
        <v>21</v>
      </c>
      <c r="X24" s="72">
        <f t="shared" si="0"/>
        <v>1.6225927682921336E+32</v>
      </c>
      <c r="Y24" s="49" t="s">
        <v>74</v>
      </c>
      <c r="Z24" s="49" t="s">
        <v>63</v>
      </c>
      <c r="AA24" s="49" t="s">
        <v>58</v>
      </c>
      <c r="AB24" s="49" t="s">
        <v>58</v>
      </c>
      <c r="AC24" s="49" t="s">
        <v>58</v>
      </c>
      <c r="AD24" s="49" t="s">
        <v>58</v>
      </c>
      <c r="AE24" s="49" t="s">
        <v>58</v>
      </c>
      <c r="AF24" s="49" t="s">
        <v>58</v>
      </c>
    </row>
    <row r="25" spans="1:32" x14ac:dyDescent="0.2">
      <c r="A25" s="28">
        <f t="shared" si="12"/>
        <v>22</v>
      </c>
      <c r="B25" s="33">
        <v>0</v>
      </c>
      <c r="C25" s="33">
        <v>0</v>
      </c>
      <c r="D25" s="33">
        <v>0</v>
      </c>
      <c r="E25" s="33">
        <v>1</v>
      </c>
      <c r="F25" s="33">
        <v>0</v>
      </c>
      <c r="G25" s="33">
        <v>1</v>
      </c>
      <c r="H25" s="33">
        <v>1</v>
      </c>
      <c r="I25" s="33">
        <v>0</v>
      </c>
      <c r="J25" s="34">
        <f t="shared" si="13"/>
        <v>0</v>
      </c>
      <c r="K25" s="33">
        <f t="shared" si="14"/>
        <v>0</v>
      </c>
      <c r="L25" s="33">
        <f t="shared" si="15"/>
        <v>0</v>
      </c>
      <c r="M25" s="33" t="str">
        <f t="shared" si="16"/>
        <v>16</v>
      </c>
      <c r="N25" s="33">
        <f t="shared" si="17"/>
        <v>0</v>
      </c>
      <c r="O25" s="33" t="str">
        <f t="shared" si="18"/>
        <v>4</v>
      </c>
      <c r="P25" s="33" t="str">
        <f t="shared" si="19"/>
        <v>2</v>
      </c>
      <c r="Q25" s="33">
        <f t="shared" si="20"/>
        <v>0</v>
      </c>
      <c r="R25" s="32">
        <f t="shared" si="21"/>
        <v>0</v>
      </c>
      <c r="T25" s="38">
        <f t="shared" si="11"/>
        <v>22</v>
      </c>
      <c r="U25" s="39">
        <f t="shared" si="10"/>
        <v>1024</v>
      </c>
      <c r="V25" s="39" t="s">
        <v>117</v>
      </c>
      <c r="W25" s="44">
        <v>22</v>
      </c>
      <c r="X25" s="72">
        <f t="shared" si="0"/>
        <v>8.1129638414606682E+31</v>
      </c>
      <c r="Y25" s="49" t="s">
        <v>74</v>
      </c>
      <c r="Z25" s="49" t="s">
        <v>64</v>
      </c>
      <c r="AA25" s="49" t="s">
        <v>58</v>
      </c>
      <c r="AB25" s="49" t="s">
        <v>58</v>
      </c>
      <c r="AC25" s="49" t="s">
        <v>58</v>
      </c>
      <c r="AD25" s="49" t="s">
        <v>58</v>
      </c>
      <c r="AE25" s="49" t="s">
        <v>58</v>
      </c>
      <c r="AF25" s="49" t="s">
        <v>58</v>
      </c>
    </row>
    <row r="26" spans="1:32" x14ac:dyDescent="0.2">
      <c r="A26" s="28">
        <f t="shared" si="12"/>
        <v>23</v>
      </c>
      <c r="B26" s="33">
        <v>0</v>
      </c>
      <c r="C26" s="33">
        <v>0</v>
      </c>
      <c r="D26" s="33">
        <v>0</v>
      </c>
      <c r="E26" s="33">
        <v>1</v>
      </c>
      <c r="F26" s="33">
        <v>0</v>
      </c>
      <c r="G26" s="33">
        <v>1</v>
      </c>
      <c r="H26" s="33">
        <v>1</v>
      </c>
      <c r="I26" s="33">
        <v>1</v>
      </c>
      <c r="J26" s="34">
        <f t="shared" si="13"/>
        <v>0</v>
      </c>
      <c r="K26" s="33">
        <f t="shared" si="14"/>
        <v>0</v>
      </c>
      <c r="L26" s="33">
        <f t="shared" si="15"/>
        <v>0</v>
      </c>
      <c r="M26" s="33" t="str">
        <f t="shared" si="16"/>
        <v>16</v>
      </c>
      <c r="N26" s="33">
        <f t="shared" si="17"/>
        <v>0</v>
      </c>
      <c r="O26" s="33" t="str">
        <f t="shared" si="18"/>
        <v>4</v>
      </c>
      <c r="P26" s="33" t="str">
        <f t="shared" si="19"/>
        <v>2</v>
      </c>
      <c r="Q26" s="33" t="str">
        <f t="shared" si="20"/>
        <v>1</v>
      </c>
      <c r="R26" s="32">
        <f t="shared" si="21"/>
        <v>0</v>
      </c>
      <c r="T26" s="38">
        <f t="shared" si="11"/>
        <v>23</v>
      </c>
      <c r="U26" s="39">
        <f t="shared" si="10"/>
        <v>512</v>
      </c>
      <c r="V26" s="39" t="s">
        <v>118</v>
      </c>
      <c r="W26" s="44">
        <v>23</v>
      </c>
      <c r="X26" s="72">
        <f t="shared" si="0"/>
        <v>4.0564819207303341E+31</v>
      </c>
      <c r="Y26" s="49" t="s">
        <v>74</v>
      </c>
      <c r="Z26" s="49" t="s">
        <v>65</v>
      </c>
      <c r="AA26" s="49" t="s">
        <v>58</v>
      </c>
      <c r="AB26" s="49" t="s">
        <v>58</v>
      </c>
      <c r="AC26" s="49" t="s">
        <v>58</v>
      </c>
      <c r="AD26" s="49" t="s">
        <v>58</v>
      </c>
      <c r="AE26" s="49" t="s">
        <v>58</v>
      </c>
      <c r="AF26" s="49" t="s">
        <v>58</v>
      </c>
    </row>
    <row r="27" spans="1:32" x14ac:dyDescent="0.2">
      <c r="A27" s="28">
        <f t="shared" si="12"/>
        <v>24</v>
      </c>
      <c r="B27" s="33">
        <v>0</v>
      </c>
      <c r="C27" s="33">
        <v>0</v>
      </c>
      <c r="D27" s="33">
        <v>0</v>
      </c>
      <c r="E27" s="33">
        <v>1</v>
      </c>
      <c r="F27" s="33">
        <v>1</v>
      </c>
      <c r="G27" s="33">
        <v>0</v>
      </c>
      <c r="H27" s="33">
        <v>0</v>
      </c>
      <c r="I27" s="33">
        <v>0</v>
      </c>
      <c r="J27" s="34">
        <f t="shared" si="13"/>
        <v>0</v>
      </c>
      <c r="K27" s="33">
        <f t="shared" si="14"/>
        <v>0</v>
      </c>
      <c r="L27" s="33">
        <f t="shared" si="15"/>
        <v>0</v>
      </c>
      <c r="M27" s="33" t="str">
        <f t="shared" si="16"/>
        <v>16</v>
      </c>
      <c r="N27" s="33" t="str">
        <f t="shared" si="17"/>
        <v>8</v>
      </c>
      <c r="O27" s="33">
        <f t="shared" si="18"/>
        <v>0</v>
      </c>
      <c r="P27" s="33">
        <f t="shared" si="19"/>
        <v>0</v>
      </c>
      <c r="Q27" s="33">
        <f t="shared" si="20"/>
        <v>0</v>
      </c>
      <c r="R27" s="32">
        <f t="shared" si="21"/>
        <v>0</v>
      </c>
      <c r="T27" s="38">
        <f t="shared" si="11"/>
        <v>24</v>
      </c>
      <c r="U27" s="39">
        <f t="shared" si="10"/>
        <v>256</v>
      </c>
      <c r="V27" s="39" t="s">
        <v>119</v>
      </c>
      <c r="W27" s="44">
        <v>24</v>
      </c>
      <c r="X27" s="72">
        <f t="shared" si="0"/>
        <v>2.028240960365167E+31</v>
      </c>
      <c r="Y27" s="49" t="s">
        <v>74</v>
      </c>
      <c r="Z27" s="49" t="s">
        <v>66</v>
      </c>
      <c r="AA27" s="49" t="s">
        <v>58</v>
      </c>
      <c r="AB27" s="49" t="s">
        <v>58</v>
      </c>
      <c r="AC27" s="49" t="s">
        <v>58</v>
      </c>
      <c r="AD27" s="49" t="s">
        <v>58</v>
      </c>
      <c r="AE27" s="49" t="s">
        <v>58</v>
      </c>
      <c r="AF27" s="49" t="s">
        <v>58</v>
      </c>
    </row>
    <row r="28" spans="1:32" x14ac:dyDescent="0.2">
      <c r="A28" s="28">
        <f t="shared" si="12"/>
        <v>25</v>
      </c>
      <c r="B28" s="33">
        <v>0</v>
      </c>
      <c r="C28" s="33">
        <v>0</v>
      </c>
      <c r="D28" s="33">
        <v>0</v>
      </c>
      <c r="E28" s="33">
        <v>1</v>
      </c>
      <c r="F28" s="33">
        <v>1</v>
      </c>
      <c r="G28" s="33">
        <v>0</v>
      </c>
      <c r="H28" s="33">
        <v>0</v>
      </c>
      <c r="I28" s="33">
        <v>1</v>
      </c>
      <c r="J28" s="34">
        <f t="shared" si="13"/>
        <v>0</v>
      </c>
      <c r="K28" s="33">
        <f t="shared" si="14"/>
        <v>0</v>
      </c>
      <c r="L28" s="33">
        <f t="shared" si="15"/>
        <v>0</v>
      </c>
      <c r="M28" s="33" t="str">
        <f t="shared" si="16"/>
        <v>16</v>
      </c>
      <c r="N28" s="33" t="str">
        <f t="shared" si="17"/>
        <v>8</v>
      </c>
      <c r="O28" s="33">
        <f t="shared" si="18"/>
        <v>0</v>
      </c>
      <c r="P28" s="33">
        <f t="shared" si="19"/>
        <v>0</v>
      </c>
      <c r="Q28" s="33" t="str">
        <f t="shared" si="20"/>
        <v>1</v>
      </c>
      <c r="R28" s="32">
        <f t="shared" si="21"/>
        <v>0</v>
      </c>
      <c r="T28" s="38">
        <f t="shared" si="11"/>
        <v>25</v>
      </c>
      <c r="U28" s="39">
        <f t="shared" si="10"/>
        <v>128</v>
      </c>
      <c r="V28" s="39">
        <v>255255255128</v>
      </c>
      <c r="W28" s="44">
        <v>25</v>
      </c>
      <c r="X28" s="72">
        <f t="shared" si="0"/>
        <v>1.0141204801825835E+31</v>
      </c>
      <c r="Y28" s="49" t="s">
        <v>74</v>
      </c>
      <c r="Z28" s="49" t="s">
        <v>67</v>
      </c>
      <c r="AA28" s="49" t="s">
        <v>58</v>
      </c>
      <c r="AB28" s="49" t="s">
        <v>58</v>
      </c>
      <c r="AC28" s="49" t="s">
        <v>58</v>
      </c>
      <c r="AD28" s="49" t="s">
        <v>58</v>
      </c>
      <c r="AE28" s="49" t="s">
        <v>58</v>
      </c>
      <c r="AF28" s="49" t="s">
        <v>58</v>
      </c>
    </row>
    <row r="29" spans="1:32" x14ac:dyDescent="0.2">
      <c r="A29" s="28">
        <f t="shared" si="12"/>
        <v>26</v>
      </c>
      <c r="B29" s="29">
        <v>0</v>
      </c>
      <c r="C29" s="33">
        <v>0</v>
      </c>
      <c r="D29" s="33">
        <v>0</v>
      </c>
      <c r="E29" s="33">
        <v>1</v>
      </c>
      <c r="F29" s="33">
        <v>1</v>
      </c>
      <c r="G29" s="33">
        <v>0</v>
      </c>
      <c r="H29" s="33">
        <v>1</v>
      </c>
      <c r="I29" s="33">
        <v>0</v>
      </c>
      <c r="J29" s="34">
        <f t="shared" si="13"/>
        <v>0</v>
      </c>
      <c r="K29" s="33">
        <f t="shared" si="14"/>
        <v>0</v>
      </c>
      <c r="L29" s="33">
        <f t="shared" si="15"/>
        <v>0</v>
      </c>
      <c r="M29" s="33" t="str">
        <f t="shared" si="16"/>
        <v>16</v>
      </c>
      <c r="N29" s="33" t="str">
        <f t="shared" si="17"/>
        <v>8</v>
      </c>
      <c r="O29" s="33">
        <f t="shared" si="18"/>
        <v>0</v>
      </c>
      <c r="P29" s="33" t="str">
        <f t="shared" si="19"/>
        <v>2</v>
      </c>
      <c r="Q29" s="33">
        <f t="shared" si="20"/>
        <v>0</v>
      </c>
      <c r="R29" s="32">
        <f t="shared" si="21"/>
        <v>0</v>
      </c>
      <c r="T29" s="38">
        <f t="shared" si="11"/>
        <v>26</v>
      </c>
      <c r="U29" s="39">
        <f t="shared" si="10"/>
        <v>64</v>
      </c>
      <c r="V29" s="39">
        <v>255255255192</v>
      </c>
      <c r="W29" s="44">
        <v>26</v>
      </c>
      <c r="X29" s="72">
        <f t="shared" si="0"/>
        <v>5.0706024009129176E+30</v>
      </c>
      <c r="Y29" s="49" t="s">
        <v>74</v>
      </c>
      <c r="Z29" s="49" t="s">
        <v>68</v>
      </c>
      <c r="AA29" s="49" t="s">
        <v>58</v>
      </c>
      <c r="AB29" s="49" t="s">
        <v>58</v>
      </c>
      <c r="AC29" s="49" t="s">
        <v>58</v>
      </c>
      <c r="AD29" s="49" t="s">
        <v>58</v>
      </c>
      <c r="AE29" s="49" t="s">
        <v>58</v>
      </c>
      <c r="AF29" s="49" t="s">
        <v>58</v>
      </c>
    </row>
    <row r="30" spans="1:32" x14ac:dyDescent="0.2">
      <c r="A30" s="28">
        <f t="shared" si="12"/>
        <v>27</v>
      </c>
      <c r="B30" s="33">
        <v>0</v>
      </c>
      <c r="C30" s="33">
        <v>0</v>
      </c>
      <c r="D30" s="33">
        <v>0</v>
      </c>
      <c r="E30" s="33">
        <v>1</v>
      </c>
      <c r="F30" s="33">
        <v>1</v>
      </c>
      <c r="G30" s="33">
        <v>0</v>
      </c>
      <c r="H30" s="33">
        <v>1</v>
      </c>
      <c r="I30" s="33">
        <v>1</v>
      </c>
      <c r="J30" s="34">
        <f t="shared" si="13"/>
        <v>0</v>
      </c>
      <c r="K30" s="33">
        <f t="shared" si="14"/>
        <v>0</v>
      </c>
      <c r="L30" s="33">
        <f t="shared" si="15"/>
        <v>0</v>
      </c>
      <c r="M30" s="33" t="str">
        <f t="shared" si="16"/>
        <v>16</v>
      </c>
      <c r="N30" s="33" t="str">
        <f t="shared" si="17"/>
        <v>8</v>
      </c>
      <c r="O30" s="33">
        <f t="shared" si="18"/>
        <v>0</v>
      </c>
      <c r="P30" s="33" t="str">
        <f t="shared" si="19"/>
        <v>2</v>
      </c>
      <c r="Q30" s="33" t="str">
        <f t="shared" si="20"/>
        <v>1</v>
      </c>
      <c r="R30" s="32">
        <f t="shared" si="21"/>
        <v>0</v>
      </c>
      <c r="T30" s="38">
        <f t="shared" si="11"/>
        <v>27</v>
      </c>
      <c r="U30" s="39">
        <f t="shared" si="10"/>
        <v>32</v>
      </c>
      <c r="V30" s="39">
        <v>255255255224</v>
      </c>
      <c r="W30" s="44">
        <v>27</v>
      </c>
      <c r="X30" s="72">
        <f t="shared" si="0"/>
        <v>2.5353012004564588E+30</v>
      </c>
      <c r="Y30" s="49" t="s">
        <v>74</v>
      </c>
      <c r="Z30" s="49" t="s">
        <v>69</v>
      </c>
      <c r="AA30" s="49" t="s">
        <v>58</v>
      </c>
      <c r="AB30" s="49" t="s">
        <v>58</v>
      </c>
      <c r="AC30" s="49" t="s">
        <v>58</v>
      </c>
      <c r="AD30" s="49" t="s">
        <v>58</v>
      </c>
      <c r="AE30" s="49" t="s">
        <v>58</v>
      </c>
      <c r="AF30" s="49" t="s">
        <v>58</v>
      </c>
    </row>
    <row r="31" spans="1:32" x14ac:dyDescent="0.2">
      <c r="A31" s="28">
        <f t="shared" si="12"/>
        <v>28</v>
      </c>
      <c r="B31" s="33">
        <v>0</v>
      </c>
      <c r="C31" s="33">
        <v>0</v>
      </c>
      <c r="D31" s="33">
        <v>0</v>
      </c>
      <c r="E31" s="33">
        <v>1</v>
      </c>
      <c r="F31" s="33">
        <v>1</v>
      </c>
      <c r="G31" s="33">
        <v>1</v>
      </c>
      <c r="H31" s="33">
        <v>0</v>
      </c>
      <c r="I31" s="33">
        <v>0</v>
      </c>
      <c r="J31" s="34">
        <f t="shared" si="13"/>
        <v>0</v>
      </c>
      <c r="K31" s="33">
        <f t="shared" si="14"/>
        <v>0</v>
      </c>
      <c r="L31" s="33">
        <f t="shared" si="15"/>
        <v>0</v>
      </c>
      <c r="M31" s="33" t="str">
        <f t="shared" si="16"/>
        <v>16</v>
      </c>
      <c r="N31" s="33" t="str">
        <f t="shared" si="17"/>
        <v>8</v>
      </c>
      <c r="O31" s="33" t="str">
        <f t="shared" si="18"/>
        <v>4</v>
      </c>
      <c r="P31" s="33">
        <f t="shared" si="19"/>
        <v>0</v>
      </c>
      <c r="Q31" s="33">
        <f t="shared" si="20"/>
        <v>0</v>
      </c>
      <c r="R31" s="32">
        <f t="shared" si="21"/>
        <v>0</v>
      </c>
      <c r="T31" s="38">
        <f t="shared" si="11"/>
        <v>28</v>
      </c>
      <c r="U31" s="39">
        <f t="shared" si="10"/>
        <v>16</v>
      </c>
      <c r="V31" s="39">
        <v>255255255240</v>
      </c>
      <c r="W31" s="44">
        <v>28</v>
      </c>
      <c r="X31" s="72">
        <f t="shared" si="0"/>
        <v>1.2676506002282294E+30</v>
      </c>
      <c r="Y31" s="49" t="s">
        <v>74</v>
      </c>
      <c r="Z31" s="49" t="s">
        <v>70</v>
      </c>
      <c r="AA31" s="49" t="s">
        <v>58</v>
      </c>
      <c r="AB31" s="49" t="s">
        <v>58</v>
      </c>
      <c r="AC31" s="49" t="s">
        <v>58</v>
      </c>
      <c r="AD31" s="49" t="s">
        <v>58</v>
      </c>
      <c r="AE31" s="49" t="s">
        <v>58</v>
      </c>
      <c r="AF31" s="49" t="s">
        <v>58</v>
      </c>
    </row>
    <row r="32" spans="1:32" x14ac:dyDescent="0.2">
      <c r="A32" s="28">
        <f t="shared" si="12"/>
        <v>29</v>
      </c>
      <c r="B32" s="33">
        <v>0</v>
      </c>
      <c r="C32" s="33">
        <v>0</v>
      </c>
      <c r="D32" s="33">
        <v>0</v>
      </c>
      <c r="E32" s="33">
        <v>1</v>
      </c>
      <c r="F32" s="33">
        <v>1</v>
      </c>
      <c r="G32" s="33">
        <v>1</v>
      </c>
      <c r="H32" s="33">
        <v>0</v>
      </c>
      <c r="I32" s="33">
        <v>1</v>
      </c>
      <c r="J32" s="34">
        <f t="shared" si="13"/>
        <v>0</v>
      </c>
      <c r="K32" s="33">
        <f t="shared" si="14"/>
        <v>0</v>
      </c>
      <c r="L32" s="33">
        <f t="shared" si="15"/>
        <v>0</v>
      </c>
      <c r="M32" s="33" t="str">
        <f t="shared" si="16"/>
        <v>16</v>
      </c>
      <c r="N32" s="33" t="str">
        <f t="shared" si="17"/>
        <v>8</v>
      </c>
      <c r="O32" s="33" t="str">
        <f t="shared" si="18"/>
        <v>4</v>
      </c>
      <c r="P32" s="33">
        <f t="shared" si="19"/>
        <v>0</v>
      </c>
      <c r="Q32" s="33" t="str">
        <f t="shared" si="20"/>
        <v>1</v>
      </c>
      <c r="R32" s="32">
        <f t="shared" si="21"/>
        <v>0</v>
      </c>
      <c r="T32" s="38">
        <f t="shared" si="11"/>
        <v>29</v>
      </c>
      <c r="U32" s="39">
        <f t="shared" si="10"/>
        <v>8</v>
      </c>
      <c r="V32" s="39">
        <v>255255255248</v>
      </c>
      <c r="W32" s="44">
        <v>29</v>
      </c>
      <c r="X32" s="72">
        <f t="shared" si="0"/>
        <v>6.338253001141147E+29</v>
      </c>
      <c r="Y32" s="49" t="s">
        <v>74</v>
      </c>
      <c r="Z32" s="49" t="s">
        <v>71</v>
      </c>
      <c r="AA32" s="49" t="s">
        <v>58</v>
      </c>
      <c r="AB32" s="49" t="s">
        <v>58</v>
      </c>
      <c r="AC32" s="49" t="s">
        <v>58</v>
      </c>
      <c r="AD32" s="49" t="s">
        <v>58</v>
      </c>
      <c r="AE32" s="49" t="s">
        <v>58</v>
      </c>
      <c r="AF32" s="49" t="s">
        <v>58</v>
      </c>
    </row>
    <row r="33" spans="1:32" x14ac:dyDescent="0.2">
      <c r="A33" s="28">
        <f t="shared" si="12"/>
        <v>30</v>
      </c>
      <c r="B33" s="33">
        <v>0</v>
      </c>
      <c r="C33" s="33">
        <v>0</v>
      </c>
      <c r="D33" s="33">
        <v>0</v>
      </c>
      <c r="E33" s="33">
        <v>1</v>
      </c>
      <c r="F33" s="33">
        <v>1</v>
      </c>
      <c r="G33" s="33">
        <v>1</v>
      </c>
      <c r="H33" s="33">
        <v>1</v>
      </c>
      <c r="I33" s="33">
        <v>0</v>
      </c>
      <c r="J33" s="34">
        <f t="shared" si="13"/>
        <v>0</v>
      </c>
      <c r="K33" s="33">
        <f t="shared" si="14"/>
        <v>0</v>
      </c>
      <c r="L33" s="33">
        <f t="shared" si="15"/>
        <v>0</v>
      </c>
      <c r="M33" s="33" t="str">
        <f t="shared" si="16"/>
        <v>16</v>
      </c>
      <c r="N33" s="33" t="str">
        <f t="shared" si="17"/>
        <v>8</v>
      </c>
      <c r="O33" s="33" t="str">
        <f t="shared" si="18"/>
        <v>4</v>
      </c>
      <c r="P33" s="33" t="str">
        <f t="shared" si="19"/>
        <v>2</v>
      </c>
      <c r="Q33" s="33">
        <f t="shared" si="20"/>
        <v>0</v>
      </c>
      <c r="R33" s="32">
        <f t="shared" si="21"/>
        <v>0</v>
      </c>
      <c r="T33" s="38">
        <f t="shared" si="11"/>
        <v>30</v>
      </c>
      <c r="U33" s="39">
        <f t="shared" si="10"/>
        <v>4</v>
      </c>
      <c r="V33" s="39">
        <v>255255255252</v>
      </c>
      <c r="W33" s="44">
        <v>30</v>
      </c>
      <c r="X33" s="72">
        <f t="shared" si="0"/>
        <v>3.1691265005705735E+29</v>
      </c>
      <c r="Y33" s="49" t="s">
        <v>74</v>
      </c>
      <c r="Z33" s="49" t="s">
        <v>72</v>
      </c>
      <c r="AA33" s="49" t="s">
        <v>58</v>
      </c>
      <c r="AB33" s="49" t="s">
        <v>58</v>
      </c>
      <c r="AC33" s="49" t="s">
        <v>58</v>
      </c>
      <c r="AD33" s="49" t="s">
        <v>58</v>
      </c>
      <c r="AE33" s="49" t="s">
        <v>58</v>
      </c>
      <c r="AF33" s="49" t="s">
        <v>58</v>
      </c>
    </row>
    <row r="34" spans="1:32" x14ac:dyDescent="0.2">
      <c r="A34" s="28">
        <f t="shared" si="12"/>
        <v>31</v>
      </c>
      <c r="B34" s="33">
        <v>0</v>
      </c>
      <c r="C34" s="33">
        <v>0</v>
      </c>
      <c r="D34" s="33">
        <v>0</v>
      </c>
      <c r="E34" s="33">
        <v>1</v>
      </c>
      <c r="F34" s="33">
        <v>1</v>
      </c>
      <c r="G34" s="33">
        <v>1</v>
      </c>
      <c r="H34" s="33">
        <v>1</v>
      </c>
      <c r="I34" s="33">
        <v>1</v>
      </c>
      <c r="J34" s="34">
        <f t="shared" si="13"/>
        <v>0</v>
      </c>
      <c r="K34" s="33">
        <f t="shared" si="14"/>
        <v>0</v>
      </c>
      <c r="L34" s="33">
        <f t="shared" si="15"/>
        <v>0</v>
      </c>
      <c r="M34" s="33" t="str">
        <f t="shared" si="16"/>
        <v>16</v>
      </c>
      <c r="N34" s="33" t="str">
        <f t="shared" si="17"/>
        <v>8</v>
      </c>
      <c r="O34" s="33" t="str">
        <f t="shared" si="18"/>
        <v>4</v>
      </c>
      <c r="P34" s="33" t="str">
        <f t="shared" si="19"/>
        <v>2</v>
      </c>
      <c r="Q34" s="33" t="str">
        <f t="shared" si="20"/>
        <v>1</v>
      </c>
      <c r="R34" s="32">
        <f t="shared" si="21"/>
        <v>0</v>
      </c>
      <c r="T34" s="38">
        <f t="shared" si="11"/>
        <v>31</v>
      </c>
      <c r="U34" s="39">
        <v>2</v>
      </c>
      <c r="V34" s="39">
        <v>255255255254</v>
      </c>
      <c r="W34" s="44">
        <v>31</v>
      </c>
      <c r="X34" s="72">
        <f t="shared" si="0"/>
        <v>1.5845632502852868E+29</v>
      </c>
      <c r="Y34" s="49" t="s">
        <v>74</v>
      </c>
      <c r="Z34" s="49" t="s">
        <v>73</v>
      </c>
      <c r="AA34" s="49" t="s">
        <v>58</v>
      </c>
      <c r="AB34" s="49" t="s">
        <v>58</v>
      </c>
      <c r="AC34" s="49" t="s">
        <v>58</v>
      </c>
      <c r="AD34" s="49" t="s">
        <v>58</v>
      </c>
      <c r="AE34" s="49" t="s">
        <v>58</v>
      </c>
      <c r="AF34" s="49" t="s">
        <v>58</v>
      </c>
    </row>
    <row r="35" spans="1:32" x14ac:dyDescent="0.2">
      <c r="A35" s="28">
        <f t="shared" si="12"/>
        <v>32</v>
      </c>
      <c r="B35" s="33">
        <v>0</v>
      </c>
      <c r="C35" s="33">
        <v>0</v>
      </c>
      <c r="D35" s="33">
        <v>1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4">
        <f t="shared" si="13"/>
        <v>0</v>
      </c>
      <c r="K35" s="33">
        <f t="shared" si="14"/>
        <v>0</v>
      </c>
      <c r="L35" s="33" t="str">
        <f t="shared" si="15"/>
        <v>32</v>
      </c>
      <c r="M35" s="33">
        <f t="shared" si="16"/>
        <v>0</v>
      </c>
      <c r="N35" s="33">
        <f t="shared" si="17"/>
        <v>0</v>
      </c>
      <c r="O35" s="33">
        <f t="shared" si="18"/>
        <v>0</v>
      </c>
      <c r="P35" s="33">
        <f t="shared" si="19"/>
        <v>0</v>
      </c>
      <c r="Q35" s="33">
        <f t="shared" si="20"/>
        <v>0</v>
      </c>
      <c r="R35" s="32">
        <f t="shared" si="21"/>
        <v>0</v>
      </c>
      <c r="T35" s="42">
        <f t="shared" si="11"/>
        <v>32</v>
      </c>
      <c r="U35" s="43">
        <v>1</v>
      </c>
      <c r="V35" s="43">
        <v>255255255255</v>
      </c>
      <c r="W35" s="44">
        <v>32</v>
      </c>
      <c r="X35" s="72">
        <f t="shared" si="0"/>
        <v>7.9228162514264338E+28</v>
      </c>
      <c r="Y35" s="49" t="s">
        <v>74</v>
      </c>
      <c r="Z35" s="49" t="s">
        <v>74</v>
      </c>
      <c r="AA35" s="49" t="s">
        <v>58</v>
      </c>
      <c r="AB35" s="49" t="s">
        <v>58</v>
      </c>
      <c r="AC35" s="49" t="s">
        <v>58</v>
      </c>
      <c r="AD35" s="49" t="s">
        <v>58</v>
      </c>
      <c r="AE35" s="49" t="s">
        <v>58</v>
      </c>
      <c r="AF35" s="49" t="s">
        <v>58</v>
      </c>
    </row>
    <row r="36" spans="1:32" x14ac:dyDescent="0.2">
      <c r="A36" s="28">
        <f t="shared" si="12"/>
        <v>33</v>
      </c>
      <c r="B36" s="33">
        <v>0</v>
      </c>
      <c r="C36" s="33">
        <v>0</v>
      </c>
      <c r="D36" s="33">
        <v>1</v>
      </c>
      <c r="E36" s="33">
        <v>0</v>
      </c>
      <c r="F36" s="33">
        <v>0</v>
      </c>
      <c r="G36" s="33">
        <v>0</v>
      </c>
      <c r="H36" s="33">
        <v>0</v>
      </c>
      <c r="I36" s="33">
        <v>1</v>
      </c>
      <c r="J36" s="34">
        <f t="shared" si="13"/>
        <v>0</v>
      </c>
      <c r="K36" s="33">
        <f t="shared" si="14"/>
        <v>0</v>
      </c>
      <c r="L36" s="33" t="str">
        <f t="shared" si="15"/>
        <v>32</v>
      </c>
      <c r="M36" s="33">
        <f t="shared" si="16"/>
        <v>0</v>
      </c>
      <c r="N36" s="33">
        <f t="shared" si="17"/>
        <v>0</v>
      </c>
      <c r="O36" s="33">
        <f t="shared" si="18"/>
        <v>0</v>
      </c>
      <c r="P36" s="33">
        <f t="shared" si="19"/>
        <v>0</v>
      </c>
      <c r="Q36" s="33" t="str">
        <f t="shared" si="20"/>
        <v>1</v>
      </c>
      <c r="R36" s="32">
        <f t="shared" si="21"/>
        <v>0</v>
      </c>
      <c r="W36" s="44">
        <v>33</v>
      </c>
      <c r="X36" s="72">
        <f t="shared" si="0"/>
        <v>3.9614081257132169E+28</v>
      </c>
      <c r="Y36" s="49" t="s">
        <v>74</v>
      </c>
      <c r="Z36" s="49" t="s">
        <v>74</v>
      </c>
      <c r="AA36" s="49" t="s">
        <v>59</v>
      </c>
      <c r="AB36" s="49" t="s">
        <v>58</v>
      </c>
      <c r="AC36" s="49" t="s">
        <v>58</v>
      </c>
      <c r="AD36" s="49" t="s">
        <v>58</v>
      </c>
      <c r="AE36" s="49" t="s">
        <v>58</v>
      </c>
      <c r="AF36" s="49" t="s">
        <v>58</v>
      </c>
    </row>
    <row r="37" spans="1:32" x14ac:dyDescent="0.2">
      <c r="A37" s="28">
        <f t="shared" si="12"/>
        <v>34</v>
      </c>
      <c r="B37" s="33">
        <v>0</v>
      </c>
      <c r="C37" s="33">
        <v>0</v>
      </c>
      <c r="D37" s="33">
        <v>1</v>
      </c>
      <c r="E37" s="33">
        <v>0</v>
      </c>
      <c r="F37" s="33">
        <v>0</v>
      </c>
      <c r="G37" s="33">
        <v>0</v>
      </c>
      <c r="H37" s="33">
        <v>1</v>
      </c>
      <c r="I37" s="33">
        <v>0</v>
      </c>
      <c r="J37" s="34">
        <f t="shared" si="13"/>
        <v>0</v>
      </c>
      <c r="K37" s="33">
        <f t="shared" si="14"/>
        <v>0</v>
      </c>
      <c r="L37" s="33" t="str">
        <f t="shared" si="15"/>
        <v>32</v>
      </c>
      <c r="M37" s="33">
        <f t="shared" si="16"/>
        <v>0</v>
      </c>
      <c r="N37" s="33">
        <f t="shared" si="17"/>
        <v>0</v>
      </c>
      <c r="O37" s="33">
        <f t="shared" si="18"/>
        <v>0</v>
      </c>
      <c r="P37" s="33" t="str">
        <f t="shared" si="19"/>
        <v>2</v>
      </c>
      <c r="Q37" s="33">
        <f t="shared" si="20"/>
        <v>0</v>
      </c>
      <c r="R37" s="32">
        <f t="shared" si="21"/>
        <v>0</v>
      </c>
      <c r="W37" s="44">
        <v>34</v>
      </c>
      <c r="X37" s="72">
        <f t="shared" si="0"/>
        <v>1.9807040628566084E+28</v>
      </c>
      <c r="Y37" s="49" t="s">
        <v>74</v>
      </c>
      <c r="Z37" s="49" t="s">
        <v>74</v>
      </c>
      <c r="AA37" s="49" t="s">
        <v>61</v>
      </c>
      <c r="AB37" s="49" t="s">
        <v>58</v>
      </c>
      <c r="AC37" s="49" t="s">
        <v>58</v>
      </c>
      <c r="AD37" s="49" t="s">
        <v>58</v>
      </c>
      <c r="AE37" s="49" t="s">
        <v>58</v>
      </c>
      <c r="AF37" s="49" t="s">
        <v>58</v>
      </c>
    </row>
    <row r="38" spans="1:32" x14ac:dyDescent="0.2">
      <c r="A38" s="28">
        <f t="shared" si="12"/>
        <v>35</v>
      </c>
      <c r="B38" s="33">
        <v>0</v>
      </c>
      <c r="C38" s="33">
        <v>0</v>
      </c>
      <c r="D38" s="33">
        <v>1</v>
      </c>
      <c r="E38" s="33">
        <v>0</v>
      </c>
      <c r="F38" s="33">
        <v>0</v>
      </c>
      <c r="G38" s="33">
        <v>0</v>
      </c>
      <c r="H38" s="33">
        <v>1</v>
      </c>
      <c r="I38" s="33">
        <v>1</v>
      </c>
      <c r="J38" s="34">
        <f t="shared" si="13"/>
        <v>0</v>
      </c>
      <c r="K38" s="33">
        <f t="shared" si="14"/>
        <v>0</v>
      </c>
      <c r="L38" s="33" t="str">
        <f t="shared" si="15"/>
        <v>32</v>
      </c>
      <c r="M38" s="33">
        <f t="shared" si="16"/>
        <v>0</v>
      </c>
      <c r="N38" s="33">
        <f t="shared" si="17"/>
        <v>0</v>
      </c>
      <c r="O38" s="33">
        <f t="shared" si="18"/>
        <v>0</v>
      </c>
      <c r="P38" s="33" t="str">
        <f t="shared" si="19"/>
        <v>2</v>
      </c>
      <c r="Q38" s="33" t="str">
        <f t="shared" si="20"/>
        <v>1</v>
      </c>
      <c r="R38" s="32">
        <f t="shared" si="21"/>
        <v>0</v>
      </c>
      <c r="W38" s="44">
        <v>35</v>
      </c>
      <c r="X38" s="72">
        <f t="shared" si="0"/>
        <v>9.9035203142830422E+27</v>
      </c>
      <c r="Y38" s="49" t="s">
        <v>74</v>
      </c>
      <c r="Z38" s="49" t="s">
        <v>74</v>
      </c>
      <c r="AA38" s="49" t="s">
        <v>62</v>
      </c>
      <c r="AB38" s="49" t="s">
        <v>58</v>
      </c>
      <c r="AC38" s="49" t="s">
        <v>58</v>
      </c>
      <c r="AD38" s="49" t="s">
        <v>58</v>
      </c>
      <c r="AE38" s="49" t="s">
        <v>58</v>
      </c>
      <c r="AF38" s="49" t="s">
        <v>58</v>
      </c>
    </row>
    <row r="39" spans="1:32" x14ac:dyDescent="0.2">
      <c r="A39" s="28">
        <f t="shared" si="12"/>
        <v>36</v>
      </c>
      <c r="B39" s="33">
        <v>0</v>
      </c>
      <c r="C39" s="33">
        <v>0</v>
      </c>
      <c r="D39" s="33">
        <v>1</v>
      </c>
      <c r="E39" s="33">
        <v>0</v>
      </c>
      <c r="F39" s="33">
        <v>0</v>
      </c>
      <c r="G39" s="33">
        <v>1</v>
      </c>
      <c r="H39" s="33">
        <v>0</v>
      </c>
      <c r="I39" s="33">
        <v>0</v>
      </c>
      <c r="J39" s="34">
        <f t="shared" si="13"/>
        <v>0</v>
      </c>
      <c r="K39" s="33">
        <f t="shared" si="14"/>
        <v>0</v>
      </c>
      <c r="L39" s="33" t="str">
        <f t="shared" si="15"/>
        <v>32</v>
      </c>
      <c r="M39" s="33">
        <f t="shared" si="16"/>
        <v>0</v>
      </c>
      <c r="N39" s="33">
        <f t="shared" si="17"/>
        <v>0</v>
      </c>
      <c r="O39" s="33" t="str">
        <f t="shared" si="18"/>
        <v>4</v>
      </c>
      <c r="P39" s="33">
        <f t="shared" si="19"/>
        <v>0</v>
      </c>
      <c r="Q39" s="33">
        <f t="shared" si="20"/>
        <v>0</v>
      </c>
      <c r="R39" s="32">
        <f t="shared" si="21"/>
        <v>0</v>
      </c>
      <c r="T39">
        <v>255</v>
      </c>
      <c r="W39" s="44">
        <v>36</v>
      </c>
      <c r="X39" s="72">
        <f t="shared" si="0"/>
        <v>4.9517601571415211E+27</v>
      </c>
      <c r="Y39" s="49" t="s">
        <v>74</v>
      </c>
      <c r="Z39" s="49" t="s">
        <v>74</v>
      </c>
      <c r="AA39" s="49" t="s">
        <v>60</v>
      </c>
      <c r="AB39" s="49" t="s">
        <v>58</v>
      </c>
      <c r="AC39" s="49" t="s">
        <v>58</v>
      </c>
      <c r="AD39" s="49" t="s">
        <v>58</v>
      </c>
      <c r="AE39" s="49" t="s">
        <v>58</v>
      </c>
      <c r="AF39" s="49" t="s">
        <v>58</v>
      </c>
    </row>
    <row r="40" spans="1:32" x14ac:dyDescent="0.2">
      <c r="A40" s="28">
        <f t="shared" si="12"/>
        <v>37</v>
      </c>
      <c r="B40" s="33">
        <v>0</v>
      </c>
      <c r="C40" s="33">
        <v>0</v>
      </c>
      <c r="D40" s="33">
        <v>1</v>
      </c>
      <c r="E40" s="33">
        <v>0</v>
      </c>
      <c r="F40" s="33">
        <v>0</v>
      </c>
      <c r="G40" s="33">
        <v>1</v>
      </c>
      <c r="H40" s="33">
        <v>0</v>
      </c>
      <c r="I40" s="33">
        <v>1</v>
      </c>
      <c r="J40" s="34">
        <f t="shared" si="13"/>
        <v>0</v>
      </c>
      <c r="K40" s="33">
        <f t="shared" si="14"/>
        <v>0</v>
      </c>
      <c r="L40" s="33" t="str">
        <f t="shared" si="15"/>
        <v>32</v>
      </c>
      <c r="M40" s="33">
        <f t="shared" si="16"/>
        <v>0</v>
      </c>
      <c r="N40" s="33">
        <f t="shared" si="17"/>
        <v>0</v>
      </c>
      <c r="O40" s="33" t="str">
        <f t="shared" si="18"/>
        <v>4</v>
      </c>
      <c r="P40" s="33">
        <f t="shared" si="19"/>
        <v>0</v>
      </c>
      <c r="Q40" s="33" t="str">
        <f t="shared" si="20"/>
        <v>1</v>
      </c>
      <c r="R40" s="32">
        <f t="shared" si="21"/>
        <v>0</v>
      </c>
      <c r="T40">
        <v>254</v>
      </c>
      <c r="W40" s="44">
        <v>37</v>
      </c>
      <c r="X40" s="72">
        <f t="shared" si="0"/>
        <v>2.4758800785707605E+27</v>
      </c>
      <c r="Y40" s="49" t="s">
        <v>74</v>
      </c>
      <c r="Z40" s="49" t="s">
        <v>74</v>
      </c>
      <c r="AA40" s="49" t="s">
        <v>63</v>
      </c>
      <c r="AB40" s="49" t="s">
        <v>58</v>
      </c>
      <c r="AC40" s="49" t="s">
        <v>58</v>
      </c>
      <c r="AD40" s="49" t="s">
        <v>58</v>
      </c>
      <c r="AE40" s="49" t="s">
        <v>58</v>
      </c>
      <c r="AF40" s="49" t="s">
        <v>58</v>
      </c>
    </row>
    <row r="41" spans="1:32" x14ac:dyDescent="0.2">
      <c r="A41" s="28">
        <f t="shared" si="12"/>
        <v>38</v>
      </c>
      <c r="B41" s="33">
        <v>0</v>
      </c>
      <c r="C41" s="33">
        <v>0</v>
      </c>
      <c r="D41" s="33">
        <v>1</v>
      </c>
      <c r="E41" s="33">
        <v>0</v>
      </c>
      <c r="F41" s="33">
        <v>0</v>
      </c>
      <c r="G41" s="33">
        <v>1</v>
      </c>
      <c r="H41" s="33">
        <v>1</v>
      </c>
      <c r="I41" s="33">
        <v>0</v>
      </c>
      <c r="J41" s="34">
        <f t="shared" si="13"/>
        <v>0</v>
      </c>
      <c r="K41" s="33">
        <f t="shared" si="14"/>
        <v>0</v>
      </c>
      <c r="L41" s="33" t="str">
        <f t="shared" si="15"/>
        <v>32</v>
      </c>
      <c r="M41" s="33">
        <f t="shared" si="16"/>
        <v>0</v>
      </c>
      <c r="N41" s="33">
        <f t="shared" si="17"/>
        <v>0</v>
      </c>
      <c r="O41" s="33" t="str">
        <f t="shared" si="18"/>
        <v>4</v>
      </c>
      <c r="P41" s="33" t="str">
        <f t="shared" si="19"/>
        <v>2</v>
      </c>
      <c r="Q41" s="33">
        <f t="shared" si="20"/>
        <v>0</v>
      </c>
      <c r="R41" s="32">
        <f t="shared" si="21"/>
        <v>0</v>
      </c>
      <c r="T41">
        <v>252</v>
      </c>
      <c r="W41" s="44">
        <v>38</v>
      </c>
      <c r="X41" s="72">
        <f t="shared" si="0"/>
        <v>1.2379400392853803E+27</v>
      </c>
      <c r="Y41" s="49" t="s">
        <v>74</v>
      </c>
      <c r="Z41" s="49" t="s">
        <v>74</v>
      </c>
      <c r="AA41" s="49" t="s">
        <v>64</v>
      </c>
      <c r="AB41" s="49" t="s">
        <v>58</v>
      </c>
      <c r="AC41" s="49" t="s">
        <v>58</v>
      </c>
      <c r="AD41" s="49" t="s">
        <v>58</v>
      </c>
      <c r="AE41" s="49" t="s">
        <v>58</v>
      </c>
      <c r="AF41" s="49" t="s">
        <v>58</v>
      </c>
    </row>
    <row r="42" spans="1:32" x14ac:dyDescent="0.2">
      <c r="A42" s="28">
        <f t="shared" si="12"/>
        <v>39</v>
      </c>
      <c r="B42" s="33">
        <v>0</v>
      </c>
      <c r="C42" s="33">
        <v>0</v>
      </c>
      <c r="D42" s="33">
        <v>1</v>
      </c>
      <c r="E42" s="33">
        <v>0</v>
      </c>
      <c r="F42" s="33">
        <v>0</v>
      </c>
      <c r="G42" s="33">
        <v>1</v>
      </c>
      <c r="H42" s="33">
        <v>1</v>
      </c>
      <c r="I42" s="33">
        <v>1</v>
      </c>
      <c r="J42" s="34">
        <f t="shared" si="13"/>
        <v>0</v>
      </c>
      <c r="K42" s="33">
        <f t="shared" si="14"/>
        <v>0</v>
      </c>
      <c r="L42" s="33" t="str">
        <f t="shared" si="15"/>
        <v>32</v>
      </c>
      <c r="M42" s="33">
        <f t="shared" si="16"/>
        <v>0</v>
      </c>
      <c r="N42" s="33">
        <f t="shared" si="17"/>
        <v>0</v>
      </c>
      <c r="O42" s="33" t="str">
        <f t="shared" si="18"/>
        <v>4</v>
      </c>
      <c r="P42" s="33" t="str">
        <f t="shared" si="19"/>
        <v>2</v>
      </c>
      <c r="Q42" s="33" t="str">
        <f t="shared" si="20"/>
        <v>1</v>
      </c>
      <c r="R42" s="32">
        <f t="shared" si="21"/>
        <v>0</v>
      </c>
      <c r="T42">
        <v>248</v>
      </c>
      <c r="W42" s="44">
        <v>39</v>
      </c>
      <c r="X42" s="72">
        <f t="shared" si="0"/>
        <v>6.1897001964269014E+26</v>
      </c>
      <c r="Y42" s="49" t="s">
        <v>74</v>
      </c>
      <c r="Z42" s="49" t="s">
        <v>74</v>
      </c>
      <c r="AA42" s="49" t="s">
        <v>65</v>
      </c>
      <c r="AB42" s="49" t="s">
        <v>58</v>
      </c>
      <c r="AC42" s="49" t="s">
        <v>58</v>
      </c>
      <c r="AD42" s="49" t="s">
        <v>58</v>
      </c>
      <c r="AE42" s="49" t="s">
        <v>58</v>
      </c>
      <c r="AF42" s="49" t="s">
        <v>58</v>
      </c>
    </row>
    <row r="43" spans="1:32" x14ac:dyDescent="0.2">
      <c r="A43" s="28">
        <f t="shared" si="12"/>
        <v>40</v>
      </c>
      <c r="B43" s="33">
        <v>0</v>
      </c>
      <c r="C43" s="33">
        <v>0</v>
      </c>
      <c r="D43" s="33">
        <v>1</v>
      </c>
      <c r="E43" s="33">
        <v>0</v>
      </c>
      <c r="F43" s="33">
        <v>1</v>
      </c>
      <c r="G43" s="33">
        <v>0</v>
      </c>
      <c r="H43" s="33">
        <v>0</v>
      </c>
      <c r="I43" s="33">
        <v>0</v>
      </c>
      <c r="J43" s="34">
        <f t="shared" si="13"/>
        <v>0</v>
      </c>
      <c r="K43" s="33">
        <f t="shared" si="14"/>
        <v>0</v>
      </c>
      <c r="L43" s="33" t="str">
        <f t="shared" si="15"/>
        <v>32</v>
      </c>
      <c r="M43" s="33">
        <f t="shared" si="16"/>
        <v>0</v>
      </c>
      <c r="N43" s="33" t="str">
        <f t="shared" si="17"/>
        <v>8</v>
      </c>
      <c r="O43" s="33">
        <f t="shared" si="18"/>
        <v>0</v>
      </c>
      <c r="P43" s="33">
        <f t="shared" si="19"/>
        <v>0</v>
      </c>
      <c r="Q43" s="33">
        <f t="shared" si="20"/>
        <v>0</v>
      </c>
      <c r="R43" s="32">
        <f t="shared" si="21"/>
        <v>0</v>
      </c>
      <c r="T43">
        <v>240</v>
      </c>
      <c r="W43" s="44">
        <v>40</v>
      </c>
      <c r="X43" s="72">
        <f t="shared" si="0"/>
        <v>3.0948500982134507E+26</v>
      </c>
      <c r="Y43" s="49" t="s">
        <v>74</v>
      </c>
      <c r="Z43" s="49" t="s">
        <v>74</v>
      </c>
      <c r="AA43" s="49" t="s">
        <v>66</v>
      </c>
      <c r="AB43" s="49" t="s">
        <v>58</v>
      </c>
      <c r="AC43" s="49" t="s">
        <v>58</v>
      </c>
      <c r="AD43" s="49" t="s">
        <v>58</v>
      </c>
      <c r="AE43" s="49" t="s">
        <v>58</v>
      </c>
      <c r="AF43" s="49" t="s">
        <v>58</v>
      </c>
    </row>
    <row r="44" spans="1:32" x14ac:dyDescent="0.2">
      <c r="A44" s="28">
        <f t="shared" si="12"/>
        <v>41</v>
      </c>
      <c r="B44" s="33">
        <v>0</v>
      </c>
      <c r="C44" s="33">
        <v>0</v>
      </c>
      <c r="D44" s="33">
        <v>1</v>
      </c>
      <c r="E44" s="33">
        <v>0</v>
      </c>
      <c r="F44" s="33">
        <v>1</v>
      </c>
      <c r="G44" s="33">
        <v>0</v>
      </c>
      <c r="H44" s="33">
        <v>0</v>
      </c>
      <c r="I44" s="33">
        <v>1</v>
      </c>
      <c r="J44" s="34">
        <f t="shared" si="13"/>
        <v>0</v>
      </c>
      <c r="K44" s="33">
        <f t="shared" si="14"/>
        <v>0</v>
      </c>
      <c r="L44" s="33" t="str">
        <f t="shared" si="15"/>
        <v>32</v>
      </c>
      <c r="M44" s="33">
        <f t="shared" si="16"/>
        <v>0</v>
      </c>
      <c r="N44" s="33" t="str">
        <f t="shared" si="17"/>
        <v>8</v>
      </c>
      <c r="O44" s="33">
        <f t="shared" si="18"/>
        <v>0</v>
      </c>
      <c r="P44" s="33">
        <f t="shared" si="19"/>
        <v>0</v>
      </c>
      <c r="Q44" s="33" t="str">
        <f t="shared" si="20"/>
        <v>1</v>
      </c>
      <c r="R44" s="32">
        <f t="shared" si="21"/>
        <v>0</v>
      </c>
      <c r="T44">
        <v>224</v>
      </c>
      <c r="W44" s="44">
        <v>41</v>
      </c>
      <c r="X44" s="72">
        <f t="shared" si="0"/>
        <v>1.5474250491067253E+26</v>
      </c>
      <c r="Y44" s="49" t="s">
        <v>74</v>
      </c>
      <c r="Z44" s="49" t="s">
        <v>74</v>
      </c>
      <c r="AA44" s="49" t="s">
        <v>67</v>
      </c>
      <c r="AB44" s="49" t="s">
        <v>58</v>
      </c>
      <c r="AC44" s="49" t="s">
        <v>58</v>
      </c>
      <c r="AD44" s="49" t="s">
        <v>58</v>
      </c>
      <c r="AE44" s="49" t="s">
        <v>58</v>
      </c>
      <c r="AF44" s="49" t="s">
        <v>58</v>
      </c>
    </row>
    <row r="45" spans="1:32" x14ac:dyDescent="0.2">
      <c r="A45" s="28">
        <f t="shared" si="12"/>
        <v>42</v>
      </c>
      <c r="B45" s="33">
        <v>0</v>
      </c>
      <c r="C45" s="33">
        <v>0</v>
      </c>
      <c r="D45" s="33">
        <v>1</v>
      </c>
      <c r="E45" s="33">
        <v>0</v>
      </c>
      <c r="F45" s="33">
        <v>1</v>
      </c>
      <c r="G45" s="33">
        <v>0</v>
      </c>
      <c r="H45" s="33">
        <v>1</v>
      </c>
      <c r="I45" s="33">
        <v>0</v>
      </c>
      <c r="J45" s="34">
        <f t="shared" si="13"/>
        <v>0</v>
      </c>
      <c r="K45" s="33">
        <f t="shared" si="14"/>
        <v>0</v>
      </c>
      <c r="L45" s="33" t="str">
        <f t="shared" si="15"/>
        <v>32</v>
      </c>
      <c r="M45" s="33">
        <f t="shared" si="16"/>
        <v>0</v>
      </c>
      <c r="N45" s="33" t="str">
        <f t="shared" si="17"/>
        <v>8</v>
      </c>
      <c r="O45" s="33">
        <f t="shared" si="18"/>
        <v>0</v>
      </c>
      <c r="P45" s="33" t="str">
        <f t="shared" si="19"/>
        <v>2</v>
      </c>
      <c r="Q45" s="33">
        <f t="shared" si="20"/>
        <v>0</v>
      </c>
      <c r="R45" s="32">
        <f t="shared" si="21"/>
        <v>0</v>
      </c>
      <c r="T45">
        <v>192</v>
      </c>
      <c r="W45" s="44">
        <v>42</v>
      </c>
      <c r="X45" s="72">
        <f t="shared" si="0"/>
        <v>7.7371252455336267E+25</v>
      </c>
      <c r="Y45" s="49" t="s">
        <v>74</v>
      </c>
      <c r="Z45" s="49" t="s">
        <v>74</v>
      </c>
      <c r="AA45" s="49" t="s">
        <v>68</v>
      </c>
      <c r="AB45" s="49" t="s">
        <v>58</v>
      </c>
      <c r="AC45" s="49" t="s">
        <v>58</v>
      </c>
      <c r="AD45" s="49" t="s">
        <v>58</v>
      </c>
      <c r="AE45" s="49" t="s">
        <v>58</v>
      </c>
      <c r="AF45" s="49" t="s">
        <v>58</v>
      </c>
    </row>
    <row r="46" spans="1:32" x14ac:dyDescent="0.2">
      <c r="A46" s="28">
        <f t="shared" si="12"/>
        <v>43</v>
      </c>
      <c r="B46" s="33">
        <v>0</v>
      </c>
      <c r="C46" s="33">
        <v>0</v>
      </c>
      <c r="D46" s="33">
        <v>1</v>
      </c>
      <c r="E46" s="33">
        <v>0</v>
      </c>
      <c r="F46" s="33">
        <v>1</v>
      </c>
      <c r="G46" s="33">
        <v>0</v>
      </c>
      <c r="H46" s="33">
        <v>1</v>
      </c>
      <c r="I46" s="33">
        <v>1</v>
      </c>
      <c r="J46" s="34">
        <f t="shared" si="13"/>
        <v>0</v>
      </c>
      <c r="K46" s="33">
        <f t="shared" si="14"/>
        <v>0</v>
      </c>
      <c r="L46" s="33" t="str">
        <f t="shared" si="15"/>
        <v>32</v>
      </c>
      <c r="M46" s="33">
        <f t="shared" si="16"/>
        <v>0</v>
      </c>
      <c r="N46" s="33" t="str">
        <f t="shared" si="17"/>
        <v>8</v>
      </c>
      <c r="O46" s="33">
        <f t="shared" si="18"/>
        <v>0</v>
      </c>
      <c r="P46" s="33" t="str">
        <f t="shared" si="19"/>
        <v>2</v>
      </c>
      <c r="Q46" s="33" t="str">
        <f t="shared" si="20"/>
        <v>1</v>
      </c>
      <c r="R46" s="32">
        <f t="shared" si="21"/>
        <v>0</v>
      </c>
      <c r="T46">
        <v>128</v>
      </c>
      <c r="W46" s="44">
        <v>43</v>
      </c>
      <c r="X46" s="72">
        <f t="shared" si="0"/>
        <v>3.8685626227668134E+25</v>
      </c>
      <c r="Y46" s="49" t="s">
        <v>74</v>
      </c>
      <c r="Z46" s="49" t="s">
        <v>74</v>
      </c>
      <c r="AA46" s="49" t="s">
        <v>69</v>
      </c>
      <c r="AB46" s="49" t="s">
        <v>58</v>
      </c>
      <c r="AC46" s="49" t="s">
        <v>58</v>
      </c>
      <c r="AD46" s="49" t="s">
        <v>58</v>
      </c>
      <c r="AE46" s="49" t="s">
        <v>58</v>
      </c>
      <c r="AF46" s="49" t="s">
        <v>58</v>
      </c>
    </row>
    <row r="47" spans="1:32" x14ac:dyDescent="0.2">
      <c r="A47" s="28">
        <f t="shared" si="12"/>
        <v>44</v>
      </c>
      <c r="B47" s="33">
        <v>0</v>
      </c>
      <c r="C47" s="33">
        <v>0</v>
      </c>
      <c r="D47" s="33">
        <v>1</v>
      </c>
      <c r="E47" s="33">
        <v>0</v>
      </c>
      <c r="F47" s="33">
        <v>1</v>
      </c>
      <c r="G47" s="33">
        <v>1</v>
      </c>
      <c r="H47" s="33">
        <v>0</v>
      </c>
      <c r="I47" s="33">
        <v>0</v>
      </c>
      <c r="J47" s="34">
        <f t="shared" si="13"/>
        <v>0</v>
      </c>
      <c r="K47" s="33">
        <f t="shared" si="14"/>
        <v>0</v>
      </c>
      <c r="L47" s="33" t="str">
        <f t="shared" si="15"/>
        <v>32</v>
      </c>
      <c r="M47" s="33">
        <f t="shared" si="16"/>
        <v>0</v>
      </c>
      <c r="N47" s="33" t="str">
        <f t="shared" si="17"/>
        <v>8</v>
      </c>
      <c r="O47" s="33" t="str">
        <f t="shared" si="18"/>
        <v>4</v>
      </c>
      <c r="P47" s="33">
        <f t="shared" si="19"/>
        <v>0</v>
      </c>
      <c r="Q47" s="33">
        <f t="shared" si="20"/>
        <v>0</v>
      </c>
      <c r="R47" s="32">
        <f t="shared" si="21"/>
        <v>0</v>
      </c>
      <c r="T47">
        <v>0</v>
      </c>
      <c r="W47" s="44">
        <v>44</v>
      </c>
      <c r="X47" s="72">
        <f t="shared" si="0"/>
        <v>1.9342813113834067E+25</v>
      </c>
      <c r="Y47" s="49" t="s">
        <v>74</v>
      </c>
      <c r="Z47" s="49" t="s">
        <v>74</v>
      </c>
      <c r="AA47" s="49" t="s">
        <v>70</v>
      </c>
      <c r="AB47" s="49" t="s">
        <v>58</v>
      </c>
      <c r="AC47" s="49" t="s">
        <v>58</v>
      </c>
      <c r="AD47" s="49" t="s">
        <v>58</v>
      </c>
      <c r="AE47" s="49" t="s">
        <v>58</v>
      </c>
      <c r="AF47" s="49" t="s">
        <v>58</v>
      </c>
    </row>
    <row r="48" spans="1:32" x14ac:dyDescent="0.2">
      <c r="A48" s="28">
        <f t="shared" si="12"/>
        <v>45</v>
      </c>
      <c r="B48" s="33">
        <v>0</v>
      </c>
      <c r="C48" s="33">
        <v>0</v>
      </c>
      <c r="D48" s="33">
        <v>1</v>
      </c>
      <c r="E48" s="33">
        <v>0</v>
      </c>
      <c r="F48" s="33">
        <v>1</v>
      </c>
      <c r="G48" s="33">
        <v>1</v>
      </c>
      <c r="H48" s="33">
        <v>0</v>
      </c>
      <c r="I48" s="33">
        <v>1</v>
      </c>
      <c r="J48" s="34">
        <f t="shared" si="13"/>
        <v>0</v>
      </c>
      <c r="K48" s="33">
        <f t="shared" si="14"/>
        <v>0</v>
      </c>
      <c r="L48" s="33" t="str">
        <f t="shared" si="15"/>
        <v>32</v>
      </c>
      <c r="M48" s="33">
        <f t="shared" si="16"/>
        <v>0</v>
      </c>
      <c r="N48" s="33" t="str">
        <f t="shared" si="17"/>
        <v>8</v>
      </c>
      <c r="O48" s="33" t="str">
        <f t="shared" si="18"/>
        <v>4</v>
      </c>
      <c r="P48" s="33">
        <f t="shared" si="19"/>
        <v>0</v>
      </c>
      <c r="Q48" s="33" t="str">
        <f t="shared" si="20"/>
        <v>1</v>
      </c>
      <c r="R48" s="32">
        <f t="shared" si="21"/>
        <v>0</v>
      </c>
      <c r="W48" s="44">
        <v>45</v>
      </c>
      <c r="X48" s="72">
        <f t="shared" si="0"/>
        <v>9.6714065569170334E+24</v>
      </c>
      <c r="Y48" s="49" t="s">
        <v>74</v>
      </c>
      <c r="Z48" s="49" t="s">
        <v>74</v>
      </c>
      <c r="AA48" s="49" t="s">
        <v>71</v>
      </c>
      <c r="AB48" s="49" t="s">
        <v>58</v>
      </c>
      <c r="AC48" s="49" t="s">
        <v>58</v>
      </c>
      <c r="AD48" s="49" t="s">
        <v>58</v>
      </c>
      <c r="AE48" s="49" t="s">
        <v>58</v>
      </c>
      <c r="AF48" s="49" t="s">
        <v>58</v>
      </c>
    </row>
    <row r="49" spans="1:32" x14ac:dyDescent="0.2">
      <c r="A49" s="28">
        <f t="shared" si="12"/>
        <v>46</v>
      </c>
      <c r="B49" s="33">
        <v>0</v>
      </c>
      <c r="C49" s="33">
        <v>0</v>
      </c>
      <c r="D49" s="33">
        <v>1</v>
      </c>
      <c r="E49" s="33">
        <v>0</v>
      </c>
      <c r="F49" s="33">
        <v>1</v>
      </c>
      <c r="G49" s="33">
        <v>1</v>
      </c>
      <c r="H49" s="33">
        <v>1</v>
      </c>
      <c r="I49" s="33">
        <v>0</v>
      </c>
      <c r="J49" s="34">
        <f t="shared" si="13"/>
        <v>0</v>
      </c>
      <c r="K49" s="33">
        <f t="shared" si="14"/>
        <v>0</v>
      </c>
      <c r="L49" s="33" t="str">
        <f t="shared" si="15"/>
        <v>32</v>
      </c>
      <c r="M49" s="33">
        <f t="shared" si="16"/>
        <v>0</v>
      </c>
      <c r="N49" s="33" t="str">
        <f t="shared" si="17"/>
        <v>8</v>
      </c>
      <c r="O49" s="33" t="str">
        <f t="shared" si="18"/>
        <v>4</v>
      </c>
      <c r="P49" s="33" t="str">
        <f t="shared" si="19"/>
        <v>2</v>
      </c>
      <c r="Q49" s="33">
        <f t="shared" si="20"/>
        <v>0</v>
      </c>
      <c r="R49" s="32">
        <f t="shared" si="21"/>
        <v>0</v>
      </c>
      <c r="W49" s="44">
        <v>46</v>
      </c>
      <c r="X49" s="72">
        <f t="shared" si="0"/>
        <v>4.8357032784585167E+24</v>
      </c>
      <c r="Y49" s="49" t="s">
        <v>74</v>
      </c>
      <c r="Z49" s="49" t="s">
        <v>74</v>
      </c>
      <c r="AA49" s="49" t="s">
        <v>72</v>
      </c>
      <c r="AB49" s="49" t="s">
        <v>58</v>
      </c>
      <c r="AC49" s="49" t="s">
        <v>58</v>
      </c>
      <c r="AD49" s="49" t="s">
        <v>58</v>
      </c>
      <c r="AE49" s="49" t="s">
        <v>58</v>
      </c>
      <c r="AF49" s="49" t="s">
        <v>58</v>
      </c>
    </row>
    <row r="50" spans="1:32" x14ac:dyDescent="0.2">
      <c r="A50" s="28">
        <f t="shared" si="12"/>
        <v>47</v>
      </c>
      <c r="B50" s="33">
        <v>0</v>
      </c>
      <c r="C50" s="33">
        <v>0</v>
      </c>
      <c r="D50" s="33">
        <v>1</v>
      </c>
      <c r="E50" s="33">
        <v>0</v>
      </c>
      <c r="F50" s="33">
        <v>1</v>
      </c>
      <c r="G50" s="33">
        <v>1</v>
      </c>
      <c r="H50" s="33">
        <v>1</v>
      </c>
      <c r="I50" s="33">
        <v>1</v>
      </c>
      <c r="J50" s="34">
        <f t="shared" si="13"/>
        <v>0</v>
      </c>
      <c r="K50" s="33">
        <f t="shared" si="14"/>
        <v>0</v>
      </c>
      <c r="L50" s="33" t="str">
        <f t="shared" si="15"/>
        <v>32</v>
      </c>
      <c r="M50" s="33">
        <f t="shared" si="16"/>
        <v>0</v>
      </c>
      <c r="N50" s="33" t="str">
        <f t="shared" si="17"/>
        <v>8</v>
      </c>
      <c r="O50" s="33" t="str">
        <f t="shared" si="18"/>
        <v>4</v>
      </c>
      <c r="P50" s="33" t="str">
        <f t="shared" si="19"/>
        <v>2</v>
      </c>
      <c r="Q50" s="33" t="str">
        <f t="shared" si="20"/>
        <v>1</v>
      </c>
      <c r="R50" s="32">
        <f t="shared" si="21"/>
        <v>0</v>
      </c>
      <c r="W50" s="44">
        <v>47</v>
      </c>
      <c r="X50" s="72">
        <f t="shared" si="0"/>
        <v>2.4178516392292583E+24</v>
      </c>
      <c r="Y50" s="49" t="s">
        <v>74</v>
      </c>
      <c r="Z50" s="49" t="s">
        <v>74</v>
      </c>
      <c r="AA50" s="49" t="s">
        <v>73</v>
      </c>
      <c r="AB50" s="49" t="s">
        <v>58</v>
      </c>
      <c r="AC50" s="49" t="s">
        <v>58</v>
      </c>
      <c r="AD50" s="49" t="s">
        <v>58</v>
      </c>
      <c r="AE50" s="49" t="s">
        <v>58</v>
      </c>
      <c r="AF50" s="49" t="s">
        <v>58</v>
      </c>
    </row>
    <row r="51" spans="1:32" x14ac:dyDescent="0.2">
      <c r="A51" s="28">
        <f t="shared" si="12"/>
        <v>48</v>
      </c>
      <c r="B51" s="33">
        <v>0</v>
      </c>
      <c r="C51" s="33">
        <v>0</v>
      </c>
      <c r="D51" s="33">
        <v>1</v>
      </c>
      <c r="E51" s="33">
        <v>1</v>
      </c>
      <c r="F51" s="33">
        <v>0</v>
      </c>
      <c r="G51" s="33">
        <v>0</v>
      </c>
      <c r="H51" s="33">
        <v>0</v>
      </c>
      <c r="I51" s="33">
        <v>0</v>
      </c>
      <c r="J51" s="34">
        <f t="shared" si="13"/>
        <v>0</v>
      </c>
      <c r="K51" s="33">
        <f t="shared" si="14"/>
        <v>0</v>
      </c>
      <c r="L51" s="33" t="str">
        <f t="shared" si="15"/>
        <v>32</v>
      </c>
      <c r="M51" s="33" t="str">
        <f t="shared" si="16"/>
        <v>16</v>
      </c>
      <c r="N51" s="33">
        <f t="shared" si="17"/>
        <v>0</v>
      </c>
      <c r="O51" s="33">
        <f t="shared" si="18"/>
        <v>0</v>
      </c>
      <c r="P51" s="33">
        <f t="shared" si="19"/>
        <v>0</v>
      </c>
      <c r="Q51" s="33">
        <f t="shared" si="20"/>
        <v>0</v>
      </c>
      <c r="R51" s="32">
        <f t="shared" si="21"/>
        <v>0</v>
      </c>
      <c r="W51" s="44">
        <v>48</v>
      </c>
      <c r="X51" s="72">
        <f t="shared" si="0"/>
        <v>1.2089258196146292E+24</v>
      </c>
      <c r="Y51" s="49" t="s">
        <v>74</v>
      </c>
      <c r="Z51" s="49" t="s">
        <v>74</v>
      </c>
      <c r="AA51" s="49" t="s">
        <v>74</v>
      </c>
      <c r="AB51" s="49" t="s">
        <v>58</v>
      </c>
      <c r="AC51" s="49" t="s">
        <v>58</v>
      </c>
      <c r="AD51" s="49" t="s">
        <v>58</v>
      </c>
      <c r="AE51" s="49" t="s">
        <v>58</v>
      </c>
      <c r="AF51" s="49" t="s">
        <v>58</v>
      </c>
    </row>
    <row r="52" spans="1:32" x14ac:dyDescent="0.2">
      <c r="A52" s="28">
        <f t="shared" si="12"/>
        <v>49</v>
      </c>
      <c r="B52" s="33">
        <v>0</v>
      </c>
      <c r="C52" s="33">
        <v>0</v>
      </c>
      <c r="D52" s="33">
        <v>1</v>
      </c>
      <c r="E52" s="33">
        <v>1</v>
      </c>
      <c r="F52" s="33">
        <v>0</v>
      </c>
      <c r="G52" s="33">
        <v>0</v>
      </c>
      <c r="H52" s="33">
        <v>0</v>
      </c>
      <c r="I52" s="33">
        <v>1</v>
      </c>
      <c r="J52" s="34">
        <f t="shared" si="13"/>
        <v>0</v>
      </c>
      <c r="K52" s="33">
        <f t="shared" si="14"/>
        <v>0</v>
      </c>
      <c r="L52" s="33" t="str">
        <f t="shared" si="15"/>
        <v>32</v>
      </c>
      <c r="M52" s="33" t="str">
        <f t="shared" si="16"/>
        <v>16</v>
      </c>
      <c r="N52" s="33">
        <f t="shared" si="17"/>
        <v>0</v>
      </c>
      <c r="O52" s="33">
        <f t="shared" si="18"/>
        <v>0</v>
      </c>
      <c r="P52" s="33">
        <f t="shared" si="19"/>
        <v>0</v>
      </c>
      <c r="Q52" s="33" t="str">
        <f t="shared" si="20"/>
        <v>1</v>
      </c>
      <c r="R52" s="32">
        <f t="shared" si="21"/>
        <v>0</v>
      </c>
      <c r="W52" s="44">
        <v>49</v>
      </c>
      <c r="X52" s="72">
        <f t="shared" si="0"/>
        <v>6.0446290980731459E+23</v>
      </c>
      <c r="Y52" s="49" t="s">
        <v>74</v>
      </c>
      <c r="Z52" s="49" t="s">
        <v>74</v>
      </c>
      <c r="AA52" s="49" t="s">
        <v>74</v>
      </c>
      <c r="AB52" s="49" t="s">
        <v>59</v>
      </c>
      <c r="AC52" s="49" t="s">
        <v>58</v>
      </c>
      <c r="AD52" s="49" t="s">
        <v>58</v>
      </c>
      <c r="AE52" s="49" t="s">
        <v>58</v>
      </c>
      <c r="AF52" s="49" t="s">
        <v>58</v>
      </c>
    </row>
    <row r="53" spans="1:32" x14ac:dyDescent="0.2">
      <c r="A53" s="28">
        <f t="shared" si="12"/>
        <v>50</v>
      </c>
      <c r="B53" s="33">
        <v>0</v>
      </c>
      <c r="C53" s="33">
        <v>0</v>
      </c>
      <c r="D53" s="33">
        <v>1</v>
      </c>
      <c r="E53" s="33">
        <v>1</v>
      </c>
      <c r="F53" s="33">
        <v>0</v>
      </c>
      <c r="G53" s="33">
        <v>0</v>
      </c>
      <c r="H53" s="33">
        <v>1</v>
      </c>
      <c r="I53" s="33">
        <v>0</v>
      </c>
      <c r="J53" s="34">
        <f t="shared" si="13"/>
        <v>0</v>
      </c>
      <c r="K53" s="33">
        <f t="shared" si="14"/>
        <v>0</v>
      </c>
      <c r="L53" s="33" t="str">
        <f t="shared" si="15"/>
        <v>32</v>
      </c>
      <c r="M53" s="33" t="str">
        <f t="shared" si="16"/>
        <v>16</v>
      </c>
      <c r="N53" s="33">
        <f t="shared" si="17"/>
        <v>0</v>
      </c>
      <c r="O53" s="33">
        <f t="shared" si="18"/>
        <v>0</v>
      </c>
      <c r="P53" s="33" t="str">
        <f t="shared" si="19"/>
        <v>2</v>
      </c>
      <c r="Q53" s="33">
        <f t="shared" si="20"/>
        <v>0</v>
      </c>
      <c r="R53" s="32">
        <f t="shared" si="21"/>
        <v>0</v>
      </c>
      <c r="W53" s="44">
        <v>50</v>
      </c>
      <c r="X53" s="72">
        <f t="shared" si="0"/>
        <v>3.0223145490365729E+23</v>
      </c>
      <c r="Y53" s="49" t="s">
        <v>74</v>
      </c>
      <c r="Z53" s="49" t="s">
        <v>74</v>
      </c>
      <c r="AA53" s="49" t="s">
        <v>74</v>
      </c>
      <c r="AB53" s="49" t="s">
        <v>61</v>
      </c>
      <c r="AC53" s="49" t="s">
        <v>58</v>
      </c>
      <c r="AD53" s="49" t="s">
        <v>58</v>
      </c>
      <c r="AE53" s="49" t="s">
        <v>58</v>
      </c>
      <c r="AF53" s="49" t="s">
        <v>58</v>
      </c>
    </row>
    <row r="54" spans="1:32" x14ac:dyDescent="0.2">
      <c r="A54" s="28">
        <f t="shared" si="12"/>
        <v>51</v>
      </c>
      <c r="B54" s="33">
        <v>0</v>
      </c>
      <c r="C54" s="33">
        <v>0</v>
      </c>
      <c r="D54" s="33">
        <v>1</v>
      </c>
      <c r="E54" s="33">
        <v>1</v>
      </c>
      <c r="F54" s="33">
        <v>0</v>
      </c>
      <c r="G54" s="33">
        <v>0</v>
      </c>
      <c r="H54" s="33">
        <v>1</v>
      </c>
      <c r="I54" s="33">
        <v>1</v>
      </c>
      <c r="J54" s="34">
        <f t="shared" si="13"/>
        <v>0</v>
      </c>
      <c r="K54" s="33">
        <f t="shared" si="14"/>
        <v>0</v>
      </c>
      <c r="L54" s="33" t="str">
        <f t="shared" si="15"/>
        <v>32</v>
      </c>
      <c r="M54" s="33" t="str">
        <f t="shared" si="16"/>
        <v>16</v>
      </c>
      <c r="N54" s="33">
        <f t="shared" si="17"/>
        <v>0</v>
      </c>
      <c r="O54" s="33">
        <f t="shared" si="18"/>
        <v>0</v>
      </c>
      <c r="P54" s="33" t="str">
        <f t="shared" si="19"/>
        <v>2</v>
      </c>
      <c r="Q54" s="33" t="str">
        <f t="shared" si="20"/>
        <v>1</v>
      </c>
      <c r="R54" s="32">
        <f t="shared" si="21"/>
        <v>0</v>
      </c>
      <c r="W54" s="44">
        <v>51</v>
      </c>
      <c r="X54" s="72">
        <f t="shared" si="0"/>
        <v>1.5111572745182865E+23</v>
      </c>
      <c r="Y54" s="49" t="s">
        <v>74</v>
      </c>
      <c r="Z54" s="49" t="s">
        <v>74</v>
      </c>
      <c r="AA54" s="49" t="s">
        <v>74</v>
      </c>
      <c r="AB54" s="49" t="s">
        <v>62</v>
      </c>
      <c r="AC54" s="49" t="s">
        <v>58</v>
      </c>
      <c r="AD54" s="49" t="s">
        <v>58</v>
      </c>
      <c r="AE54" s="49" t="s">
        <v>58</v>
      </c>
      <c r="AF54" s="49" t="s">
        <v>58</v>
      </c>
    </row>
    <row r="55" spans="1:32" x14ac:dyDescent="0.2">
      <c r="A55" s="28">
        <f t="shared" si="12"/>
        <v>52</v>
      </c>
      <c r="B55" s="29">
        <v>0</v>
      </c>
      <c r="C55" s="33">
        <v>0</v>
      </c>
      <c r="D55" s="33">
        <v>1</v>
      </c>
      <c r="E55" s="33">
        <v>1</v>
      </c>
      <c r="F55" s="33">
        <v>0</v>
      </c>
      <c r="G55" s="33">
        <v>1</v>
      </c>
      <c r="H55" s="33">
        <v>0</v>
      </c>
      <c r="I55" s="33">
        <v>0</v>
      </c>
      <c r="J55" s="34">
        <f t="shared" si="13"/>
        <v>0</v>
      </c>
      <c r="K55" s="33">
        <f t="shared" si="14"/>
        <v>0</v>
      </c>
      <c r="L55" s="33" t="str">
        <f t="shared" si="15"/>
        <v>32</v>
      </c>
      <c r="M55" s="33" t="str">
        <f t="shared" si="16"/>
        <v>16</v>
      </c>
      <c r="N55" s="33">
        <f t="shared" si="17"/>
        <v>0</v>
      </c>
      <c r="O55" s="33" t="str">
        <f t="shared" si="18"/>
        <v>4</v>
      </c>
      <c r="P55" s="33">
        <f t="shared" si="19"/>
        <v>0</v>
      </c>
      <c r="Q55" s="33">
        <f t="shared" si="20"/>
        <v>0</v>
      </c>
      <c r="R55" s="32">
        <f t="shared" si="21"/>
        <v>0</v>
      </c>
      <c r="W55" s="44">
        <v>52</v>
      </c>
      <c r="X55" s="72">
        <f t="shared" si="0"/>
        <v>7.5557863725914323E+22</v>
      </c>
      <c r="Y55" s="49" t="s">
        <v>74</v>
      </c>
      <c r="Z55" s="49" t="s">
        <v>74</v>
      </c>
      <c r="AA55" s="49" t="s">
        <v>74</v>
      </c>
      <c r="AB55" s="49" t="s">
        <v>60</v>
      </c>
      <c r="AC55" s="49" t="s">
        <v>58</v>
      </c>
      <c r="AD55" s="49" t="s">
        <v>58</v>
      </c>
      <c r="AE55" s="49" t="s">
        <v>58</v>
      </c>
      <c r="AF55" s="49" t="s">
        <v>58</v>
      </c>
    </row>
    <row r="56" spans="1:32" x14ac:dyDescent="0.2">
      <c r="A56" s="28">
        <f t="shared" si="12"/>
        <v>53</v>
      </c>
      <c r="B56" s="33">
        <v>0</v>
      </c>
      <c r="C56" s="33">
        <v>0</v>
      </c>
      <c r="D56" s="33">
        <v>1</v>
      </c>
      <c r="E56" s="33">
        <v>1</v>
      </c>
      <c r="F56" s="33">
        <v>0</v>
      </c>
      <c r="G56" s="33">
        <v>1</v>
      </c>
      <c r="H56" s="33">
        <v>0</v>
      </c>
      <c r="I56" s="33">
        <v>1</v>
      </c>
      <c r="J56" s="34">
        <f t="shared" si="13"/>
        <v>0</v>
      </c>
      <c r="K56" s="33">
        <f t="shared" si="14"/>
        <v>0</v>
      </c>
      <c r="L56" s="33" t="str">
        <f t="shared" si="15"/>
        <v>32</v>
      </c>
      <c r="M56" s="33" t="str">
        <f t="shared" si="16"/>
        <v>16</v>
      </c>
      <c r="N56" s="33">
        <f t="shared" si="17"/>
        <v>0</v>
      </c>
      <c r="O56" s="33" t="str">
        <f t="shared" si="18"/>
        <v>4</v>
      </c>
      <c r="P56" s="33">
        <f t="shared" si="19"/>
        <v>0</v>
      </c>
      <c r="Q56" s="33" t="str">
        <f t="shared" si="20"/>
        <v>1</v>
      </c>
      <c r="R56" s="32">
        <f t="shared" si="21"/>
        <v>0</v>
      </c>
      <c r="W56" s="44">
        <v>53</v>
      </c>
      <c r="X56" s="72">
        <f t="shared" si="0"/>
        <v>3.7778931862957162E+22</v>
      </c>
      <c r="Y56" s="49" t="s">
        <v>74</v>
      </c>
      <c r="Z56" s="49" t="s">
        <v>74</v>
      </c>
      <c r="AA56" s="49" t="s">
        <v>74</v>
      </c>
      <c r="AB56" s="49" t="s">
        <v>63</v>
      </c>
      <c r="AC56" s="49" t="s">
        <v>58</v>
      </c>
      <c r="AD56" s="49" t="s">
        <v>58</v>
      </c>
      <c r="AE56" s="49" t="s">
        <v>58</v>
      </c>
      <c r="AF56" s="49" t="s">
        <v>58</v>
      </c>
    </row>
    <row r="57" spans="1:32" x14ac:dyDescent="0.2">
      <c r="A57" s="28">
        <f t="shared" si="12"/>
        <v>54</v>
      </c>
      <c r="B57" s="33">
        <v>0</v>
      </c>
      <c r="C57" s="33">
        <v>0</v>
      </c>
      <c r="D57" s="33">
        <v>1</v>
      </c>
      <c r="E57" s="33">
        <v>1</v>
      </c>
      <c r="F57" s="33">
        <v>0</v>
      </c>
      <c r="G57" s="33">
        <v>1</v>
      </c>
      <c r="H57" s="33">
        <v>1</v>
      </c>
      <c r="I57" s="33">
        <v>0</v>
      </c>
      <c r="J57" s="34">
        <f t="shared" si="13"/>
        <v>0</v>
      </c>
      <c r="K57" s="33">
        <f t="shared" si="14"/>
        <v>0</v>
      </c>
      <c r="L57" s="33" t="str">
        <f t="shared" si="15"/>
        <v>32</v>
      </c>
      <c r="M57" s="33" t="str">
        <f t="shared" si="16"/>
        <v>16</v>
      </c>
      <c r="N57" s="33">
        <f t="shared" si="17"/>
        <v>0</v>
      </c>
      <c r="O57" s="33" t="str">
        <f t="shared" si="18"/>
        <v>4</v>
      </c>
      <c r="P57" s="33" t="str">
        <f t="shared" si="19"/>
        <v>2</v>
      </c>
      <c r="Q57" s="33">
        <f t="shared" si="20"/>
        <v>0</v>
      </c>
      <c r="R57" s="32">
        <f t="shared" si="21"/>
        <v>0</v>
      </c>
      <c r="W57" s="44">
        <v>54</v>
      </c>
      <c r="X57" s="72">
        <f t="shared" si="0"/>
        <v>1.8889465931478581E+22</v>
      </c>
      <c r="Y57" s="49" t="s">
        <v>74</v>
      </c>
      <c r="Z57" s="49" t="s">
        <v>74</v>
      </c>
      <c r="AA57" s="49" t="s">
        <v>74</v>
      </c>
      <c r="AB57" s="49" t="s">
        <v>64</v>
      </c>
      <c r="AC57" s="49" t="s">
        <v>58</v>
      </c>
      <c r="AD57" s="49" t="s">
        <v>58</v>
      </c>
      <c r="AE57" s="49" t="s">
        <v>58</v>
      </c>
      <c r="AF57" s="49" t="s">
        <v>58</v>
      </c>
    </row>
    <row r="58" spans="1:32" x14ac:dyDescent="0.2">
      <c r="A58" s="28">
        <f t="shared" si="12"/>
        <v>55</v>
      </c>
      <c r="B58" s="33">
        <v>0</v>
      </c>
      <c r="C58" s="33">
        <v>0</v>
      </c>
      <c r="D58" s="33">
        <v>1</v>
      </c>
      <c r="E58" s="33">
        <v>1</v>
      </c>
      <c r="F58" s="33">
        <v>0</v>
      </c>
      <c r="G58" s="33">
        <v>1</v>
      </c>
      <c r="H58" s="33">
        <v>1</v>
      </c>
      <c r="I58" s="33">
        <v>1</v>
      </c>
      <c r="J58" s="34">
        <f t="shared" si="13"/>
        <v>0</v>
      </c>
      <c r="K58" s="33">
        <f t="shared" si="14"/>
        <v>0</v>
      </c>
      <c r="L58" s="33" t="str">
        <f t="shared" si="15"/>
        <v>32</v>
      </c>
      <c r="M58" s="33" t="str">
        <f t="shared" si="16"/>
        <v>16</v>
      </c>
      <c r="N58" s="33">
        <f t="shared" si="17"/>
        <v>0</v>
      </c>
      <c r="O58" s="33" t="str">
        <f t="shared" si="18"/>
        <v>4</v>
      </c>
      <c r="P58" s="33" t="str">
        <f t="shared" si="19"/>
        <v>2</v>
      </c>
      <c r="Q58" s="33" t="str">
        <f t="shared" si="20"/>
        <v>1</v>
      </c>
      <c r="R58" s="32">
        <f t="shared" si="21"/>
        <v>0</v>
      </c>
      <c r="W58" s="44">
        <v>55</v>
      </c>
      <c r="X58" s="72">
        <f t="shared" si="0"/>
        <v>9.4447329657392904E+21</v>
      </c>
      <c r="Y58" s="49" t="s">
        <v>74</v>
      </c>
      <c r="Z58" s="49" t="s">
        <v>74</v>
      </c>
      <c r="AA58" s="49" t="s">
        <v>74</v>
      </c>
      <c r="AB58" s="49" t="s">
        <v>65</v>
      </c>
      <c r="AC58" s="49" t="s">
        <v>58</v>
      </c>
      <c r="AD58" s="49" t="s">
        <v>58</v>
      </c>
      <c r="AE58" s="49" t="s">
        <v>58</v>
      </c>
      <c r="AF58" s="49" t="s">
        <v>58</v>
      </c>
    </row>
    <row r="59" spans="1:32" x14ac:dyDescent="0.2">
      <c r="A59" s="28">
        <f t="shared" si="12"/>
        <v>56</v>
      </c>
      <c r="B59" s="33">
        <v>0</v>
      </c>
      <c r="C59" s="33">
        <v>0</v>
      </c>
      <c r="D59" s="33">
        <v>1</v>
      </c>
      <c r="E59" s="33">
        <v>1</v>
      </c>
      <c r="F59" s="33">
        <v>1</v>
      </c>
      <c r="G59" s="33">
        <v>0</v>
      </c>
      <c r="H59" s="33">
        <v>0</v>
      </c>
      <c r="I59" s="33">
        <v>0</v>
      </c>
      <c r="J59" s="34">
        <f t="shared" si="13"/>
        <v>0</v>
      </c>
      <c r="K59" s="33">
        <f t="shared" si="14"/>
        <v>0</v>
      </c>
      <c r="L59" s="33" t="str">
        <f t="shared" si="15"/>
        <v>32</v>
      </c>
      <c r="M59" s="33" t="str">
        <f t="shared" si="16"/>
        <v>16</v>
      </c>
      <c r="N59" s="33" t="str">
        <f t="shared" si="17"/>
        <v>8</v>
      </c>
      <c r="O59" s="33">
        <f t="shared" si="18"/>
        <v>0</v>
      </c>
      <c r="P59" s="33">
        <f t="shared" si="19"/>
        <v>0</v>
      </c>
      <c r="Q59" s="33">
        <f t="shared" si="20"/>
        <v>0</v>
      </c>
      <c r="R59" s="32">
        <f t="shared" si="21"/>
        <v>0</v>
      </c>
      <c r="W59" s="44">
        <v>56</v>
      </c>
      <c r="X59" s="72">
        <f t="shared" si="0"/>
        <v>4.7223664828696452E+21</v>
      </c>
      <c r="Y59" s="49" t="s">
        <v>74</v>
      </c>
      <c r="Z59" s="49" t="s">
        <v>74</v>
      </c>
      <c r="AA59" s="49" t="s">
        <v>74</v>
      </c>
      <c r="AB59" s="49" t="s">
        <v>66</v>
      </c>
      <c r="AC59" s="49" t="s">
        <v>58</v>
      </c>
      <c r="AD59" s="49" t="s">
        <v>58</v>
      </c>
      <c r="AE59" s="49" t="s">
        <v>58</v>
      </c>
      <c r="AF59" s="49" t="s">
        <v>58</v>
      </c>
    </row>
    <row r="60" spans="1:32" x14ac:dyDescent="0.2">
      <c r="A60" s="28">
        <f t="shared" si="12"/>
        <v>57</v>
      </c>
      <c r="B60" s="33">
        <v>0</v>
      </c>
      <c r="C60" s="33">
        <v>0</v>
      </c>
      <c r="D60" s="33">
        <v>1</v>
      </c>
      <c r="E60" s="33">
        <v>1</v>
      </c>
      <c r="F60" s="33">
        <v>1</v>
      </c>
      <c r="G60" s="33">
        <v>0</v>
      </c>
      <c r="H60" s="33">
        <v>0</v>
      </c>
      <c r="I60" s="33">
        <v>1</v>
      </c>
      <c r="J60" s="34">
        <f t="shared" si="13"/>
        <v>0</v>
      </c>
      <c r="K60" s="33">
        <f t="shared" si="14"/>
        <v>0</v>
      </c>
      <c r="L60" s="33" t="str">
        <f t="shared" si="15"/>
        <v>32</v>
      </c>
      <c r="M60" s="33" t="str">
        <f t="shared" si="16"/>
        <v>16</v>
      </c>
      <c r="N60" s="33" t="str">
        <f t="shared" si="17"/>
        <v>8</v>
      </c>
      <c r="O60" s="33">
        <f t="shared" si="18"/>
        <v>0</v>
      </c>
      <c r="P60" s="33">
        <f t="shared" si="19"/>
        <v>0</v>
      </c>
      <c r="Q60" s="33" t="str">
        <f t="shared" si="20"/>
        <v>1</v>
      </c>
      <c r="R60" s="32">
        <f t="shared" si="21"/>
        <v>0</v>
      </c>
      <c r="W60" s="44">
        <v>57</v>
      </c>
      <c r="X60" s="72">
        <f t="shared" si="0"/>
        <v>2.3611832414348226E+21</v>
      </c>
      <c r="Y60" s="49" t="s">
        <v>74</v>
      </c>
      <c r="Z60" s="49" t="s">
        <v>74</v>
      </c>
      <c r="AA60" s="49" t="s">
        <v>74</v>
      </c>
      <c r="AB60" s="49" t="s">
        <v>67</v>
      </c>
      <c r="AC60" s="49" t="s">
        <v>58</v>
      </c>
      <c r="AD60" s="49" t="s">
        <v>58</v>
      </c>
      <c r="AE60" s="49" t="s">
        <v>58</v>
      </c>
      <c r="AF60" s="49" t="s">
        <v>58</v>
      </c>
    </row>
    <row r="61" spans="1:32" x14ac:dyDescent="0.2">
      <c r="A61" s="28">
        <f t="shared" si="12"/>
        <v>58</v>
      </c>
      <c r="B61" s="33">
        <v>0</v>
      </c>
      <c r="C61" s="33">
        <v>0</v>
      </c>
      <c r="D61" s="33">
        <v>1</v>
      </c>
      <c r="E61" s="33">
        <v>1</v>
      </c>
      <c r="F61" s="33">
        <v>1</v>
      </c>
      <c r="G61" s="33">
        <v>0</v>
      </c>
      <c r="H61" s="33">
        <v>1</v>
      </c>
      <c r="I61" s="33">
        <v>0</v>
      </c>
      <c r="J61" s="34">
        <f t="shared" si="13"/>
        <v>0</v>
      </c>
      <c r="K61" s="33">
        <f t="shared" si="14"/>
        <v>0</v>
      </c>
      <c r="L61" s="33" t="str">
        <f t="shared" si="15"/>
        <v>32</v>
      </c>
      <c r="M61" s="33" t="str">
        <f t="shared" si="16"/>
        <v>16</v>
      </c>
      <c r="N61" s="33" t="str">
        <f t="shared" si="17"/>
        <v>8</v>
      </c>
      <c r="O61" s="33">
        <f t="shared" si="18"/>
        <v>0</v>
      </c>
      <c r="P61" s="33" t="str">
        <f t="shared" si="19"/>
        <v>2</v>
      </c>
      <c r="Q61" s="33">
        <f t="shared" si="20"/>
        <v>0</v>
      </c>
      <c r="R61" s="32">
        <f t="shared" si="21"/>
        <v>0</v>
      </c>
      <c r="W61" s="44">
        <v>58</v>
      </c>
      <c r="X61" s="72">
        <f t="shared" si="0"/>
        <v>1.1805916207174113E+21</v>
      </c>
      <c r="Y61" s="49" t="s">
        <v>74</v>
      </c>
      <c r="Z61" s="49" t="s">
        <v>74</v>
      </c>
      <c r="AA61" s="49" t="s">
        <v>74</v>
      </c>
      <c r="AB61" s="49" t="s">
        <v>68</v>
      </c>
      <c r="AC61" s="49" t="s">
        <v>58</v>
      </c>
      <c r="AD61" s="49" t="s">
        <v>58</v>
      </c>
      <c r="AE61" s="49" t="s">
        <v>58</v>
      </c>
      <c r="AF61" s="49" t="s">
        <v>58</v>
      </c>
    </row>
    <row r="62" spans="1:32" x14ac:dyDescent="0.2">
      <c r="A62" s="28">
        <f t="shared" si="12"/>
        <v>59</v>
      </c>
      <c r="B62" s="33">
        <v>0</v>
      </c>
      <c r="C62" s="33">
        <v>0</v>
      </c>
      <c r="D62" s="33">
        <v>1</v>
      </c>
      <c r="E62" s="33">
        <v>1</v>
      </c>
      <c r="F62" s="33">
        <v>1</v>
      </c>
      <c r="G62" s="33">
        <v>0</v>
      </c>
      <c r="H62" s="33">
        <v>1</v>
      </c>
      <c r="I62" s="33">
        <v>1</v>
      </c>
      <c r="J62" s="34">
        <f t="shared" si="13"/>
        <v>0</v>
      </c>
      <c r="K62" s="33">
        <f t="shared" si="14"/>
        <v>0</v>
      </c>
      <c r="L62" s="33" t="str">
        <f t="shared" si="15"/>
        <v>32</v>
      </c>
      <c r="M62" s="33" t="str">
        <f t="shared" si="16"/>
        <v>16</v>
      </c>
      <c r="N62" s="33" t="str">
        <f t="shared" si="17"/>
        <v>8</v>
      </c>
      <c r="O62" s="33">
        <f t="shared" si="18"/>
        <v>0</v>
      </c>
      <c r="P62" s="33" t="str">
        <f t="shared" si="19"/>
        <v>2</v>
      </c>
      <c r="Q62" s="33" t="str">
        <f t="shared" si="20"/>
        <v>1</v>
      </c>
      <c r="R62" s="32">
        <f t="shared" si="21"/>
        <v>0</v>
      </c>
      <c r="W62" s="44">
        <v>59</v>
      </c>
      <c r="X62" s="72">
        <f t="shared" si="0"/>
        <v>5.9029581035870565E+20</v>
      </c>
      <c r="Y62" s="49" t="s">
        <v>74</v>
      </c>
      <c r="Z62" s="49" t="s">
        <v>74</v>
      </c>
      <c r="AA62" s="49" t="s">
        <v>74</v>
      </c>
      <c r="AB62" s="49" t="s">
        <v>69</v>
      </c>
      <c r="AC62" s="49" t="s">
        <v>58</v>
      </c>
      <c r="AD62" s="49" t="s">
        <v>58</v>
      </c>
      <c r="AE62" s="49" t="s">
        <v>58</v>
      </c>
      <c r="AF62" s="49" t="s">
        <v>58</v>
      </c>
    </row>
    <row r="63" spans="1:32" x14ac:dyDescent="0.2">
      <c r="A63" s="28">
        <f t="shared" si="12"/>
        <v>60</v>
      </c>
      <c r="B63" s="33">
        <v>0</v>
      </c>
      <c r="C63" s="33">
        <v>0</v>
      </c>
      <c r="D63" s="33">
        <v>1</v>
      </c>
      <c r="E63" s="33">
        <v>1</v>
      </c>
      <c r="F63" s="33">
        <v>1</v>
      </c>
      <c r="G63" s="33">
        <v>1</v>
      </c>
      <c r="H63" s="33">
        <v>0</v>
      </c>
      <c r="I63" s="33">
        <v>0</v>
      </c>
      <c r="J63" s="34">
        <f t="shared" si="13"/>
        <v>0</v>
      </c>
      <c r="K63" s="33">
        <f t="shared" si="14"/>
        <v>0</v>
      </c>
      <c r="L63" s="33" t="str">
        <f t="shared" si="15"/>
        <v>32</v>
      </c>
      <c r="M63" s="33" t="str">
        <f t="shared" si="16"/>
        <v>16</v>
      </c>
      <c r="N63" s="33" t="str">
        <f t="shared" si="17"/>
        <v>8</v>
      </c>
      <c r="O63" s="33" t="str">
        <f t="shared" si="18"/>
        <v>4</v>
      </c>
      <c r="P63" s="33">
        <f t="shared" si="19"/>
        <v>0</v>
      </c>
      <c r="Q63" s="33">
        <f t="shared" si="20"/>
        <v>0</v>
      </c>
      <c r="R63" s="32">
        <f t="shared" si="21"/>
        <v>0</v>
      </c>
      <c r="W63" s="44">
        <v>60</v>
      </c>
      <c r="X63" s="72">
        <f t="shared" si="0"/>
        <v>2.9514790517935283E+20</v>
      </c>
      <c r="Y63" s="49" t="s">
        <v>74</v>
      </c>
      <c r="Z63" s="49" t="s">
        <v>74</v>
      </c>
      <c r="AA63" s="49" t="s">
        <v>74</v>
      </c>
      <c r="AB63" s="49" t="s">
        <v>70</v>
      </c>
      <c r="AC63" s="49" t="s">
        <v>58</v>
      </c>
      <c r="AD63" s="49" t="s">
        <v>58</v>
      </c>
      <c r="AE63" s="49" t="s">
        <v>58</v>
      </c>
      <c r="AF63" s="49" t="s">
        <v>58</v>
      </c>
    </row>
    <row r="64" spans="1:32" x14ac:dyDescent="0.2">
      <c r="A64" s="28">
        <f t="shared" si="12"/>
        <v>61</v>
      </c>
      <c r="B64" s="33">
        <v>0</v>
      </c>
      <c r="C64" s="33">
        <v>0</v>
      </c>
      <c r="D64" s="33">
        <v>1</v>
      </c>
      <c r="E64" s="33">
        <v>1</v>
      </c>
      <c r="F64" s="33">
        <v>1</v>
      </c>
      <c r="G64" s="33">
        <v>1</v>
      </c>
      <c r="H64" s="33">
        <v>0</v>
      </c>
      <c r="I64" s="33">
        <v>1</v>
      </c>
      <c r="J64" s="34">
        <f t="shared" si="13"/>
        <v>0</v>
      </c>
      <c r="K64" s="33">
        <f t="shared" si="14"/>
        <v>0</v>
      </c>
      <c r="L64" s="33" t="str">
        <f t="shared" si="15"/>
        <v>32</v>
      </c>
      <c r="M64" s="33" t="str">
        <f t="shared" si="16"/>
        <v>16</v>
      </c>
      <c r="N64" s="33" t="str">
        <f t="shared" si="17"/>
        <v>8</v>
      </c>
      <c r="O64" s="33" t="str">
        <f t="shared" si="18"/>
        <v>4</v>
      </c>
      <c r="P64" s="33">
        <f t="shared" si="19"/>
        <v>0</v>
      </c>
      <c r="Q64" s="33" t="str">
        <f t="shared" si="20"/>
        <v>1</v>
      </c>
      <c r="R64" s="32">
        <f t="shared" si="21"/>
        <v>0</v>
      </c>
      <c r="W64" s="44">
        <v>61</v>
      </c>
      <c r="X64" s="72">
        <f t="shared" si="0"/>
        <v>1.4757395258967641E+20</v>
      </c>
      <c r="Y64" s="49" t="s">
        <v>74</v>
      </c>
      <c r="Z64" s="49" t="s">
        <v>74</v>
      </c>
      <c r="AA64" s="49" t="s">
        <v>74</v>
      </c>
      <c r="AB64" s="49" t="s">
        <v>71</v>
      </c>
      <c r="AC64" s="49" t="s">
        <v>58</v>
      </c>
      <c r="AD64" s="49" t="s">
        <v>58</v>
      </c>
      <c r="AE64" s="49" t="s">
        <v>58</v>
      </c>
      <c r="AF64" s="49" t="s">
        <v>58</v>
      </c>
    </row>
    <row r="65" spans="1:32" x14ac:dyDescent="0.2">
      <c r="A65" s="28">
        <f t="shared" si="12"/>
        <v>62</v>
      </c>
      <c r="B65" s="33">
        <v>0</v>
      </c>
      <c r="C65" s="33">
        <v>0</v>
      </c>
      <c r="D65" s="33">
        <v>1</v>
      </c>
      <c r="E65" s="33">
        <v>1</v>
      </c>
      <c r="F65" s="33">
        <v>1</v>
      </c>
      <c r="G65" s="33">
        <v>1</v>
      </c>
      <c r="H65" s="33">
        <v>1</v>
      </c>
      <c r="I65" s="33">
        <v>0</v>
      </c>
      <c r="J65" s="34">
        <f t="shared" si="13"/>
        <v>0</v>
      </c>
      <c r="K65" s="33">
        <f t="shared" si="14"/>
        <v>0</v>
      </c>
      <c r="L65" s="33" t="str">
        <f t="shared" si="15"/>
        <v>32</v>
      </c>
      <c r="M65" s="33" t="str">
        <f t="shared" si="16"/>
        <v>16</v>
      </c>
      <c r="N65" s="33" t="str">
        <f t="shared" si="17"/>
        <v>8</v>
      </c>
      <c r="O65" s="33" t="str">
        <f t="shared" si="18"/>
        <v>4</v>
      </c>
      <c r="P65" s="33" t="str">
        <f t="shared" si="19"/>
        <v>2</v>
      </c>
      <c r="Q65" s="33">
        <f t="shared" si="20"/>
        <v>0</v>
      </c>
      <c r="R65" s="32">
        <f t="shared" si="21"/>
        <v>0</v>
      </c>
      <c r="W65" s="44">
        <v>62</v>
      </c>
      <c r="X65" s="72">
        <f t="shared" si="0"/>
        <v>7.3786976294838206E+19</v>
      </c>
      <c r="Y65" s="49" t="s">
        <v>74</v>
      </c>
      <c r="Z65" s="49" t="s">
        <v>74</v>
      </c>
      <c r="AA65" s="49" t="s">
        <v>74</v>
      </c>
      <c r="AB65" s="49" t="s">
        <v>72</v>
      </c>
      <c r="AC65" s="49" t="s">
        <v>58</v>
      </c>
      <c r="AD65" s="49" t="s">
        <v>58</v>
      </c>
      <c r="AE65" s="49" t="s">
        <v>58</v>
      </c>
      <c r="AF65" s="49" t="s">
        <v>58</v>
      </c>
    </row>
    <row r="66" spans="1:32" x14ac:dyDescent="0.2">
      <c r="A66" s="28">
        <f t="shared" si="12"/>
        <v>63</v>
      </c>
      <c r="B66" s="33">
        <v>0</v>
      </c>
      <c r="C66" s="33">
        <v>0</v>
      </c>
      <c r="D66" s="33">
        <v>1</v>
      </c>
      <c r="E66" s="33">
        <v>1</v>
      </c>
      <c r="F66" s="33">
        <v>1</v>
      </c>
      <c r="G66" s="33">
        <v>1</v>
      </c>
      <c r="H66" s="33">
        <v>1</v>
      </c>
      <c r="I66" s="33">
        <v>1</v>
      </c>
      <c r="J66" s="34">
        <f t="shared" si="13"/>
        <v>0</v>
      </c>
      <c r="K66" s="33">
        <f t="shared" si="14"/>
        <v>0</v>
      </c>
      <c r="L66" s="33" t="str">
        <f t="shared" si="15"/>
        <v>32</v>
      </c>
      <c r="M66" s="33" t="str">
        <f t="shared" si="16"/>
        <v>16</v>
      </c>
      <c r="N66" s="33" t="str">
        <f t="shared" si="17"/>
        <v>8</v>
      </c>
      <c r="O66" s="33" t="str">
        <f t="shared" si="18"/>
        <v>4</v>
      </c>
      <c r="P66" s="33" t="str">
        <f t="shared" si="19"/>
        <v>2</v>
      </c>
      <c r="Q66" s="33" t="str">
        <f t="shared" si="20"/>
        <v>1</v>
      </c>
      <c r="R66" s="32">
        <f t="shared" si="21"/>
        <v>0</v>
      </c>
      <c r="W66" s="44">
        <v>63</v>
      </c>
      <c r="X66" s="72">
        <f t="shared" si="0"/>
        <v>3.6893488147419103E+19</v>
      </c>
      <c r="Y66" s="49" t="s">
        <v>74</v>
      </c>
      <c r="Z66" s="49" t="s">
        <v>74</v>
      </c>
      <c r="AA66" s="49" t="s">
        <v>74</v>
      </c>
      <c r="AB66" s="49" t="s">
        <v>73</v>
      </c>
      <c r="AC66" s="49" t="s">
        <v>58</v>
      </c>
      <c r="AD66" s="49" t="s">
        <v>58</v>
      </c>
      <c r="AE66" s="49" t="s">
        <v>58</v>
      </c>
      <c r="AF66" s="49" t="s">
        <v>58</v>
      </c>
    </row>
    <row r="67" spans="1:32" x14ac:dyDescent="0.2">
      <c r="A67" s="28">
        <f t="shared" si="12"/>
        <v>64</v>
      </c>
      <c r="B67" s="33">
        <v>0</v>
      </c>
      <c r="C67" s="33">
        <v>1</v>
      </c>
      <c r="D67" s="29">
        <v>0</v>
      </c>
      <c r="E67" s="33">
        <v>0</v>
      </c>
      <c r="F67" s="33">
        <v>0</v>
      </c>
      <c r="G67" s="33">
        <v>0</v>
      </c>
      <c r="H67" s="33">
        <v>0</v>
      </c>
      <c r="I67" s="33">
        <v>0</v>
      </c>
      <c r="J67" s="34">
        <f t="shared" si="13"/>
        <v>0</v>
      </c>
      <c r="K67" s="33" t="str">
        <f t="shared" si="14"/>
        <v>64</v>
      </c>
      <c r="L67" s="33">
        <f t="shared" si="15"/>
        <v>0</v>
      </c>
      <c r="M67" s="33">
        <f t="shared" si="16"/>
        <v>0</v>
      </c>
      <c r="N67" s="33">
        <f t="shared" si="17"/>
        <v>0</v>
      </c>
      <c r="O67" s="33">
        <f t="shared" si="18"/>
        <v>0</v>
      </c>
      <c r="P67" s="33">
        <f t="shared" si="19"/>
        <v>0</v>
      </c>
      <c r="Q67" s="33">
        <f t="shared" si="20"/>
        <v>0</v>
      </c>
      <c r="R67" s="32">
        <f t="shared" si="21"/>
        <v>0</v>
      </c>
      <c r="W67" s="44">
        <v>64</v>
      </c>
      <c r="X67" s="72">
        <f t="shared" ref="X67:X127" si="22">X68*2</f>
        <v>1.8446744073709552E+19</v>
      </c>
      <c r="Y67" s="49" t="s">
        <v>74</v>
      </c>
      <c r="Z67" s="49" t="s">
        <v>74</v>
      </c>
      <c r="AA67" s="49" t="s">
        <v>74</v>
      </c>
      <c r="AB67" s="49" t="s">
        <v>74</v>
      </c>
      <c r="AC67" s="49" t="s">
        <v>58</v>
      </c>
      <c r="AD67" s="49" t="s">
        <v>58</v>
      </c>
      <c r="AE67" s="49" t="s">
        <v>58</v>
      </c>
      <c r="AF67" s="49" t="s">
        <v>58</v>
      </c>
    </row>
    <row r="68" spans="1:32" x14ac:dyDescent="0.2">
      <c r="A68" s="28">
        <f t="shared" si="12"/>
        <v>65</v>
      </c>
      <c r="B68" s="33">
        <v>0</v>
      </c>
      <c r="C68" s="33">
        <v>1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  <c r="I68" s="33">
        <v>1</v>
      </c>
      <c r="J68" s="34">
        <f t="shared" si="13"/>
        <v>0</v>
      </c>
      <c r="K68" s="33" t="str">
        <f t="shared" si="14"/>
        <v>64</v>
      </c>
      <c r="L68" s="33">
        <f t="shared" si="15"/>
        <v>0</v>
      </c>
      <c r="M68" s="33">
        <f t="shared" si="16"/>
        <v>0</v>
      </c>
      <c r="N68" s="33">
        <f t="shared" si="17"/>
        <v>0</v>
      </c>
      <c r="O68" s="33">
        <f t="shared" si="18"/>
        <v>0</v>
      </c>
      <c r="P68" s="33">
        <f t="shared" si="19"/>
        <v>0</v>
      </c>
      <c r="Q68" s="33" t="str">
        <f t="shared" si="20"/>
        <v>1</v>
      </c>
      <c r="R68" s="32">
        <f t="shared" si="21"/>
        <v>0</v>
      </c>
      <c r="W68" s="44">
        <v>65</v>
      </c>
      <c r="X68" s="72">
        <f t="shared" si="22"/>
        <v>9.2233720368547758E+18</v>
      </c>
      <c r="Y68" s="49" t="s">
        <v>74</v>
      </c>
      <c r="Z68" s="49" t="s">
        <v>74</v>
      </c>
      <c r="AA68" s="49" t="s">
        <v>74</v>
      </c>
      <c r="AB68" s="49" t="s">
        <v>74</v>
      </c>
      <c r="AC68" s="49" t="s">
        <v>59</v>
      </c>
      <c r="AD68" s="49" t="s">
        <v>58</v>
      </c>
      <c r="AE68" s="49" t="s">
        <v>58</v>
      </c>
      <c r="AF68" s="49" t="s">
        <v>58</v>
      </c>
    </row>
    <row r="69" spans="1:32" x14ac:dyDescent="0.2">
      <c r="A69" s="28">
        <f t="shared" si="12"/>
        <v>66</v>
      </c>
      <c r="B69" s="33">
        <v>0</v>
      </c>
      <c r="C69" s="33">
        <v>1</v>
      </c>
      <c r="D69" s="33">
        <v>0</v>
      </c>
      <c r="E69" s="33">
        <v>0</v>
      </c>
      <c r="F69" s="33">
        <v>0</v>
      </c>
      <c r="G69" s="33">
        <v>0</v>
      </c>
      <c r="H69" s="33">
        <v>1</v>
      </c>
      <c r="I69" s="33">
        <v>0</v>
      </c>
      <c r="J69" s="34">
        <f t="shared" si="13"/>
        <v>0</v>
      </c>
      <c r="K69" s="33" t="str">
        <f t="shared" si="14"/>
        <v>64</v>
      </c>
      <c r="L69" s="33">
        <f t="shared" si="15"/>
        <v>0</v>
      </c>
      <c r="M69" s="33">
        <f t="shared" si="16"/>
        <v>0</v>
      </c>
      <c r="N69" s="33">
        <f t="shared" si="17"/>
        <v>0</v>
      </c>
      <c r="O69" s="33">
        <f t="shared" si="18"/>
        <v>0</v>
      </c>
      <c r="P69" s="33" t="str">
        <f t="shared" si="19"/>
        <v>2</v>
      </c>
      <c r="Q69" s="33">
        <f t="shared" si="20"/>
        <v>0</v>
      </c>
      <c r="R69" s="32">
        <f t="shared" si="21"/>
        <v>0</v>
      </c>
      <c r="W69" s="44">
        <v>66</v>
      </c>
      <c r="X69" s="72">
        <f t="shared" si="22"/>
        <v>4.6116860184273879E+18</v>
      </c>
      <c r="Y69" s="49" t="s">
        <v>74</v>
      </c>
      <c r="Z69" s="49" t="s">
        <v>74</v>
      </c>
      <c r="AA69" s="49" t="s">
        <v>74</v>
      </c>
      <c r="AB69" s="49" t="s">
        <v>74</v>
      </c>
      <c r="AC69" s="49" t="s">
        <v>61</v>
      </c>
      <c r="AD69" s="49" t="s">
        <v>58</v>
      </c>
      <c r="AE69" s="49" t="s">
        <v>58</v>
      </c>
      <c r="AF69" s="49" t="s">
        <v>58</v>
      </c>
    </row>
    <row r="70" spans="1:32" x14ac:dyDescent="0.2">
      <c r="A70" s="28">
        <f t="shared" si="12"/>
        <v>67</v>
      </c>
      <c r="B70" s="33">
        <v>0</v>
      </c>
      <c r="C70" s="33">
        <v>1</v>
      </c>
      <c r="D70" s="33">
        <v>0</v>
      </c>
      <c r="E70" s="33">
        <v>0</v>
      </c>
      <c r="F70" s="33">
        <v>0</v>
      </c>
      <c r="G70" s="33">
        <v>0</v>
      </c>
      <c r="H70" s="33">
        <v>1</v>
      </c>
      <c r="I70" s="33">
        <v>1</v>
      </c>
      <c r="J70" s="34">
        <f t="shared" si="13"/>
        <v>0</v>
      </c>
      <c r="K70" s="33" t="str">
        <f t="shared" si="14"/>
        <v>64</v>
      </c>
      <c r="L70" s="33">
        <f t="shared" si="15"/>
        <v>0</v>
      </c>
      <c r="M70" s="33">
        <f t="shared" si="16"/>
        <v>0</v>
      </c>
      <c r="N70" s="33">
        <f t="shared" si="17"/>
        <v>0</v>
      </c>
      <c r="O70" s="33">
        <f t="shared" si="18"/>
        <v>0</v>
      </c>
      <c r="P70" s="33" t="str">
        <f t="shared" si="19"/>
        <v>2</v>
      </c>
      <c r="Q70" s="33" t="str">
        <f t="shared" si="20"/>
        <v>1</v>
      </c>
      <c r="R70" s="32">
        <f t="shared" si="21"/>
        <v>0</v>
      </c>
      <c r="W70" s="44">
        <v>67</v>
      </c>
      <c r="X70" s="72">
        <f t="shared" si="22"/>
        <v>2.305843009213694E+18</v>
      </c>
      <c r="Y70" s="49" t="s">
        <v>74</v>
      </c>
      <c r="Z70" s="49" t="s">
        <v>74</v>
      </c>
      <c r="AA70" s="49" t="s">
        <v>74</v>
      </c>
      <c r="AB70" s="49" t="s">
        <v>74</v>
      </c>
      <c r="AC70" s="49" t="s">
        <v>62</v>
      </c>
      <c r="AD70" s="49" t="s">
        <v>58</v>
      </c>
      <c r="AE70" s="49" t="s">
        <v>58</v>
      </c>
      <c r="AF70" s="49" t="s">
        <v>58</v>
      </c>
    </row>
    <row r="71" spans="1:32" x14ac:dyDescent="0.2">
      <c r="A71" s="28">
        <f t="shared" ref="A71:A134" si="23">A70+1</f>
        <v>68</v>
      </c>
      <c r="B71" s="33">
        <v>0</v>
      </c>
      <c r="C71" s="33">
        <v>1</v>
      </c>
      <c r="D71" s="33">
        <v>0</v>
      </c>
      <c r="E71" s="33">
        <v>0</v>
      </c>
      <c r="F71" s="33">
        <v>0</v>
      </c>
      <c r="G71" s="33">
        <v>1</v>
      </c>
      <c r="H71" s="33">
        <v>0</v>
      </c>
      <c r="I71" s="33">
        <v>0</v>
      </c>
      <c r="J71" s="34">
        <f t="shared" si="13"/>
        <v>0</v>
      </c>
      <c r="K71" s="33" t="str">
        <f t="shared" si="14"/>
        <v>64</v>
      </c>
      <c r="L71" s="33">
        <f t="shared" si="15"/>
        <v>0</v>
      </c>
      <c r="M71" s="33">
        <f t="shared" si="16"/>
        <v>0</v>
      </c>
      <c r="N71" s="33">
        <f t="shared" si="17"/>
        <v>0</v>
      </c>
      <c r="O71" s="33" t="str">
        <f t="shared" si="18"/>
        <v>4</v>
      </c>
      <c r="P71" s="33">
        <f t="shared" si="19"/>
        <v>0</v>
      </c>
      <c r="Q71" s="33">
        <f t="shared" si="20"/>
        <v>0</v>
      </c>
      <c r="R71" s="32">
        <f t="shared" si="21"/>
        <v>0</v>
      </c>
      <c r="W71" s="44">
        <v>68</v>
      </c>
      <c r="X71" s="72">
        <f t="shared" si="22"/>
        <v>1.152921504606847E+18</v>
      </c>
      <c r="Y71" s="49" t="s">
        <v>74</v>
      </c>
      <c r="Z71" s="49" t="s">
        <v>74</v>
      </c>
      <c r="AA71" s="49" t="s">
        <v>74</v>
      </c>
      <c r="AB71" s="49" t="s">
        <v>74</v>
      </c>
      <c r="AC71" s="49" t="s">
        <v>60</v>
      </c>
      <c r="AD71" s="49" t="s">
        <v>58</v>
      </c>
      <c r="AE71" s="49" t="s">
        <v>58</v>
      </c>
      <c r="AF71" s="49" t="s">
        <v>58</v>
      </c>
    </row>
    <row r="72" spans="1:32" x14ac:dyDescent="0.2">
      <c r="A72" s="28">
        <f t="shared" si="23"/>
        <v>69</v>
      </c>
      <c r="B72" s="33">
        <v>0</v>
      </c>
      <c r="C72" s="33">
        <v>1</v>
      </c>
      <c r="D72" s="33">
        <v>0</v>
      </c>
      <c r="E72" s="33">
        <v>0</v>
      </c>
      <c r="F72" s="33">
        <v>0</v>
      </c>
      <c r="G72" s="33">
        <v>1</v>
      </c>
      <c r="H72" s="33">
        <v>0</v>
      </c>
      <c r="I72" s="33">
        <v>1</v>
      </c>
      <c r="J72" s="34">
        <f t="shared" si="13"/>
        <v>0</v>
      </c>
      <c r="K72" s="33" t="str">
        <f t="shared" si="14"/>
        <v>64</v>
      </c>
      <c r="L72" s="33">
        <f t="shared" si="15"/>
        <v>0</v>
      </c>
      <c r="M72" s="33">
        <f t="shared" si="16"/>
        <v>0</v>
      </c>
      <c r="N72" s="33">
        <f t="shared" si="17"/>
        <v>0</v>
      </c>
      <c r="O72" s="33" t="str">
        <f t="shared" si="18"/>
        <v>4</v>
      </c>
      <c r="P72" s="33">
        <f t="shared" si="19"/>
        <v>0</v>
      </c>
      <c r="Q72" s="33" t="str">
        <f t="shared" si="20"/>
        <v>1</v>
      </c>
      <c r="R72" s="32">
        <f t="shared" si="21"/>
        <v>0</v>
      </c>
      <c r="W72" s="44">
        <v>69</v>
      </c>
      <c r="X72" s="72">
        <f t="shared" si="22"/>
        <v>5.7646075230342349E+17</v>
      </c>
      <c r="Y72" s="49" t="s">
        <v>74</v>
      </c>
      <c r="Z72" s="49" t="s">
        <v>74</v>
      </c>
      <c r="AA72" s="49" t="s">
        <v>74</v>
      </c>
      <c r="AB72" s="49" t="s">
        <v>74</v>
      </c>
      <c r="AC72" s="49" t="s">
        <v>63</v>
      </c>
      <c r="AD72" s="49" t="s">
        <v>58</v>
      </c>
      <c r="AE72" s="49" t="s">
        <v>58</v>
      </c>
      <c r="AF72" s="49" t="s">
        <v>58</v>
      </c>
    </row>
    <row r="73" spans="1:32" x14ac:dyDescent="0.2">
      <c r="A73" s="28">
        <f t="shared" si="23"/>
        <v>70</v>
      </c>
      <c r="B73" s="33">
        <v>0</v>
      </c>
      <c r="C73" s="33">
        <v>1</v>
      </c>
      <c r="D73" s="33">
        <v>0</v>
      </c>
      <c r="E73" s="33">
        <v>0</v>
      </c>
      <c r="F73" s="33">
        <v>0</v>
      </c>
      <c r="G73" s="33">
        <v>1</v>
      </c>
      <c r="H73" s="33">
        <v>1</v>
      </c>
      <c r="I73" s="33">
        <v>0</v>
      </c>
      <c r="J73" s="34">
        <f t="shared" si="13"/>
        <v>0</v>
      </c>
      <c r="K73" s="33" t="str">
        <f t="shared" si="14"/>
        <v>64</v>
      </c>
      <c r="L73" s="33">
        <f t="shared" si="15"/>
        <v>0</v>
      </c>
      <c r="M73" s="33">
        <f t="shared" si="16"/>
        <v>0</v>
      </c>
      <c r="N73" s="33">
        <f t="shared" si="17"/>
        <v>0</v>
      </c>
      <c r="O73" s="33" t="str">
        <f t="shared" si="18"/>
        <v>4</v>
      </c>
      <c r="P73" s="33" t="str">
        <f t="shared" si="19"/>
        <v>2</v>
      </c>
      <c r="Q73" s="33">
        <f t="shared" si="20"/>
        <v>0</v>
      </c>
      <c r="R73" s="32">
        <f t="shared" si="21"/>
        <v>0</v>
      </c>
      <c r="W73" s="44">
        <v>70</v>
      </c>
      <c r="X73" s="72">
        <f t="shared" si="22"/>
        <v>2.8823037615171174E+17</v>
      </c>
      <c r="Y73" s="49" t="s">
        <v>74</v>
      </c>
      <c r="Z73" s="49" t="s">
        <v>74</v>
      </c>
      <c r="AA73" s="49" t="s">
        <v>74</v>
      </c>
      <c r="AB73" s="49" t="s">
        <v>74</v>
      </c>
      <c r="AC73" s="49" t="s">
        <v>64</v>
      </c>
      <c r="AD73" s="49" t="s">
        <v>58</v>
      </c>
      <c r="AE73" s="49" t="s">
        <v>58</v>
      </c>
      <c r="AF73" s="49" t="s">
        <v>58</v>
      </c>
    </row>
    <row r="74" spans="1:32" x14ac:dyDescent="0.2">
      <c r="A74" s="28">
        <f t="shared" si="23"/>
        <v>71</v>
      </c>
      <c r="B74" s="33">
        <v>0</v>
      </c>
      <c r="C74" s="33">
        <v>1</v>
      </c>
      <c r="D74" s="33">
        <v>0</v>
      </c>
      <c r="E74" s="33">
        <v>0</v>
      </c>
      <c r="F74" s="33">
        <v>0</v>
      </c>
      <c r="G74" s="33">
        <v>1</v>
      </c>
      <c r="H74" s="33">
        <v>1</v>
      </c>
      <c r="I74" s="33">
        <v>1</v>
      </c>
      <c r="J74" s="34">
        <f t="shared" si="13"/>
        <v>0</v>
      </c>
      <c r="K74" s="33" t="str">
        <f t="shared" si="14"/>
        <v>64</v>
      </c>
      <c r="L74" s="33">
        <f t="shared" si="15"/>
        <v>0</v>
      </c>
      <c r="M74" s="33">
        <f t="shared" si="16"/>
        <v>0</v>
      </c>
      <c r="N74" s="33">
        <f t="shared" si="17"/>
        <v>0</v>
      </c>
      <c r="O74" s="33" t="str">
        <f t="shared" si="18"/>
        <v>4</v>
      </c>
      <c r="P74" s="33" t="str">
        <f t="shared" si="19"/>
        <v>2</v>
      </c>
      <c r="Q74" s="33" t="str">
        <f t="shared" si="20"/>
        <v>1</v>
      </c>
      <c r="R74" s="32">
        <f t="shared" si="21"/>
        <v>0</v>
      </c>
      <c r="W74" s="44">
        <v>71</v>
      </c>
      <c r="X74" s="72">
        <f t="shared" si="22"/>
        <v>1.4411518807585587E+17</v>
      </c>
      <c r="Y74" s="49" t="s">
        <v>74</v>
      </c>
      <c r="Z74" s="49" t="s">
        <v>74</v>
      </c>
      <c r="AA74" s="49" t="s">
        <v>74</v>
      </c>
      <c r="AB74" s="49" t="s">
        <v>74</v>
      </c>
      <c r="AC74" s="49" t="s">
        <v>65</v>
      </c>
      <c r="AD74" s="49" t="s">
        <v>58</v>
      </c>
      <c r="AE74" s="49" t="s">
        <v>58</v>
      </c>
      <c r="AF74" s="49" t="s">
        <v>58</v>
      </c>
    </row>
    <row r="75" spans="1:32" x14ac:dyDescent="0.2">
      <c r="A75" s="28">
        <f t="shared" si="23"/>
        <v>72</v>
      </c>
      <c r="B75" s="33">
        <v>0</v>
      </c>
      <c r="C75" s="33">
        <v>1</v>
      </c>
      <c r="D75" s="33">
        <v>0</v>
      </c>
      <c r="E75" s="33">
        <v>0</v>
      </c>
      <c r="F75" s="33">
        <v>1</v>
      </c>
      <c r="G75" s="33">
        <v>0</v>
      </c>
      <c r="H75" s="33">
        <v>0</v>
      </c>
      <c r="I75" s="33">
        <v>0</v>
      </c>
      <c r="J75" s="34">
        <f t="shared" si="13"/>
        <v>0</v>
      </c>
      <c r="K75" s="33" t="str">
        <f t="shared" si="14"/>
        <v>64</v>
      </c>
      <c r="L75" s="33">
        <f t="shared" si="15"/>
        <v>0</v>
      </c>
      <c r="M75" s="33">
        <f t="shared" si="16"/>
        <v>0</v>
      </c>
      <c r="N75" s="33" t="str">
        <f t="shared" si="17"/>
        <v>8</v>
      </c>
      <c r="O75" s="33">
        <f t="shared" si="18"/>
        <v>0</v>
      </c>
      <c r="P75" s="33">
        <f t="shared" si="19"/>
        <v>0</v>
      </c>
      <c r="Q75" s="33">
        <f t="shared" si="20"/>
        <v>0</v>
      </c>
      <c r="R75" s="32">
        <f t="shared" si="21"/>
        <v>0</v>
      </c>
      <c r="W75" s="44">
        <v>72</v>
      </c>
      <c r="X75" s="72">
        <f t="shared" si="22"/>
        <v>7.2057594037927936E+16</v>
      </c>
      <c r="Y75" s="49" t="s">
        <v>74</v>
      </c>
      <c r="Z75" s="49" t="s">
        <v>74</v>
      </c>
      <c r="AA75" s="49" t="s">
        <v>74</v>
      </c>
      <c r="AB75" s="49" t="s">
        <v>74</v>
      </c>
      <c r="AC75" s="49" t="s">
        <v>66</v>
      </c>
      <c r="AD75" s="49" t="s">
        <v>58</v>
      </c>
      <c r="AE75" s="49" t="s">
        <v>58</v>
      </c>
      <c r="AF75" s="49" t="s">
        <v>58</v>
      </c>
    </row>
    <row r="76" spans="1:32" x14ac:dyDescent="0.2">
      <c r="A76" s="28">
        <f t="shared" si="23"/>
        <v>73</v>
      </c>
      <c r="B76" s="33">
        <v>0</v>
      </c>
      <c r="C76" s="33">
        <v>1</v>
      </c>
      <c r="D76" s="33">
        <v>0</v>
      </c>
      <c r="E76" s="33">
        <v>0</v>
      </c>
      <c r="F76" s="33">
        <v>1</v>
      </c>
      <c r="G76" s="33">
        <v>0</v>
      </c>
      <c r="H76" s="33">
        <v>0</v>
      </c>
      <c r="I76" s="33">
        <v>1</v>
      </c>
      <c r="J76" s="34">
        <f t="shared" si="13"/>
        <v>0</v>
      </c>
      <c r="K76" s="33" t="str">
        <f t="shared" si="14"/>
        <v>64</v>
      </c>
      <c r="L76" s="33">
        <f t="shared" si="15"/>
        <v>0</v>
      </c>
      <c r="M76" s="33">
        <f t="shared" si="16"/>
        <v>0</v>
      </c>
      <c r="N76" s="33" t="str">
        <f t="shared" si="17"/>
        <v>8</v>
      </c>
      <c r="O76" s="33">
        <f t="shared" si="18"/>
        <v>0</v>
      </c>
      <c r="P76" s="33">
        <f t="shared" si="19"/>
        <v>0</v>
      </c>
      <c r="Q76" s="33" t="str">
        <f t="shared" si="20"/>
        <v>1</v>
      </c>
      <c r="R76" s="32">
        <f t="shared" si="21"/>
        <v>0</v>
      </c>
      <c r="W76" s="44">
        <v>73</v>
      </c>
      <c r="X76" s="72">
        <f t="shared" si="22"/>
        <v>3.6028797018963968E+16</v>
      </c>
      <c r="Y76" s="49" t="s">
        <v>74</v>
      </c>
      <c r="Z76" s="49" t="s">
        <v>74</v>
      </c>
      <c r="AA76" s="49" t="s">
        <v>74</v>
      </c>
      <c r="AB76" s="49" t="s">
        <v>74</v>
      </c>
      <c r="AC76" s="49" t="s">
        <v>67</v>
      </c>
      <c r="AD76" s="49" t="s">
        <v>58</v>
      </c>
      <c r="AE76" s="49" t="s">
        <v>58</v>
      </c>
      <c r="AF76" s="49" t="s">
        <v>58</v>
      </c>
    </row>
    <row r="77" spans="1:32" x14ac:dyDescent="0.2">
      <c r="A77" s="28">
        <f t="shared" si="23"/>
        <v>74</v>
      </c>
      <c r="B77" s="33">
        <v>0</v>
      </c>
      <c r="C77" s="33">
        <v>1</v>
      </c>
      <c r="D77" s="33">
        <v>0</v>
      </c>
      <c r="E77" s="33">
        <v>0</v>
      </c>
      <c r="F77" s="33">
        <v>1</v>
      </c>
      <c r="G77" s="33">
        <v>0</v>
      </c>
      <c r="H77" s="33">
        <v>1</v>
      </c>
      <c r="I77" s="33">
        <v>0</v>
      </c>
      <c r="J77" s="34">
        <f t="shared" si="13"/>
        <v>0</v>
      </c>
      <c r="K77" s="33" t="str">
        <f t="shared" si="14"/>
        <v>64</v>
      </c>
      <c r="L77" s="33">
        <f t="shared" si="15"/>
        <v>0</v>
      </c>
      <c r="M77" s="33">
        <f t="shared" si="16"/>
        <v>0</v>
      </c>
      <c r="N77" s="33" t="str">
        <f t="shared" si="17"/>
        <v>8</v>
      </c>
      <c r="O77" s="33">
        <f t="shared" si="18"/>
        <v>0</v>
      </c>
      <c r="P77" s="33" t="str">
        <f t="shared" si="19"/>
        <v>2</v>
      </c>
      <c r="Q77" s="33">
        <f t="shared" si="20"/>
        <v>0</v>
      </c>
      <c r="R77" s="32">
        <f t="shared" si="21"/>
        <v>0</v>
      </c>
      <c r="W77" s="44">
        <v>74</v>
      </c>
      <c r="X77" s="72">
        <f t="shared" si="22"/>
        <v>1.8014398509481984E+16</v>
      </c>
      <c r="Y77" s="49" t="s">
        <v>74</v>
      </c>
      <c r="Z77" s="49" t="s">
        <v>74</v>
      </c>
      <c r="AA77" s="49" t="s">
        <v>74</v>
      </c>
      <c r="AB77" s="49" t="s">
        <v>74</v>
      </c>
      <c r="AC77" s="49" t="s">
        <v>68</v>
      </c>
      <c r="AD77" s="49" t="s">
        <v>58</v>
      </c>
      <c r="AE77" s="49" t="s">
        <v>58</v>
      </c>
      <c r="AF77" s="49" t="s">
        <v>58</v>
      </c>
    </row>
    <row r="78" spans="1:32" x14ac:dyDescent="0.2">
      <c r="A78" s="28">
        <f t="shared" si="23"/>
        <v>75</v>
      </c>
      <c r="B78" s="33">
        <v>0</v>
      </c>
      <c r="C78" s="33">
        <v>1</v>
      </c>
      <c r="D78" s="33">
        <v>0</v>
      </c>
      <c r="E78" s="33">
        <v>0</v>
      </c>
      <c r="F78" s="33">
        <v>1</v>
      </c>
      <c r="G78" s="33">
        <v>0</v>
      </c>
      <c r="H78" s="33">
        <v>1</v>
      </c>
      <c r="I78" s="33">
        <v>1</v>
      </c>
      <c r="J78" s="34">
        <f t="shared" si="13"/>
        <v>0</v>
      </c>
      <c r="K78" s="33" t="str">
        <f t="shared" si="14"/>
        <v>64</v>
      </c>
      <c r="L78" s="33">
        <f t="shared" si="15"/>
        <v>0</v>
      </c>
      <c r="M78" s="33">
        <f t="shared" si="16"/>
        <v>0</v>
      </c>
      <c r="N78" s="33" t="str">
        <f t="shared" si="17"/>
        <v>8</v>
      </c>
      <c r="O78" s="33">
        <f t="shared" si="18"/>
        <v>0</v>
      </c>
      <c r="P78" s="33" t="str">
        <f t="shared" si="19"/>
        <v>2</v>
      </c>
      <c r="Q78" s="33" t="str">
        <f t="shared" si="20"/>
        <v>1</v>
      </c>
      <c r="R78" s="32">
        <f t="shared" si="21"/>
        <v>0</v>
      </c>
      <c r="W78" s="44">
        <v>75</v>
      </c>
      <c r="X78" s="72">
        <f t="shared" si="22"/>
        <v>9007199254740992</v>
      </c>
      <c r="Y78" s="49" t="s">
        <v>74</v>
      </c>
      <c r="Z78" s="49" t="s">
        <v>74</v>
      </c>
      <c r="AA78" s="49" t="s">
        <v>74</v>
      </c>
      <c r="AB78" s="49" t="s">
        <v>74</v>
      </c>
      <c r="AC78" s="49" t="s">
        <v>69</v>
      </c>
      <c r="AD78" s="49" t="s">
        <v>58</v>
      </c>
      <c r="AE78" s="49" t="s">
        <v>58</v>
      </c>
      <c r="AF78" s="49" t="s">
        <v>58</v>
      </c>
    </row>
    <row r="79" spans="1:32" x14ac:dyDescent="0.2">
      <c r="A79" s="28">
        <f t="shared" si="23"/>
        <v>76</v>
      </c>
      <c r="B79" s="33">
        <v>0</v>
      </c>
      <c r="C79" s="33">
        <v>1</v>
      </c>
      <c r="D79" s="33">
        <v>0</v>
      </c>
      <c r="E79" s="33">
        <v>0</v>
      </c>
      <c r="F79" s="33">
        <v>1</v>
      </c>
      <c r="G79" s="33">
        <v>1</v>
      </c>
      <c r="H79" s="33">
        <v>0</v>
      </c>
      <c r="I79" s="33">
        <v>0</v>
      </c>
      <c r="J79" s="34">
        <f t="shared" si="13"/>
        <v>0</v>
      </c>
      <c r="K79" s="33" t="str">
        <f t="shared" si="14"/>
        <v>64</v>
      </c>
      <c r="L79" s="33">
        <f t="shared" si="15"/>
        <v>0</v>
      </c>
      <c r="M79" s="33">
        <f t="shared" si="16"/>
        <v>0</v>
      </c>
      <c r="N79" s="33" t="str">
        <f t="shared" si="17"/>
        <v>8</v>
      </c>
      <c r="O79" s="33" t="str">
        <f t="shared" si="18"/>
        <v>4</v>
      </c>
      <c r="P79" s="33">
        <f t="shared" si="19"/>
        <v>0</v>
      </c>
      <c r="Q79" s="33">
        <f t="shared" si="20"/>
        <v>0</v>
      </c>
      <c r="R79" s="32">
        <f t="shared" si="21"/>
        <v>0</v>
      </c>
      <c r="W79" s="44">
        <v>76</v>
      </c>
      <c r="X79" s="72">
        <f t="shared" si="22"/>
        <v>4503599627370496</v>
      </c>
      <c r="Y79" s="49" t="s">
        <v>74</v>
      </c>
      <c r="Z79" s="49" t="s">
        <v>74</v>
      </c>
      <c r="AA79" s="49" t="s">
        <v>74</v>
      </c>
      <c r="AB79" s="49" t="s">
        <v>74</v>
      </c>
      <c r="AC79" s="49" t="s">
        <v>70</v>
      </c>
      <c r="AD79" s="49" t="s">
        <v>58</v>
      </c>
      <c r="AE79" s="49" t="s">
        <v>58</v>
      </c>
      <c r="AF79" s="49" t="s">
        <v>58</v>
      </c>
    </row>
    <row r="80" spans="1:32" x14ac:dyDescent="0.2">
      <c r="A80" s="28">
        <f t="shared" si="23"/>
        <v>77</v>
      </c>
      <c r="B80" s="33">
        <v>0</v>
      </c>
      <c r="C80" s="33">
        <v>1</v>
      </c>
      <c r="D80" s="33">
        <v>0</v>
      </c>
      <c r="E80" s="33">
        <v>0</v>
      </c>
      <c r="F80" s="33">
        <v>1</v>
      </c>
      <c r="G80" s="33">
        <v>1</v>
      </c>
      <c r="H80" s="33">
        <v>0</v>
      </c>
      <c r="I80" s="33">
        <v>1</v>
      </c>
      <c r="J80" s="34">
        <f t="shared" ref="J80:J143" si="24">IF(B80=1,B$2,0)</f>
        <v>0</v>
      </c>
      <c r="K80" s="33" t="str">
        <f t="shared" ref="K80:K143" si="25">IF(C80=1,C$2,0)</f>
        <v>64</v>
      </c>
      <c r="L80" s="33">
        <f t="shared" ref="L80:L143" si="26">IF(D80=1,D$2,0)</f>
        <v>0</v>
      </c>
      <c r="M80" s="33">
        <f t="shared" ref="M80:M143" si="27">IF(E80=1,E$2,0)</f>
        <v>0</v>
      </c>
      <c r="N80" s="33" t="str">
        <f t="shared" ref="N80:N143" si="28">IF(F80=1,F$2,0)</f>
        <v>8</v>
      </c>
      <c r="O80" s="33" t="str">
        <f t="shared" ref="O80:O143" si="29">IF(G80=1,G$2,0)</f>
        <v>4</v>
      </c>
      <c r="P80" s="33">
        <f t="shared" ref="P80:P143" si="30">IF(H80=1,H$2,0)</f>
        <v>0</v>
      </c>
      <c r="Q80" s="33" t="str">
        <f t="shared" ref="Q80:Q143" si="31">IF(I80=1,I$2,0)</f>
        <v>1</v>
      </c>
      <c r="R80" s="32">
        <f t="shared" ref="R80:R143" si="32">SUM(J80:Q80)</f>
        <v>0</v>
      </c>
      <c r="W80" s="44">
        <v>77</v>
      </c>
      <c r="X80" s="72">
        <f t="shared" si="22"/>
        <v>2251799813685248</v>
      </c>
      <c r="Y80" s="49" t="s">
        <v>74</v>
      </c>
      <c r="Z80" s="49" t="s">
        <v>74</v>
      </c>
      <c r="AA80" s="49" t="s">
        <v>74</v>
      </c>
      <c r="AB80" s="49" t="s">
        <v>74</v>
      </c>
      <c r="AC80" s="49" t="s">
        <v>71</v>
      </c>
      <c r="AD80" s="49" t="s">
        <v>58</v>
      </c>
      <c r="AE80" s="49" t="s">
        <v>58</v>
      </c>
      <c r="AF80" s="49" t="s">
        <v>58</v>
      </c>
    </row>
    <row r="81" spans="1:32" x14ac:dyDescent="0.2">
      <c r="A81" s="28">
        <f t="shared" si="23"/>
        <v>78</v>
      </c>
      <c r="B81" s="29">
        <v>0</v>
      </c>
      <c r="C81" s="33">
        <v>1</v>
      </c>
      <c r="D81" s="33">
        <v>0</v>
      </c>
      <c r="E81" s="33">
        <v>0</v>
      </c>
      <c r="F81" s="33">
        <v>1</v>
      </c>
      <c r="G81" s="33">
        <v>1</v>
      </c>
      <c r="H81" s="33">
        <v>1</v>
      </c>
      <c r="I81" s="33">
        <v>0</v>
      </c>
      <c r="J81" s="34">
        <f t="shared" si="24"/>
        <v>0</v>
      </c>
      <c r="K81" s="33" t="str">
        <f t="shared" si="25"/>
        <v>64</v>
      </c>
      <c r="L81" s="33">
        <f t="shared" si="26"/>
        <v>0</v>
      </c>
      <c r="M81" s="33">
        <f t="shared" si="27"/>
        <v>0</v>
      </c>
      <c r="N81" s="33" t="str">
        <f t="shared" si="28"/>
        <v>8</v>
      </c>
      <c r="O81" s="33" t="str">
        <f t="shared" si="29"/>
        <v>4</v>
      </c>
      <c r="P81" s="33" t="str">
        <f t="shared" si="30"/>
        <v>2</v>
      </c>
      <c r="Q81" s="33">
        <f t="shared" si="31"/>
        <v>0</v>
      </c>
      <c r="R81" s="32">
        <f t="shared" si="32"/>
        <v>0</v>
      </c>
      <c r="W81" s="44">
        <v>78</v>
      </c>
      <c r="X81" s="72">
        <f>X82*2</f>
        <v>1125899906842624</v>
      </c>
      <c r="Y81" s="49" t="s">
        <v>74</v>
      </c>
      <c r="Z81" s="49" t="s">
        <v>74</v>
      </c>
      <c r="AA81" s="49" t="s">
        <v>74</v>
      </c>
      <c r="AB81" s="49" t="s">
        <v>74</v>
      </c>
      <c r="AC81" s="49" t="s">
        <v>72</v>
      </c>
      <c r="AD81" s="49" t="s">
        <v>58</v>
      </c>
      <c r="AE81" s="49" t="s">
        <v>58</v>
      </c>
      <c r="AF81" s="49" t="s">
        <v>58</v>
      </c>
    </row>
    <row r="82" spans="1:32" x14ac:dyDescent="0.2">
      <c r="A82" s="28">
        <f t="shared" si="23"/>
        <v>79</v>
      </c>
      <c r="B82" s="33">
        <v>0</v>
      </c>
      <c r="C82" s="33">
        <v>1</v>
      </c>
      <c r="D82" s="33">
        <v>0</v>
      </c>
      <c r="E82" s="33">
        <v>0</v>
      </c>
      <c r="F82" s="33">
        <v>1</v>
      </c>
      <c r="G82" s="33">
        <v>1</v>
      </c>
      <c r="H82" s="33">
        <v>1</v>
      </c>
      <c r="I82" s="33">
        <v>1</v>
      </c>
      <c r="J82" s="34">
        <f t="shared" si="24"/>
        <v>0</v>
      </c>
      <c r="K82" s="33" t="str">
        <f t="shared" si="25"/>
        <v>64</v>
      </c>
      <c r="L82" s="33">
        <f t="shared" si="26"/>
        <v>0</v>
      </c>
      <c r="M82" s="33">
        <f t="shared" si="27"/>
        <v>0</v>
      </c>
      <c r="N82" s="33" t="str">
        <f t="shared" si="28"/>
        <v>8</v>
      </c>
      <c r="O82" s="33" t="str">
        <f t="shared" si="29"/>
        <v>4</v>
      </c>
      <c r="P82" s="33" t="str">
        <f t="shared" si="30"/>
        <v>2</v>
      </c>
      <c r="Q82" s="33" t="str">
        <f t="shared" si="31"/>
        <v>1</v>
      </c>
      <c r="R82" s="32">
        <f t="shared" si="32"/>
        <v>0</v>
      </c>
      <c r="W82" s="44">
        <v>79</v>
      </c>
      <c r="X82" s="72">
        <f t="shared" si="22"/>
        <v>562949953421312</v>
      </c>
      <c r="Y82" s="49" t="s">
        <v>74</v>
      </c>
      <c r="Z82" s="49" t="s">
        <v>74</v>
      </c>
      <c r="AA82" s="49" t="s">
        <v>74</v>
      </c>
      <c r="AB82" s="49" t="s">
        <v>74</v>
      </c>
      <c r="AC82" s="49" t="s">
        <v>73</v>
      </c>
      <c r="AD82" s="49" t="s">
        <v>58</v>
      </c>
      <c r="AE82" s="49" t="s">
        <v>58</v>
      </c>
      <c r="AF82" s="49" t="s">
        <v>58</v>
      </c>
    </row>
    <row r="83" spans="1:32" x14ac:dyDescent="0.2">
      <c r="A83" s="28">
        <f t="shared" si="23"/>
        <v>80</v>
      </c>
      <c r="B83" s="33">
        <v>0</v>
      </c>
      <c r="C83" s="33">
        <v>1</v>
      </c>
      <c r="D83" s="33">
        <v>0</v>
      </c>
      <c r="E83" s="33">
        <v>1</v>
      </c>
      <c r="F83" s="33">
        <v>0</v>
      </c>
      <c r="G83" s="33">
        <v>0</v>
      </c>
      <c r="H83" s="33">
        <v>0</v>
      </c>
      <c r="I83" s="33">
        <v>0</v>
      </c>
      <c r="J83" s="34">
        <f t="shared" si="24"/>
        <v>0</v>
      </c>
      <c r="K83" s="33" t="str">
        <f t="shared" si="25"/>
        <v>64</v>
      </c>
      <c r="L83" s="33">
        <f t="shared" si="26"/>
        <v>0</v>
      </c>
      <c r="M83" s="33" t="str">
        <f t="shared" si="27"/>
        <v>16</v>
      </c>
      <c r="N83" s="33">
        <f t="shared" si="28"/>
        <v>0</v>
      </c>
      <c r="O83" s="33">
        <f t="shared" si="29"/>
        <v>0</v>
      </c>
      <c r="P83" s="33">
        <f t="shared" si="30"/>
        <v>0</v>
      </c>
      <c r="Q83" s="33">
        <f t="shared" si="31"/>
        <v>0</v>
      </c>
      <c r="R83" s="32">
        <f t="shared" si="32"/>
        <v>0</v>
      </c>
      <c r="W83" s="44">
        <v>80</v>
      </c>
      <c r="X83" s="72">
        <f t="shared" si="22"/>
        <v>281474976710656</v>
      </c>
      <c r="Y83" s="49" t="s">
        <v>74</v>
      </c>
      <c r="Z83" s="49" t="s">
        <v>74</v>
      </c>
      <c r="AA83" s="49" t="s">
        <v>74</v>
      </c>
      <c r="AB83" s="49" t="s">
        <v>74</v>
      </c>
      <c r="AC83" s="49" t="s">
        <v>74</v>
      </c>
      <c r="AD83" s="49" t="s">
        <v>58</v>
      </c>
      <c r="AE83" s="49" t="s">
        <v>58</v>
      </c>
      <c r="AF83" s="49" t="s">
        <v>58</v>
      </c>
    </row>
    <row r="84" spans="1:32" x14ac:dyDescent="0.2">
      <c r="A84" s="28">
        <f t="shared" si="23"/>
        <v>81</v>
      </c>
      <c r="B84" s="33">
        <v>0</v>
      </c>
      <c r="C84" s="33">
        <v>1</v>
      </c>
      <c r="D84" s="33">
        <v>0</v>
      </c>
      <c r="E84" s="33">
        <v>1</v>
      </c>
      <c r="F84" s="33">
        <v>0</v>
      </c>
      <c r="G84" s="33">
        <v>0</v>
      </c>
      <c r="H84" s="33">
        <v>0</v>
      </c>
      <c r="I84" s="33">
        <v>1</v>
      </c>
      <c r="J84" s="34">
        <f t="shared" si="24"/>
        <v>0</v>
      </c>
      <c r="K84" s="33" t="str">
        <f t="shared" si="25"/>
        <v>64</v>
      </c>
      <c r="L84" s="33">
        <f t="shared" si="26"/>
        <v>0</v>
      </c>
      <c r="M84" s="33" t="str">
        <f t="shared" si="27"/>
        <v>16</v>
      </c>
      <c r="N84" s="33">
        <f t="shared" si="28"/>
        <v>0</v>
      </c>
      <c r="O84" s="33">
        <f t="shared" si="29"/>
        <v>0</v>
      </c>
      <c r="P84" s="33">
        <f t="shared" si="30"/>
        <v>0</v>
      </c>
      <c r="Q84" s="33" t="str">
        <f t="shared" si="31"/>
        <v>1</v>
      </c>
      <c r="R84" s="32">
        <f t="shared" si="32"/>
        <v>0</v>
      </c>
      <c r="W84" s="44">
        <v>81</v>
      </c>
      <c r="X84" s="72">
        <f t="shared" si="22"/>
        <v>140737488355328</v>
      </c>
      <c r="Y84" s="49" t="s">
        <v>74</v>
      </c>
      <c r="Z84" s="49" t="s">
        <v>74</v>
      </c>
      <c r="AA84" s="49" t="s">
        <v>74</v>
      </c>
      <c r="AB84" s="49" t="s">
        <v>74</v>
      </c>
      <c r="AC84" s="49" t="s">
        <v>74</v>
      </c>
      <c r="AD84" s="49" t="s">
        <v>59</v>
      </c>
      <c r="AE84" s="49" t="s">
        <v>58</v>
      </c>
      <c r="AF84" s="49" t="s">
        <v>58</v>
      </c>
    </row>
    <row r="85" spans="1:32" x14ac:dyDescent="0.2">
      <c r="A85" s="28">
        <f t="shared" si="23"/>
        <v>82</v>
      </c>
      <c r="B85" s="33">
        <v>0</v>
      </c>
      <c r="C85" s="33">
        <v>1</v>
      </c>
      <c r="D85" s="33">
        <v>0</v>
      </c>
      <c r="E85" s="33">
        <v>1</v>
      </c>
      <c r="F85" s="33">
        <v>0</v>
      </c>
      <c r="G85" s="33">
        <v>0</v>
      </c>
      <c r="H85" s="33">
        <v>1</v>
      </c>
      <c r="I85" s="33">
        <v>0</v>
      </c>
      <c r="J85" s="34">
        <f t="shared" si="24"/>
        <v>0</v>
      </c>
      <c r="K85" s="33" t="str">
        <f t="shared" si="25"/>
        <v>64</v>
      </c>
      <c r="L85" s="33">
        <f t="shared" si="26"/>
        <v>0</v>
      </c>
      <c r="M85" s="33" t="str">
        <f t="shared" si="27"/>
        <v>16</v>
      </c>
      <c r="N85" s="33">
        <f t="shared" si="28"/>
        <v>0</v>
      </c>
      <c r="O85" s="33">
        <f t="shared" si="29"/>
        <v>0</v>
      </c>
      <c r="P85" s="33" t="str">
        <f t="shared" si="30"/>
        <v>2</v>
      </c>
      <c r="Q85" s="33">
        <f t="shared" si="31"/>
        <v>0</v>
      </c>
      <c r="R85" s="32">
        <f t="shared" si="32"/>
        <v>0</v>
      </c>
      <c r="W85" s="44">
        <v>82</v>
      </c>
      <c r="X85" s="72">
        <f t="shared" si="22"/>
        <v>70368744177664</v>
      </c>
      <c r="Y85" s="49" t="s">
        <v>74</v>
      </c>
      <c r="Z85" s="49" t="s">
        <v>74</v>
      </c>
      <c r="AA85" s="49" t="s">
        <v>74</v>
      </c>
      <c r="AB85" s="49" t="s">
        <v>74</v>
      </c>
      <c r="AC85" s="49" t="s">
        <v>74</v>
      </c>
      <c r="AD85" s="49" t="s">
        <v>61</v>
      </c>
      <c r="AE85" s="49" t="s">
        <v>58</v>
      </c>
      <c r="AF85" s="49" t="s">
        <v>58</v>
      </c>
    </row>
    <row r="86" spans="1:32" x14ac:dyDescent="0.2">
      <c r="A86" s="28">
        <f t="shared" si="23"/>
        <v>83</v>
      </c>
      <c r="B86" s="33">
        <v>0</v>
      </c>
      <c r="C86" s="33">
        <v>1</v>
      </c>
      <c r="D86" s="33">
        <v>0</v>
      </c>
      <c r="E86" s="33">
        <v>1</v>
      </c>
      <c r="F86" s="33">
        <v>0</v>
      </c>
      <c r="G86" s="33">
        <v>0</v>
      </c>
      <c r="H86" s="33">
        <v>1</v>
      </c>
      <c r="I86" s="33">
        <v>1</v>
      </c>
      <c r="J86" s="34">
        <f t="shared" si="24"/>
        <v>0</v>
      </c>
      <c r="K86" s="33" t="str">
        <f t="shared" si="25"/>
        <v>64</v>
      </c>
      <c r="L86" s="33">
        <f t="shared" si="26"/>
        <v>0</v>
      </c>
      <c r="M86" s="33" t="str">
        <f t="shared" si="27"/>
        <v>16</v>
      </c>
      <c r="N86" s="33">
        <f t="shared" si="28"/>
        <v>0</v>
      </c>
      <c r="O86" s="33">
        <f t="shared" si="29"/>
        <v>0</v>
      </c>
      <c r="P86" s="33" t="str">
        <f t="shared" si="30"/>
        <v>2</v>
      </c>
      <c r="Q86" s="33" t="str">
        <f t="shared" si="31"/>
        <v>1</v>
      </c>
      <c r="R86" s="32">
        <f t="shared" si="32"/>
        <v>0</v>
      </c>
      <c r="W86" s="44">
        <v>83</v>
      </c>
      <c r="X86" s="72">
        <f t="shared" si="22"/>
        <v>35184372088832</v>
      </c>
      <c r="Y86" s="49" t="s">
        <v>74</v>
      </c>
      <c r="Z86" s="49" t="s">
        <v>74</v>
      </c>
      <c r="AA86" s="49" t="s">
        <v>74</v>
      </c>
      <c r="AB86" s="49" t="s">
        <v>74</v>
      </c>
      <c r="AC86" s="49" t="s">
        <v>74</v>
      </c>
      <c r="AD86" s="49" t="s">
        <v>62</v>
      </c>
      <c r="AE86" s="49" t="s">
        <v>58</v>
      </c>
      <c r="AF86" s="49" t="s">
        <v>58</v>
      </c>
    </row>
    <row r="87" spans="1:32" x14ac:dyDescent="0.2">
      <c r="A87" s="28">
        <f t="shared" si="23"/>
        <v>84</v>
      </c>
      <c r="B87" s="33">
        <v>0</v>
      </c>
      <c r="C87" s="33">
        <v>1</v>
      </c>
      <c r="D87" s="33">
        <v>0</v>
      </c>
      <c r="E87" s="33">
        <v>1</v>
      </c>
      <c r="F87" s="33">
        <v>0</v>
      </c>
      <c r="G87" s="33">
        <v>1</v>
      </c>
      <c r="H87" s="33">
        <v>0</v>
      </c>
      <c r="I87" s="33">
        <v>0</v>
      </c>
      <c r="J87" s="34">
        <f t="shared" si="24"/>
        <v>0</v>
      </c>
      <c r="K87" s="33" t="str">
        <f t="shared" si="25"/>
        <v>64</v>
      </c>
      <c r="L87" s="33">
        <f t="shared" si="26"/>
        <v>0</v>
      </c>
      <c r="M87" s="33" t="str">
        <f t="shared" si="27"/>
        <v>16</v>
      </c>
      <c r="N87" s="33">
        <f t="shared" si="28"/>
        <v>0</v>
      </c>
      <c r="O87" s="33" t="str">
        <f t="shared" si="29"/>
        <v>4</v>
      </c>
      <c r="P87" s="33">
        <f t="shared" si="30"/>
        <v>0</v>
      </c>
      <c r="Q87" s="33">
        <f t="shared" si="31"/>
        <v>0</v>
      </c>
      <c r="R87" s="32">
        <f t="shared" si="32"/>
        <v>0</v>
      </c>
      <c r="W87" s="44">
        <v>84</v>
      </c>
      <c r="X87" s="72">
        <f t="shared" si="22"/>
        <v>17592186044416</v>
      </c>
      <c r="Y87" s="49" t="s">
        <v>74</v>
      </c>
      <c r="Z87" s="49" t="s">
        <v>74</v>
      </c>
      <c r="AA87" s="49" t="s">
        <v>74</v>
      </c>
      <c r="AB87" s="49" t="s">
        <v>74</v>
      </c>
      <c r="AC87" s="49" t="s">
        <v>74</v>
      </c>
      <c r="AD87" s="49" t="s">
        <v>60</v>
      </c>
      <c r="AE87" s="49" t="s">
        <v>58</v>
      </c>
      <c r="AF87" s="49" t="s">
        <v>58</v>
      </c>
    </row>
    <row r="88" spans="1:32" x14ac:dyDescent="0.2">
      <c r="A88" s="28">
        <f t="shared" si="23"/>
        <v>85</v>
      </c>
      <c r="B88" s="33">
        <v>0</v>
      </c>
      <c r="C88" s="33">
        <v>1</v>
      </c>
      <c r="D88" s="33">
        <v>0</v>
      </c>
      <c r="E88" s="33">
        <v>1</v>
      </c>
      <c r="F88" s="33">
        <v>0</v>
      </c>
      <c r="G88" s="33">
        <v>1</v>
      </c>
      <c r="H88" s="33">
        <v>0</v>
      </c>
      <c r="I88" s="33">
        <v>1</v>
      </c>
      <c r="J88" s="34">
        <f t="shared" si="24"/>
        <v>0</v>
      </c>
      <c r="K88" s="33" t="str">
        <f t="shared" si="25"/>
        <v>64</v>
      </c>
      <c r="L88" s="33">
        <f t="shared" si="26"/>
        <v>0</v>
      </c>
      <c r="M88" s="33" t="str">
        <f t="shared" si="27"/>
        <v>16</v>
      </c>
      <c r="N88" s="33">
        <f t="shared" si="28"/>
        <v>0</v>
      </c>
      <c r="O88" s="33" t="str">
        <f t="shared" si="29"/>
        <v>4</v>
      </c>
      <c r="P88" s="33">
        <f t="shared" si="30"/>
        <v>0</v>
      </c>
      <c r="Q88" s="33" t="str">
        <f t="shared" si="31"/>
        <v>1</v>
      </c>
      <c r="R88" s="32">
        <f t="shared" si="32"/>
        <v>0</v>
      </c>
      <c r="W88" s="44">
        <v>85</v>
      </c>
      <c r="X88" s="72">
        <f t="shared" si="22"/>
        <v>8796093022208</v>
      </c>
      <c r="Y88" s="49" t="s">
        <v>74</v>
      </c>
      <c r="Z88" s="49" t="s">
        <v>74</v>
      </c>
      <c r="AA88" s="49" t="s">
        <v>74</v>
      </c>
      <c r="AB88" s="49" t="s">
        <v>74</v>
      </c>
      <c r="AC88" s="49" t="s">
        <v>74</v>
      </c>
      <c r="AD88" s="49" t="s">
        <v>63</v>
      </c>
      <c r="AE88" s="49" t="s">
        <v>58</v>
      </c>
      <c r="AF88" s="49" t="s">
        <v>58</v>
      </c>
    </row>
    <row r="89" spans="1:32" x14ac:dyDescent="0.2">
      <c r="A89" s="28">
        <f t="shared" si="23"/>
        <v>86</v>
      </c>
      <c r="B89" s="33">
        <v>0</v>
      </c>
      <c r="C89" s="33">
        <v>1</v>
      </c>
      <c r="D89" s="33">
        <v>0</v>
      </c>
      <c r="E89" s="33">
        <v>1</v>
      </c>
      <c r="F89" s="33">
        <v>0</v>
      </c>
      <c r="G89" s="33">
        <v>1</v>
      </c>
      <c r="H89" s="33">
        <v>1</v>
      </c>
      <c r="I89" s="33">
        <v>0</v>
      </c>
      <c r="J89" s="34">
        <f t="shared" si="24"/>
        <v>0</v>
      </c>
      <c r="K89" s="33" t="str">
        <f t="shared" si="25"/>
        <v>64</v>
      </c>
      <c r="L89" s="33">
        <f t="shared" si="26"/>
        <v>0</v>
      </c>
      <c r="M89" s="33" t="str">
        <f t="shared" si="27"/>
        <v>16</v>
      </c>
      <c r="N89" s="33">
        <f t="shared" si="28"/>
        <v>0</v>
      </c>
      <c r="O89" s="33" t="str">
        <f t="shared" si="29"/>
        <v>4</v>
      </c>
      <c r="P89" s="33" t="str">
        <f t="shared" si="30"/>
        <v>2</v>
      </c>
      <c r="Q89" s="33">
        <f t="shared" si="31"/>
        <v>0</v>
      </c>
      <c r="R89" s="32">
        <f t="shared" si="32"/>
        <v>0</v>
      </c>
      <c r="W89" s="44">
        <v>86</v>
      </c>
      <c r="X89" s="72">
        <f t="shared" si="22"/>
        <v>4398046511104</v>
      </c>
      <c r="Y89" s="49" t="s">
        <v>74</v>
      </c>
      <c r="Z89" s="49" t="s">
        <v>74</v>
      </c>
      <c r="AA89" s="49" t="s">
        <v>74</v>
      </c>
      <c r="AB89" s="49" t="s">
        <v>74</v>
      </c>
      <c r="AC89" s="49" t="s">
        <v>74</v>
      </c>
      <c r="AD89" s="49" t="s">
        <v>64</v>
      </c>
      <c r="AE89" s="49" t="s">
        <v>58</v>
      </c>
      <c r="AF89" s="49" t="s">
        <v>58</v>
      </c>
    </row>
    <row r="90" spans="1:32" x14ac:dyDescent="0.2">
      <c r="A90" s="28">
        <f t="shared" si="23"/>
        <v>87</v>
      </c>
      <c r="B90" s="33">
        <v>0</v>
      </c>
      <c r="C90" s="33">
        <v>1</v>
      </c>
      <c r="D90" s="33">
        <v>0</v>
      </c>
      <c r="E90" s="33">
        <v>1</v>
      </c>
      <c r="F90" s="33">
        <v>0</v>
      </c>
      <c r="G90" s="33">
        <v>1</v>
      </c>
      <c r="H90" s="33">
        <v>1</v>
      </c>
      <c r="I90" s="33">
        <v>1</v>
      </c>
      <c r="J90" s="34">
        <f t="shared" si="24"/>
        <v>0</v>
      </c>
      <c r="K90" s="33" t="str">
        <f t="shared" si="25"/>
        <v>64</v>
      </c>
      <c r="L90" s="33">
        <f t="shared" si="26"/>
        <v>0</v>
      </c>
      <c r="M90" s="33" t="str">
        <f t="shared" si="27"/>
        <v>16</v>
      </c>
      <c r="N90" s="33">
        <f t="shared" si="28"/>
        <v>0</v>
      </c>
      <c r="O90" s="33" t="str">
        <f t="shared" si="29"/>
        <v>4</v>
      </c>
      <c r="P90" s="33" t="str">
        <f t="shared" si="30"/>
        <v>2</v>
      </c>
      <c r="Q90" s="33" t="str">
        <f t="shared" si="31"/>
        <v>1</v>
      </c>
      <c r="R90" s="32">
        <f t="shared" si="32"/>
        <v>0</v>
      </c>
      <c r="W90" s="44">
        <v>87</v>
      </c>
      <c r="X90" s="72">
        <f t="shared" si="22"/>
        <v>2199023255552</v>
      </c>
      <c r="Y90" s="49" t="s">
        <v>74</v>
      </c>
      <c r="Z90" s="49" t="s">
        <v>74</v>
      </c>
      <c r="AA90" s="49" t="s">
        <v>74</v>
      </c>
      <c r="AB90" s="49" t="s">
        <v>74</v>
      </c>
      <c r="AC90" s="49" t="s">
        <v>74</v>
      </c>
      <c r="AD90" s="49" t="s">
        <v>65</v>
      </c>
      <c r="AE90" s="49" t="s">
        <v>58</v>
      </c>
      <c r="AF90" s="49" t="s">
        <v>58</v>
      </c>
    </row>
    <row r="91" spans="1:32" x14ac:dyDescent="0.2">
      <c r="A91" s="28">
        <f t="shared" si="23"/>
        <v>88</v>
      </c>
      <c r="B91" s="33">
        <v>0</v>
      </c>
      <c r="C91" s="33">
        <v>1</v>
      </c>
      <c r="D91" s="33">
        <v>0</v>
      </c>
      <c r="E91" s="33">
        <v>1</v>
      </c>
      <c r="F91" s="33">
        <v>1</v>
      </c>
      <c r="G91" s="33">
        <v>0</v>
      </c>
      <c r="H91" s="33">
        <v>0</v>
      </c>
      <c r="I91" s="33">
        <v>0</v>
      </c>
      <c r="J91" s="34">
        <f t="shared" si="24"/>
        <v>0</v>
      </c>
      <c r="K91" s="33" t="str">
        <f t="shared" si="25"/>
        <v>64</v>
      </c>
      <c r="L91" s="33">
        <f t="shared" si="26"/>
        <v>0</v>
      </c>
      <c r="M91" s="33" t="str">
        <f t="shared" si="27"/>
        <v>16</v>
      </c>
      <c r="N91" s="33" t="str">
        <f t="shared" si="28"/>
        <v>8</v>
      </c>
      <c r="O91" s="33">
        <f t="shared" si="29"/>
        <v>0</v>
      </c>
      <c r="P91" s="33">
        <f t="shared" si="30"/>
        <v>0</v>
      </c>
      <c r="Q91" s="33">
        <f t="shared" si="31"/>
        <v>0</v>
      </c>
      <c r="R91" s="32">
        <f t="shared" si="32"/>
        <v>0</v>
      </c>
      <c r="W91" s="44">
        <v>88</v>
      </c>
      <c r="X91" s="72">
        <f t="shared" si="22"/>
        <v>1099511627776</v>
      </c>
      <c r="Y91" s="49" t="s">
        <v>74</v>
      </c>
      <c r="Z91" s="49" t="s">
        <v>74</v>
      </c>
      <c r="AA91" s="49" t="s">
        <v>74</v>
      </c>
      <c r="AB91" s="49" t="s">
        <v>74</v>
      </c>
      <c r="AC91" s="49" t="s">
        <v>74</v>
      </c>
      <c r="AD91" s="49" t="s">
        <v>66</v>
      </c>
      <c r="AE91" s="49" t="s">
        <v>58</v>
      </c>
      <c r="AF91" s="49" t="s">
        <v>58</v>
      </c>
    </row>
    <row r="92" spans="1:32" x14ac:dyDescent="0.2">
      <c r="A92" s="28">
        <f t="shared" si="23"/>
        <v>89</v>
      </c>
      <c r="B92" s="33">
        <v>0</v>
      </c>
      <c r="C92" s="33">
        <v>1</v>
      </c>
      <c r="D92" s="33">
        <v>0</v>
      </c>
      <c r="E92" s="33">
        <v>1</v>
      </c>
      <c r="F92" s="33">
        <v>1</v>
      </c>
      <c r="G92" s="33">
        <v>0</v>
      </c>
      <c r="H92" s="33">
        <v>0</v>
      </c>
      <c r="I92" s="33">
        <v>1</v>
      </c>
      <c r="J92" s="34">
        <f t="shared" si="24"/>
        <v>0</v>
      </c>
      <c r="K92" s="33" t="str">
        <f t="shared" si="25"/>
        <v>64</v>
      </c>
      <c r="L92" s="33">
        <f t="shared" si="26"/>
        <v>0</v>
      </c>
      <c r="M92" s="33" t="str">
        <f t="shared" si="27"/>
        <v>16</v>
      </c>
      <c r="N92" s="33" t="str">
        <f t="shared" si="28"/>
        <v>8</v>
      </c>
      <c r="O92" s="33">
        <f t="shared" si="29"/>
        <v>0</v>
      </c>
      <c r="P92" s="33">
        <f t="shared" si="30"/>
        <v>0</v>
      </c>
      <c r="Q92" s="33" t="str">
        <f t="shared" si="31"/>
        <v>1</v>
      </c>
      <c r="R92" s="32">
        <f t="shared" si="32"/>
        <v>0</v>
      </c>
      <c r="W92" s="44">
        <v>89</v>
      </c>
      <c r="X92" s="72">
        <f t="shared" si="22"/>
        <v>549755813888</v>
      </c>
      <c r="Y92" s="49" t="s">
        <v>74</v>
      </c>
      <c r="Z92" s="49" t="s">
        <v>74</v>
      </c>
      <c r="AA92" s="49" t="s">
        <v>74</v>
      </c>
      <c r="AB92" s="49" t="s">
        <v>74</v>
      </c>
      <c r="AC92" s="49" t="s">
        <v>74</v>
      </c>
      <c r="AD92" s="49" t="s">
        <v>67</v>
      </c>
      <c r="AE92" s="49" t="s">
        <v>58</v>
      </c>
      <c r="AF92" s="49" t="s">
        <v>58</v>
      </c>
    </row>
    <row r="93" spans="1:32" x14ac:dyDescent="0.2">
      <c r="A93" s="28">
        <f t="shared" si="23"/>
        <v>90</v>
      </c>
      <c r="B93" s="33">
        <v>0</v>
      </c>
      <c r="C93" s="33">
        <v>1</v>
      </c>
      <c r="D93" s="33">
        <v>0</v>
      </c>
      <c r="E93" s="33">
        <v>1</v>
      </c>
      <c r="F93" s="33">
        <v>1</v>
      </c>
      <c r="G93" s="33">
        <v>0</v>
      </c>
      <c r="H93" s="33">
        <v>1</v>
      </c>
      <c r="I93" s="33">
        <v>0</v>
      </c>
      <c r="J93" s="34">
        <f t="shared" si="24"/>
        <v>0</v>
      </c>
      <c r="K93" s="33" t="str">
        <f t="shared" si="25"/>
        <v>64</v>
      </c>
      <c r="L93" s="33">
        <f t="shared" si="26"/>
        <v>0</v>
      </c>
      <c r="M93" s="33" t="str">
        <f t="shared" si="27"/>
        <v>16</v>
      </c>
      <c r="N93" s="33" t="str">
        <f t="shared" si="28"/>
        <v>8</v>
      </c>
      <c r="O93" s="33">
        <f t="shared" si="29"/>
        <v>0</v>
      </c>
      <c r="P93" s="33" t="str">
        <f t="shared" si="30"/>
        <v>2</v>
      </c>
      <c r="Q93" s="33">
        <f t="shared" si="31"/>
        <v>0</v>
      </c>
      <c r="R93" s="32">
        <f t="shared" si="32"/>
        <v>0</v>
      </c>
      <c r="W93" s="44">
        <v>90</v>
      </c>
      <c r="X93" s="72">
        <f t="shared" si="22"/>
        <v>274877906944</v>
      </c>
      <c r="Y93" s="49" t="s">
        <v>74</v>
      </c>
      <c r="Z93" s="49" t="s">
        <v>74</v>
      </c>
      <c r="AA93" s="49" t="s">
        <v>74</v>
      </c>
      <c r="AB93" s="49" t="s">
        <v>74</v>
      </c>
      <c r="AC93" s="49" t="s">
        <v>74</v>
      </c>
      <c r="AD93" s="49" t="s">
        <v>68</v>
      </c>
      <c r="AE93" s="49" t="s">
        <v>58</v>
      </c>
      <c r="AF93" s="49" t="s">
        <v>58</v>
      </c>
    </row>
    <row r="94" spans="1:32" x14ac:dyDescent="0.2">
      <c r="A94" s="28">
        <f t="shared" si="23"/>
        <v>91</v>
      </c>
      <c r="B94" s="33">
        <v>0</v>
      </c>
      <c r="C94" s="33">
        <v>1</v>
      </c>
      <c r="D94" s="33">
        <v>0</v>
      </c>
      <c r="E94" s="33">
        <v>1</v>
      </c>
      <c r="F94" s="33">
        <v>1</v>
      </c>
      <c r="G94" s="33">
        <v>0</v>
      </c>
      <c r="H94" s="33">
        <v>1</v>
      </c>
      <c r="I94" s="33">
        <v>1</v>
      </c>
      <c r="J94" s="34">
        <f t="shared" si="24"/>
        <v>0</v>
      </c>
      <c r="K94" s="33" t="str">
        <f t="shared" si="25"/>
        <v>64</v>
      </c>
      <c r="L94" s="33">
        <f t="shared" si="26"/>
        <v>0</v>
      </c>
      <c r="M94" s="33" t="str">
        <f t="shared" si="27"/>
        <v>16</v>
      </c>
      <c r="N94" s="33" t="str">
        <f t="shared" si="28"/>
        <v>8</v>
      </c>
      <c r="O94" s="33">
        <f t="shared" si="29"/>
        <v>0</v>
      </c>
      <c r="P94" s="33" t="str">
        <f t="shared" si="30"/>
        <v>2</v>
      </c>
      <c r="Q94" s="33" t="str">
        <f t="shared" si="31"/>
        <v>1</v>
      </c>
      <c r="R94" s="32">
        <f t="shared" si="32"/>
        <v>0</v>
      </c>
      <c r="W94" s="44">
        <v>91</v>
      </c>
      <c r="X94" s="72">
        <f t="shared" si="22"/>
        <v>137438953472</v>
      </c>
      <c r="Y94" s="49" t="s">
        <v>74</v>
      </c>
      <c r="Z94" s="49" t="s">
        <v>74</v>
      </c>
      <c r="AA94" s="49" t="s">
        <v>74</v>
      </c>
      <c r="AB94" s="49" t="s">
        <v>74</v>
      </c>
      <c r="AC94" s="49" t="s">
        <v>74</v>
      </c>
      <c r="AD94" s="49" t="s">
        <v>69</v>
      </c>
      <c r="AE94" s="49" t="s">
        <v>58</v>
      </c>
      <c r="AF94" s="49" t="s">
        <v>58</v>
      </c>
    </row>
    <row r="95" spans="1:32" x14ac:dyDescent="0.2">
      <c r="A95" s="28">
        <f t="shared" si="23"/>
        <v>92</v>
      </c>
      <c r="B95" s="33">
        <v>0</v>
      </c>
      <c r="C95" s="33">
        <v>1</v>
      </c>
      <c r="D95" s="33">
        <v>0</v>
      </c>
      <c r="E95" s="33">
        <v>1</v>
      </c>
      <c r="F95" s="33">
        <v>1</v>
      </c>
      <c r="G95" s="33">
        <v>1</v>
      </c>
      <c r="H95" s="33">
        <v>0</v>
      </c>
      <c r="I95" s="33">
        <v>0</v>
      </c>
      <c r="J95" s="34">
        <f t="shared" si="24"/>
        <v>0</v>
      </c>
      <c r="K95" s="33" t="str">
        <f t="shared" si="25"/>
        <v>64</v>
      </c>
      <c r="L95" s="33">
        <f t="shared" si="26"/>
        <v>0</v>
      </c>
      <c r="M95" s="33" t="str">
        <f t="shared" si="27"/>
        <v>16</v>
      </c>
      <c r="N95" s="33" t="str">
        <f t="shared" si="28"/>
        <v>8</v>
      </c>
      <c r="O95" s="33" t="str">
        <f t="shared" si="29"/>
        <v>4</v>
      </c>
      <c r="P95" s="33">
        <f t="shared" si="30"/>
        <v>0</v>
      </c>
      <c r="Q95" s="33">
        <f t="shared" si="31"/>
        <v>0</v>
      </c>
      <c r="R95" s="32">
        <f t="shared" si="32"/>
        <v>0</v>
      </c>
      <c r="W95" s="44">
        <v>92</v>
      </c>
      <c r="X95" s="72">
        <f t="shared" si="22"/>
        <v>68719476736</v>
      </c>
      <c r="Y95" s="49" t="s">
        <v>74</v>
      </c>
      <c r="Z95" s="49" t="s">
        <v>74</v>
      </c>
      <c r="AA95" s="49" t="s">
        <v>74</v>
      </c>
      <c r="AB95" s="49" t="s">
        <v>74</v>
      </c>
      <c r="AC95" s="49" t="s">
        <v>74</v>
      </c>
      <c r="AD95" s="49" t="s">
        <v>70</v>
      </c>
      <c r="AE95" s="49" t="s">
        <v>58</v>
      </c>
      <c r="AF95" s="49" t="s">
        <v>58</v>
      </c>
    </row>
    <row r="96" spans="1:32" x14ac:dyDescent="0.2">
      <c r="A96" s="28">
        <f t="shared" si="23"/>
        <v>93</v>
      </c>
      <c r="B96" s="33">
        <v>0</v>
      </c>
      <c r="C96" s="33">
        <v>1</v>
      </c>
      <c r="D96" s="33">
        <v>0</v>
      </c>
      <c r="E96" s="33">
        <v>1</v>
      </c>
      <c r="F96" s="33">
        <v>1</v>
      </c>
      <c r="G96" s="33">
        <v>1</v>
      </c>
      <c r="H96" s="33">
        <v>0</v>
      </c>
      <c r="I96" s="33">
        <v>1</v>
      </c>
      <c r="J96" s="34">
        <f t="shared" si="24"/>
        <v>0</v>
      </c>
      <c r="K96" s="33" t="str">
        <f t="shared" si="25"/>
        <v>64</v>
      </c>
      <c r="L96" s="33">
        <f t="shared" si="26"/>
        <v>0</v>
      </c>
      <c r="M96" s="33" t="str">
        <f t="shared" si="27"/>
        <v>16</v>
      </c>
      <c r="N96" s="33" t="str">
        <f t="shared" si="28"/>
        <v>8</v>
      </c>
      <c r="O96" s="33" t="str">
        <f t="shared" si="29"/>
        <v>4</v>
      </c>
      <c r="P96" s="33">
        <f t="shared" si="30"/>
        <v>0</v>
      </c>
      <c r="Q96" s="33" t="str">
        <f t="shared" si="31"/>
        <v>1</v>
      </c>
      <c r="R96" s="32">
        <f t="shared" si="32"/>
        <v>0</v>
      </c>
      <c r="W96" s="44">
        <v>93</v>
      </c>
      <c r="X96" s="72">
        <f t="shared" si="22"/>
        <v>34359738368</v>
      </c>
      <c r="Y96" s="49" t="s">
        <v>74</v>
      </c>
      <c r="Z96" s="49" t="s">
        <v>74</v>
      </c>
      <c r="AA96" s="49" t="s">
        <v>74</v>
      </c>
      <c r="AB96" s="49" t="s">
        <v>74</v>
      </c>
      <c r="AC96" s="49" t="s">
        <v>74</v>
      </c>
      <c r="AD96" s="49" t="s">
        <v>71</v>
      </c>
      <c r="AE96" s="49" t="s">
        <v>58</v>
      </c>
      <c r="AF96" s="49" t="s">
        <v>58</v>
      </c>
    </row>
    <row r="97" spans="1:32" x14ac:dyDescent="0.2">
      <c r="A97" s="28">
        <f t="shared" si="23"/>
        <v>94</v>
      </c>
      <c r="B97" s="33">
        <v>0</v>
      </c>
      <c r="C97" s="33">
        <v>1</v>
      </c>
      <c r="D97" s="33">
        <v>0</v>
      </c>
      <c r="E97" s="33">
        <v>1</v>
      </c>
      <c r="F97" s="33">
        <v>1</v>
      </c>
      <c r="G97" s="33">
        <v>1</v>
      </c>
      <c r="H97" s="33">
        <v>1</v>
      </c>
      <c r="I97" s="33">
        <v>0</v>
      </c>
      <c r="J97" s="34">
        <f t="shared" si="24"/>
        <v>0</v>
      </c>
      <c r="K97" s="33" t="str">
        <f t="shared" si="25"/>
        <v>64</v>
      </c>
      <c r="L97" s="33">
        <f t="shared" si="26"/>
        <v>0</v>
      </c>
      <c r="M97" s="33" t="str">
        <f t="shared" si="27"/>
        <v>16</v>
      </c>
      <c r="N97" s="33" t="str">
        <f t="shared" si="28"/>
        <v>8</v>
      </c>
      <c r="O97" s="33" t="str">
        <f t="shared" si="29"/>
        <v>4</v>
      </c>
      <c r="P97" s="33" t="str">
        <f t="shared" si="30"/>
        <v>2</v>
      </c>
      <c r="Q97" s="33">
        <f t="shared" si="31"/>
        <v>0</v>
      </c>
      <c r="R97" s="32">
        <f t="shared" si="32"/>
        <v>0</v>
      </c>
      <c r="W97" s="44">
        <v>94</v>
      </c>
      <c r="X97" s="72">
        <f t="shared" si="22"/>
        <v>17179869184</v>
      </c>
      <c r="Y97" s="49" t="s">
        <v>74</v>
      </c>
      <c r="Z97" s="49" t="s">
        <v>74</v>
      </c>
      <c r="AA97" s="49" t="s">
        <v>74</v>
      </c>
      <c r="AB97" s="49" t="s">
        <v>74</v>
      </c>
      <c r="AC97" s="49" t="s">
        <v>74</v>
      </c>
      <c r="AD97" s="49" t="s">
        <v>72</v>
      </c>
      <c r="AE97" s="49" t="s">
        <v>58</v>
      </c>
      <c r="AF97" s="49" t="s">
        <v>58</v>
      </c>
    </row>
    <row r="98" spans="1:32" x14ac:dyDescent="0.2">
      <c r="A98" s="28">
        <f t="shared" si="23"/>
        <v>95</v>
      </c>
      <c r="B98" s="33">
        <v>0</v>
      </c>
      <c r="C98" s="33">
        <v>1</v>
      </c>
      <c r="D98" s="33">
        <v>0</v>
      </c>
      <c r="E98" s="33">
        <v>1</v>
      </c>
      <c r="F98" s="33">
        <v>1</v>
      </c>
      <c r="G98" s="33">
        <v>1</v>
      </c>
      <c r="H98" s="33">
        <v>1</v>
      </c>
      <c r="I98" s="33">
        <v>1</v>
      </c>
      <c r="J98" s="34">
        <f t="shared" si="24"/>
        <v>0</v>
      </c>
      <c r="K98" s="33" t="str">
        <f t="shared" si="25"/>
        <v>64</v>
      </c>
      <c r="L98" s="33">
        <f t="shared" si="26"/>
        <v>0</v>
      </c>
      <c r="M98" s="33" t="str">
        <f t="shared" si="27"/>
        <v>16</v>
      </c>
      <c r="N98" s="33" t="str">
        <f t="shared" si="28"/>
        <v>8</v>
      </c>
      <c r="O98" s="33" t="str">
        <f t="shared" si="29"/>
        <v>4</v>
      </c>
      <c r="P98" s="33" t="str">
        <f t="shared" si="30"/>
        <v>2</v>
      </c>
      <c r="Q98" s="33" t="str">
        <f t="shared" si="31"/>
        <v>1</v>
      </c>
      <c r="R98" s="32">
        <f t="shared" si="32"/>
        <v>0</v>
      </c>
      <c r="W98" s="44">
        <v>95</v>
      </c>
      <c r="X98" s="72">
        <f t="shared" si="22"/>
        <v>8589934592</v>
      </c>
      <c r="Y98" s="49" t="s">
        <v>74</v>
      </c>
      <c r="Z98" s="49" t="s">
        <v>74</v>
      </c>
      <c r="AA98" s="49" t="s">
        <v>74</v>
      </c>
      <c r="AB98" s="49" t="s">
        <v>74</v>
      </c>
      <c r="AC98" s="49" t="s">
        <v>74</v>
      </c>
      <c r="AD98" s="49" t="s">
        <v>73</v>
      </c>
      <c r="AE98" s="49" t="s">
        <v>58</v>
      </c>
      <c r="AF98" s="49" t="s">
        <v>58</v>
      </c>
    </row>
    <row r="99" spans="1:32" x14ac:dyDescent="0.2">
      <c r="A99" s="28">
        <f t="shared" si="23"/>
        <v>96</v>
      </c>
      <c r="B99" s="33">
        <v>0</v>
      </c>
      <c r="C99" s="33">
        <v>1</v>
      </c>
      <c r="D99" s="33">
        <v>1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s="34">
        <f t="shared" si="24"/>
        <v>0</v>
      </c>
      <c r="K99" s="33" t="str">
        <f t="shared" si="25"/>
        <v>64</v>
      </c>
      <c r="L99" s="33" t="str">
        <f t="shared" si="26"/>
        <v>32</v>
      </c>
      <c r="M99" s="33">
        <f t="shared" si="27"/>
        <v>0</v>
      </c>
      <c r="N99" s="33">
        <f t="shared" si="28"/>
        <v>0</v>
      </c>
      <c r="O99" s="33">
        <f t="shared" si="29"/>
        <v>0</v>
      </c>
      <c r="P99" s="33">
        <f t="shared" si="30"/>
        <v>0</v>
      </c>
      <c r="Q99" s="33">
        <f t="shared" si="31"/>
        <v>0</v>
      </c>
      <c r="R99" s="32">
        <f t="shared" si="32"/>
        <v>0</v>
      </c>
      <c r="W99" s="44">
        <v>96</v>
      </c>
      <c r="X99" s="72">
        <f t="shared" si="22"/>
        <v>4294967296</v>
      </c>
      <c r="Y99" s="49" t="s">
        <v>74</v>
      </c>
      <c r="Z99" s="49" t="s">
        <v>74</v>
      </c>
      <c r="AA99" s="49" t="s">
        <v>74</v>
      </c>
      <c r="AB99" s="49" t="s">
        <v>74</v>
      </c>
      <c r="AC99" s="49" t="s">
        <v>74</v>
      </c>
      <c r="AD99" s="49" t="s">
        <v>74</v>
      </c>
      <c r="AE99" s="49" t="s">
        <v>58</v>
      </c>
      <c r="AF99" s="49" t="s">
        <v>58</v>
      </c>
    </row>
    <row r="100" spans="1:32" x14ac:dyDescent="0.2">
      <c r="A100" s="28">
        <f t="shared" si="23"/>
        <v>97</v>
      </c>
      <c r="B100" s="33">
        <v>0</v>
      </c>
      <c r="C100" s="33">
        <v>1</v>
      </c>
      <c r="D100" s="33">
        <v>1</v>
      </c>
      <c r="E100" s="33">
        <v>0</v>
      </c>
      <c r="F100" s="33">
        <v>0</v>
      </c>
      <c r="G100" s="33">
        <v>0</v>
      </c>
      <c r="H100" s="33">
        <v>0</v>
      </c>
      <c r="I100" s="33">
        <v>1</v>
      </c>
      <c r="J100" s="34">
        <f t="shared" si="24"/>
        <v>0</v>
      </c>
      <c r="K100" s="33" t="str">
        <f t="shared" si="25"/>
        <v>64</v>
      </c>
      <c r="L100" s="33" t="str">
        <f t="shared" si="26"/>
        <v>32</v>
      </c>
      <c r="M100" s="33">
        <f t="shared" si="27"/>
        <v>0</v>
      </c>
      <c r="N100" s="33">
        <f t="shared" si="28"/>
        <v>0</v>
      </c>
      <c r="O100" s="33">
        <f t="shared" si="29"/>
        <v>0</v>
      </c>
      <c r="P100" s="33">
        <f t="shared" si="30"/>
        <v>0</v>
      </c>
      <c r="Q100" s="33" t="str">
        <f t="shared" si="31"/>
        <v>1</v>
      </c>
      <c r="R100" s="32">
        <f t="shared" si="32"/>
        <v>0</v>
      </c>
      <c r="W100" s="44">
        <v>97</v>
      </c>
      <c r="X100" s="72">
        <f t="shared" si="22"/>
        <v>2147483648</v>
      </c>
      <c r="Y100" s="49" t="s">
        <v>74</v>
      </c>
      <c r="Z100" s="49" t="s">
        <v>74</v>
      </c>
      <c r="AA100" s="49" t="s">
        <v>74</v>
      </c>
      <c r="AB100" s="49" t="s">
        <v>74</v>
      </c>
      <c r="AC100" s="49" t="s">
        <v>74</v>
      </c>
      <c r="AD100" s="49" t="s">
        <v>74</v>
      </c>
      <c r="AE100" s="49" t="s">
        <v>59</v>
      </c>
      <c r="AF100" s="49" t="s">
        <v>58</v>
      </c>
    </row>
    <row r="101" spans="1:32" x14ac:dyDescent="0.2">
      <c r="A101" s="28">
        <f t="shared" si="23"/>
        <v>98</v>
      </c>
      <c r="B101" s="33">
        <v>0</v>
      </c>
      <c r="C101" s="33">
        <v>1</v>
      </c>
      <c r="D101" s="33">
        <v>1</v>
      </c>
      <c r="E101" s="33">
        <v>0</v>
      </c>
      <c r="F101" s="33">
        <v>0</v>
      </c>
      <c r="G101" s="33">
        <v>0</v>
      </c>
      <c r="H101" s="33">
        <v>1</v>
      </c>
      <c r="I101" s="33">
        <v>0</v>
      </c>
      <c r="J101" s="34">
        <f t="shared" si="24"/>
        <v>0</v>
      </c>
      <c r="K101" s="33" t="str">
        <f t="shared" si="25"/>
        <v>64</v>
      </c>
      <c r="L101" s="33" t="str">
        <f t="shared" si="26"/>
        <v>32</v>
      </c>
      <c r="M101" s="33">
        <f t="shared" si="27"/>
        <v>0</v>
      </c>
      <c r="N101" s="33">
        <f t="shared" si="28"/>
        <v>0</v>
      </c>
      <c r="O101" s="33">
        <f t="shared" si="29"/>
        <v>0</v>
      </c>
      <c r="P101" s="33" t="str">
        <f t="shared" si="30"/>
        <v>2</v>
      </c>
      <c r="Q101" s="33">
        <f t="shared" si="31"/>
        <v>0</v>
      </c>
      <c r="R101" s="32">
        <f t="shared" si="32"/>
        <v>0</v>
      </c>
      <c r="W101" s="44">
        <v>98</v>
      </c>
      <c r="X101" s="72">
        <f t="shared" si="22"/>
        <v>1073741824</v>
      </c>
      <c r="Y101" s="49" t="s">
        <v>74</v>
      </c>
      <c r="Z101" s="49" t="s">
        <v>74</v>
      </c>
      <c r="AA101" s="49" t="s">
        <v>74</v>
      </c>
      <c r="AB101" s="49" t="s">
        <v>74</v>
      </c>
      <c r="AC101" s="49" t="s">
        <v>74</v>
      </c>
      <c r="AD101" s="49" t="s">
        <v>74</v>
      </c>
      <c r="AE101" s="49" t="s">
        <v>61</v>
      </c>
      <c r="AF101" s="49" t="s">
        <v>58</v>
      </c>
    </row>
    <row r="102" spans="1:32" x14ac:dyDescent="0.2">
      <c r="A102" s="28">
        <f t="shared" si="23"/>
        <v>99</v>
      </c>
      <c r="B102" s="33">
        <v>0</v>
      </c>
      <c r="C102" s="33">
        <v>1</v>
      </c>
      <c r="D102" s="33">
        <v>1</v>
      </c>
      <c r="E102" s="33">
        <v>0</v>
      </c>
      <c r="F102" s="33">
        <v>0</v>
      </c>
      <c r="G102" s="33">
        <v>0</v>
      </c>
      <c r="H102" s="33">
        <v>1</v>
      </c>
      <c r="I102" s="33">
        <v>1</v>
      </c>
      <c r="J102" s="34">
        <f t="shared" si="24"/>
        <v>0</v>
      </c>
      <c r="K102" s="33" t="str">
        <f t="shared" si="25"/>
        <v>64</v>
      </c>
      <c r="L102" s="33" t="str">
        <f t="shared" si="26"/>
        <v>32</v>
      </c>
      <c r="M102" s="33">
        <f t="shared" si="27"/>
        <v>0</v>
      </c>
      <c r="N102" s="33">
        <f t="shared" si="28"/>
        <v>0</v>
      </c>
      <c r="O102" s="33">
        <f t="shared" si="29"/>
        <v>0</v>
      </c>
      <c r="P102" s="33" t="str">
        <f t="shared" si="30"/>
        <v>2</v>
      </c>
      <c r="Q102" s="33" t="str">
        <f t="shared" si="31"/>
        <v>1</v>
      </c>
      <c r="R102" s="32">
        <f t="shared" si="32"/>
        <v>0</v>
      </c>
      <c r="W102" s="44">
        <v>99</v>
      </c>
      <c r="X102" s="72">
        <f t="shared" si="22"/>
        <v>536870912</v>
      </c>
      <c r="Y102" s="49" t="s">
        <v>74</v>
      </c>
      <c r="Z102" s="49" t="s">
        <v>74</v>
      </c>
      <c r="AA102" s="49" t="s">
        <v>74</v>
      </c>
      <c r="AB102" s="49" t="s">
        <v>74</v>
      </c>
      <c r="AC102" s="49" t="s">
        <v>74</v>
      </c>
      <c r="AD102" s="49" t="s">
        <v>74</v>
      </c>
      <c r="AE102" s="49" t="s">
        <v>62</v>
      </c>
      <c r="AF102" s="49" t="s">
        <v>58</v>
      </c>
    </row>
    <row r="103" spans="1:32" x14ac:dyDescent="0.2">
      <c r="A103" s="28">
        <f t="shared" si="23"/>
        <v>100</v>
      </c>
      <c r="B103" s="33">
        <v>0</v>
      </c>
      <c r="C103" s="33">
        <v>1</v>
      </c>
      <c r="D103" s="33">
        <v>1</v>
      </c>
      <c r="E103" s="33">
        <v>0</v>
      </c>
      <c r="F103" s="33">
        <v>0</v>
      </c>
      <c r="G103" s="33">
        <v>1</v>
      </c>
      <c r="H103" s="33">
        <v>0</v>
      </c>
      <c r="I103" s="33">
        <v>0</v>
      </c>
      <c r="J103" s="34">
        <f t="shared" si="24"/>
        <v>0</v>
      </c>
      <c r="K103" s="33" t="str">
        <f t="shared" si="25"/>
        <v>64</v>
      </c>
      <c r="L103" s="33" t="str">
        <f t="shared" si="26"/>
        <v>32</v>
      </c>
      <c r="M103" s="33">
        <f t="shared" si="27"/>
        <v>0</v>
      </c>
      <c r="N103" s="33">
        <f t="shared" si="28"/>
        <v>0</v>
      </c>
      <c r="O103" s="33" t="str">
        <f t="shared" si="29"/>
        <v>4</v>
      </c>
      <c r="P103" s="33">
        <f t="shared" si="30"/>
        <v>0</v>
      </c>
      <c r="Q103" s="33">
        <f t="shared" si="31"/>
        <v>0</v>
      </c>
      <c r="R103" s="32">
        <f t="shared" si="32"/>
        <v>0</v>
      </c>
      <c r="W103" s="44">
        <v>100</v>
      </c>
      <c r="X103" s="72">
        <f t="shared" si="22"/>
        <v>268435456</v>
      </c>
      <c r="Y103" s="49" t="s">
        <v>74</v>
      </c>
      <c r="Z103" s="49" t="s">
        <v>74</v>
      </c>
      <c r="AA103" s="49" t="s">
        <v>74</v>
      </c>
      <c r="AB103" s="49" t="s">
        <v>74</v>
      </c>
      <c r="AC103" s="49" t="s">
        <v>74</v>
      </c>
      <c r="AD103" s="49" t="s">
        <v>74</v>
      </c>
      <c r="AE103" s="49" t="s">
        <v>60</v>
      </c>
      <c r="AF103" s="49" t="s">
        <v>58</v>
      </c>
    </row>
    <row r="104" spans="1:32" x14ac:dyDescent="0.2">
      <c r="A104" s="28">
        <f t="shared" si="23"/>
        <v>101</v>
      </c>
      <c r="B104" s="33">
        <v>0</v>
      </c>
      <c r="C104" s="33">
        <v>1</v>
      </c>
      <c r="D104" s="33">
        <v>1</v>
      </c>
      <c r="E104" s="33">
        <v>0</v>
      </c>
      <c r="F104" s="33">
        <v>0</v>
      </c>
      <c r="G104" s="33">
        <v>1</v>
      </c>
      <c r="H104" s="33">
        <v>0</v>
      </c>
      <c r="I104" s="33">
        <v>1</v>
      </c>
      <c r="J104" s="34">
        <f t="shared" si="24"/>
        <v>0</v>
      </c>
      <c r="K104" s="33" t="str">
        <f t="shared" si="25"/>
        <v>64</v>
      </c>
      <c r="L104" s="33" t="str">
        <f t="shared" si="26"/>
        <v>32</v>
      </c>
      <c r="M104" s="33">
        <f t="shared" si="27"/>
        <v>0</v>
      </c>
      <c r="N104" s="33">
        <f t="shared" si="28"/>
        <v>0</v>
      </c>
      <c r="O104" s="33" t="str">
        <f t="shared" si="29"/>
        <v>4</v>
      </c>
      <c r="P104" s="33">
        <f t="shared" si="30"/>
        <v>0</v>
      </c>
      <c r="Q104" s="33" t="str">
        <f t="shared" si="31"/>
        <v>1</v>
      </c>
      <c r="R104" s="32">
        <f t="shared" si="32"/>
        <v>0</v>
      </c>
      <c r="W104" s="44">
        <v>101</v>
      </c>
      <c r="X104" s="72">
        <f t="shared" si="22"/>
        <v>134217728</v>
      </c>
      <c r="Y104" s="49" t="s">
        <v>74</v>
      </c>
      <c r="Z104" s="49" t="s">
        <v>74</v>
      </c>
      <c r="AA104" s="49" t="s">
        <v>74</v>
      </c>
      <c r="AB104" s="49" t="s">
        <v>74</v>
      </c>
      <c r="AC104" s="49" t="s">
        <v>74</v>
      </c>
      <c r="AD104" s="49" t="s">
        <v>74</v>
      </c>
      <c r="AE104" s="49" t="s">
        <v>63</v>
      </c>
      <c r="AF104" s="49" t="s">
        <v>58</v>
      </c>
    </row>
    <row r="105" spans="1:32" x14ac:dyDescent="0.2">
      <c r="A105" s="28">
        <f t="shared" si="23"/>
        <v>102</v>
      </c>
      <c r="B105" s="33">
        <v>0</v>
      </c>
      <c r="C105" s="33">
        <v>1</v>
      </c>
      <c r="D105" s="33">
        <v>1</v>
      </c>
      <c r="E105" s="33">
        <v>0</v>
      </c>
      <c r="F105" s="33">
        <v>0</v>
      </c>
      <c r="G105" s="33">
        <v>1</v>
      </c>
      <c r="H105" s="33">
        <v>1</v>
      </c>
      <c r="I105" s="33">
        <v>0</v>
      </c>
      <c r="J105" s="34">
        <f t="shared" si="24"/>
        <v>0</v>
      </c>
      <c r="K105" s="33" t="str">
        <f t="shared" si="25"/>
        <v>64</v>
      </c>
      <c r="L105" s="33" t="str">
        <f t="shared" si="26"/>
        <v>32</v>
      </c>
      <c r="M105" s="33">
        <f t="shared" si="27"/>
        <v>0</v>
      </c>
      <c r="N105" s="33">
        <f t="shared" si="28"/>
        <v>0</v>
      </c>
      <c r="O105" s="33" t="str">
        <f t="shared" si="29"/>
        <v>4</v>
      </c>
      <c r="P105" s="33" t="str">
        <f t="shared" si="30"/>
        <v>2</v>
      </c>
      <c r="Q105" s="33">
        <f t="shared" si="31"/>
        <v>0</v>
      </c>
      <c r="R105" s="32">
        <f t="shared" si="32"/>
        <v>0</v>
      </c>
      <c r="W105" s="44">
        <v>102</v>
      </c>
      <c r="X105" s="72">
        <f t="shared" si="22"/>
        <v>67108864</v>
      </c>
      <c r="Y105" s="49" t="s">
        <v>74</v>
      </c>
      <c r="Z105" s="49" t="s">
        <v>74</v>
      </c>
      <c r="AA105" s="49" t="s">
        <v>74</v>
      </c>
      <c r="AB105" s="49" t="s">
        <v>74</v>
      </c>
      <c r="AC105" s="49" t="s">
        <v>74</v>
      </c>
      <c r="AD105" s="49" t="s">
        <v>74</v>
      </c>
      <c r="AE105" s="49" t="s">
        <v>64</v>
      </c>
      <c r="AF105" s="49" t="s">
        <v>58</v>
      </c>
    </row>
    <row r="106" spans="1:32" x14ac:dyDescent="0.2">
      <c r="A106" s="28">
        <f t="shared" si="23"/>
        <v>103</v>
      </c>
      <c r="B106" s="33">
        <v>0</v>
      </c>
      <c r="C106" s="33">
        <v>1</v>
      </c>
      <c r="D106" s="33">
        <v>1</v>
      </c>
      <c r="E106" s="33">
        <v>0</v>
      </c>
      <c r="F106" s="33">
        <v>0</v>
      </c>
      <c r="G106" s="33">
        <v>1</v>
      </c>
      <c r="H106" s="33">
        <v>1</v>
      </c>
      <c r="I106" s="33">
        <v>1</v>
      </c>
      <c r="J106" s="34">
        <f t="shared" si="24"/>
        <v>0</v>
      </c>
      <c r="K106" s="33" t="str">
        <f t="shared" si="25"/>
        <v>64</v>
      </c>
      <c r="L106" s="33" t="str">
        <f t="shared" si="26"/>
        <v>32</v>
      </c>
      <c r="M106" s="33">
        <f t="shared" si="27"/>
        <v>0</v>
      </c>
      <c r="N106" s="33">
        <f t="shared" si="28"/>
        <v>0</v>
      </c>
      <c r="O106" s="33" t="str">
        <f t="shared" si="29"/>
        <v>4</v>
      </c>
      <c r="P106" s="33" t="str">
        <f t="shared" si="30"/>
        <v>2</v>
      </c>
      <c r="Q106" s="33" t="str">
        <f t="shared" si="31"/>
        <v>1</v>
      </c>
      <c r="R106" s="32">
        <f t="shared" si="32"/>
        <v>0</v>
      </c>
      <c r="W106" s="44">
        <v>103</v>
      </c>
      <c r="X106" s="72">
        <f t="shared" si="22"/>
        <v>33554432</v>
      </c>
      <c r="Y106" s="49" t="s">
        <v>74</v>
      </c>
      <c r="Z106" s="49" t="s">
        <v>74</v>
      </c>
      <c r="AA106" s="49" t="s">
        <v>74</v>
      </c>
      <c r="AB106" s="49" t="s">
        <v>74</v>
      </c>
      <c r="AC106" s="49" t="s">
        <v>74</v>
      </c>
      <c r="AD106" s="49" t="s">
        <v>74</v>
      </c>
      <c r="AE106" s="49" t="s">
        <v>65</v>
      </c>
      <c r="AF106" s="49" t="s">
        <v>58</v>
      </c>
    </row>
    <row r="107" spans="1:32" x14ac:dyDescent="0.2">
      <c r="A107" s="28">
        <f t="shared" si="23"/>
        <v>104</v>
      </c>
      <c r="B107" s="29">
        <v>0</v>
      </c>
      <c r="C107" s="33">
        <v>1</v>
      </c>
      <c r="D107" s="33">
        <v>1</v>
      </c>
      <c r="E107" s="33">
        <v>0</v>
      </c>
      <c r="F107" s="33">
        <v>1</v>
      </c>
      <c r="G107" s="33">
        <v>0</v>
      </c>
      <c r="H107" s="33">
        <v>0</v>
      </c>
      <c r="I107" s="33">
        <v>0</v>
      </c>
      <c r="J107" s="34">
        <f t="shared" si="24"/>
        <v>0</v>
      </c>
      <c r="K107" s="33" t="str">
        <f t="shared" si="25"/>
        <v>64</v>
      </c>
      <c r="L107" s="33" t="str">
        <f t="shared" si="26"/>
        <v>32</v>
      </c>
      <c r="M107" s="33">
        <f t="shared" si="27"/>
        <v>0</v>
      </c>
      <c r="N107" s="33" t="str">
        <f t="shared" si="28"/>
        <v>8</v>
      </c>
      <c r="O107" s="33">
        <f t="shared" si="29"/>
        <v>0</v>
      </c>
      <c r="P107" s="33">
        <f t="shared" si="30"/>
        <v>0</v>
      </c>
      <c r="Q107" s="33">
        <f t="shared" si="31"/>
        <v>0</v>
      </c>
      <c r="R107" s="32">
        <f t="shared" si="32"/>
        <v>0</v>
      </c>
      <c r="W107" s="44">
        <v>104</v>
      </c>
      <c r="X107" s="72">
        <f t="shared" si="22"/>
        <v>16777216</v>
      </c>
      <c r="Y107" s="49" t="s">
        <v>74</v>
      </c>
      <c r="Z107" s="49" t="s">
        <v>74</v>
      </c>
      <c r="AA107" s="49" t="s">
        <v>74</v>
      </c>
      <c r="AB107" s="49" t="s">
        <v>74</v>
      </c>
      <c r="AC107" s="49" t="s">
        <v>74</v>
      </c>
      <c r="AD107" s="49" t="s">
        <v>74</v>
      </c>
      <c r="AE107" s="49" t="s">
        <v>66</v>
      </c>
      <c r="AF107" s="49" t="s">
        <v>58</v>
      </c>
    </row>
    <row r="108" spans="1:32" x14ac:dyDescent="0.2">
      <c r="A108" s="28">
        <f t="shared" si="23"/>
        <v>105</v>
      </c>
      <c r="B108" s="33">
        <v>0</v>
      </c>
      <c r="C108" s="33">
        <v>1</v>
      </c>
      <c r="D108" s="33">
        <v>1</v>
      </c>
      <c r="E108" s="33">
        <v>0</v>
      </c>
      <c r="F108" s="33">
        <v>1</v>
      </c>
      <c r="G108" s="33">
        <v>0</v>
      </c>
      <c r="H108" s="33">
        <v>0</v>
      </c>
      <c r="I108" s="33">
        <v>1</v>
      </c>
      <c r="J108" s="34">
        <f t="shared" si="24"/>
        <v>0</v>
      </c>
      <c r="K108" s="33" t="str">
        <f t="shared" si="25"/>
        <v>64</v>
      </c>
      <c r="L108" s="33" t="str">
        <f t="shared" si="26"/>
        <v>32</v>
      </c>
      <c r="M108" s="33">
        <f t="shared" si="27"/>
        <v>0</v>
      </c>
      <c r="N108" s="33" t="str">
        <f t="shared" si="28"/>
        <v>8</v>
      </c>
      <c r="O108" s="33">
        <f t="shared" si="29"/>
        <v>0</v>
      </c>
      <c r="P108" s="33">
        <f t="shared" si="30"/>
        <v>0</v>
      </c>
      <c r="Q108" s="33" t="str">
        <f t="shared" si="31"/>
        <v>1</v>
      </c>
      <c r="R108" s="32">
        <f t="shared" si="32"/>
        <v>0</v>
      </c>
      <c r="W108" s="44">
        <v>105</v>
      </c>
      <c r="X108" s="72">
        <f t="shared" si="22"/>
        <v>8388608</v>
      </c>
      <c r="Y108" s="49" t="s">
        <v>74</v>
      </c>
      <c r="Z108" s="49" t="s">
        <v>74</v>
      </c>
      <c r="AA108" s="49" t="s">
        <v>74</v>
      </c>
      <c r="AB108" s="49" t="s">
        <v>74</v>
      </c>
      <c r="AC108" s="49" t="s">
        <v>74</v>
      </c>
      <c r="AD108" s="49" t="s">
        <v>74</v>
      </c>
      <c r="AE108" s="49" t="s">
        <v>67</v>
      </c>
      <c r="AF108" s="49" t="s">
        <v>58</v>
      </c>
    </row>
    <row r="109" spans="1:32" x14ac:dyDescent="0.2">
      <c r="A109" s="28">
        <f t="shared" si="23"/>
        <v>106</v>
      </c>
      <c r="B109" s="33">
        <v>0</v>
      </c>
      <c r="C109" s="33">
        <v>1</v>
      </c>
      <c r="D109" s="33">
        <v>1</v>
      </c>
      <c r="E109" s="33">
        <v>0</v>
      </c>
      <c r="F109" s="33">
        <v>1</v>
      </c>
      <c r="G109" s="33">
        <v>0</v>
      </c>
      <c r="H109" s="33">
        <v>1</v>
      </c>
      <c r="I109" s="33">
        <v>0</v>
      </c>
      <c r="J109" s="34">
        <f t="shared" si="24"/>
        <v>0</v>
      </c>
      <c r="K109" s="33" t="str">
        <f t="shared" si="25"/>
        <v>64</v>
      </c>
      <c r="L109" s="33" t="str">
        <f t="shared" si="26"/>
        <v>32</v>
      </c>
      <c r="M109" s="33">
        <f t="shared" si="27"/>
        <v>0</v>
      </c>
      <c r="N109" s="33" t="str">
        <f t="shared" si="28"/>
        <v>8</v>
      </c>
      <c r="O109" s="33">
        <f t="shared" si="29"/>
        <v>0</v>
      </c>
      <c r="P109" s="33" t="str">
        <f t="shared" si="30"/>
        <v>2</v>
      </c>
      <c r="Q109" s="33">
        <f t="shared" si="31"/>
        <v>0</v>
      </c>
      <c r="R109" s="32">
        <f t="shared" si="32"/>
        <v>0</v>
      </c>
      <c r="W109" s="44">
        <v>106</v>
      </c>
      <c r="X109" s="72">
        <f t="shared" si="22"/>
        <v>4194304</v>
      </c>
      <c r="Y109" s="49" t="s">
        <v>74</v>
      </c>
      <c r="Z109" s="49" t="s">
        <v>74</v>
      </c>
      <c r="AA109" s="49" t="s">
        <v>74</v>
      </c>
      <c r="AB109" s="49" t="s">
        <v>74</v>
      </c>
      <c r="AC109" s="49" t="s">
        <v>74</v>
      </c>
      <c r="AD109" s="49" t="s">
        <v>74</v>
      </c>
      <c r="AE109" s="49" t="s">
        <v>68</v>
      </c>
      <c r="AF109" s="49" t="s">
        <v>58</v>
      </c>
    </row>
    <row r="110" spans="1:32" x14ac:dyDescent="0.2">
      <c r="A110" s="28">
        <f t="shared" si="23"/>
        <v>107</v>
      </c>
      <c r="B110" s="33">
        <v>0</v>
      </c>
      <c r="C110" s="33">
        <v>1</v>
      </c>
      <c r="D110" s="33">
        <v>1</v>
      </c>
      <c r="E110" s="33">
        <v>0</v>
      </c>
      <c r="F110" s="33">
        <v>1</v>
      </c>
      <c r="G110" s="33">
        <v>0</v>
      </c>
      <c r="H110" s="33">
        <v>1</v>
      </c>
      <c r="I110" s="33">
        <v>1</v>
      </c>
      <c r="J110" s="34">
        <f t="shared" si="24"/>
        <v>0</v>
      </c>
      <c r="K110" s="33" t="str">
        <f t="shared" si="25"/>
        <v>64</v>
      </c>
      <c r="L110" s="33" t="str">
        <f t="shared" si="26"/>
        <v>32</v>
      </c>
      <c r="M110" s="33">
        <f t="shared" si="27"/>
        <v>0</v>
      </c>
      <c r="N110" s="33" t="str">
        <f t="shared" si="28"/>
        <v>8</v>
      </c>
      <c r="O110" s="33">
        <f t="shared" si="29"/>
        <v>0</v>
      </c>
      <c r="P110" s="33" t="str">
        <f t="shared" si="30"/>
        <v>2</v>
      </c>
      <c r="Q110" s="33" t="str">
        <f t="shared" si="31"/>
        <v>1</v>
      </c>
      <c r="R110" s="32">
        <f t="shared" si="32"/>
        <v>0</v>
      </c>
      <c r="W110" s="44">
        <v>107</v>
      </c>
      <c r="X110" s="72">
        <f t="shared" si="22"/>
        <v>2097152</v>
      </c>
      <c r="Y110" s="49" t="s">
        <v>74</v>
      </c>
      <c r="Z110" s="49" t="s">
        <v>74</v>
      </c>
      <c r="AA110" s="49" t="s">
        <v>74</v>
      </c>
      <c r="AB110" s="49" t="s">
        <v>74</v>
      </c>
      <c r="AC110" s="49" t="s">
        <v>74</v>
      </c>
      <c r="AD110" s="49" t="s">
        <v>74</v>
      </c>
      <c r="AE110" s="49" t="s">
        <v>69</v>
      </c>
      <c r="AF110" s="49" t="s">
        <v>58</v>
      </c>
    </row>
    <row r="111" spans="1:32" x14ac:dyDescent="0.2">
      <c r="A111" s="28">
        <f t="shared" si="23"/>
        <v>108</v>
      </c>
      <c r="B111" s="33">
        <v>0</v>
      </c>
      <c r="C111" s="33">
        <v>1</v>
      </c>
      <c r="D111" s="33">
        <v>1</v>
      </c>
      <c r="E111" s="33">
        <v>0</v>
      </c>
      <c r="F111" s="33">
        <v>1</v>
      </c>
      <c r="G111" s="33">
        <v>1</v>
      </c>
      <c r="H111" s="33">
        <v>0</v>
      </c>
      <c r="I111" s="33">
        <v>0</v>
      </c>
      <c r="J111" s="34">
        <f t="shared" si="24"/>
        <v>0</v>
      </c>
      <c r="K111" s="33" t="str">
        <f t="shared" si="25"/>
        <v>64</v>
      </c>
      <c r="L111" s="33" t="str">
        <f t="shared" si="26"/>
        <v>32</v>
      </c>
      <c r="M111" s="33">
        <f t="shared" si="27"/>
        <v>0</v>
      </c>
      <c r="N111" s="33" t="str">
        <f t="shared" si="28"/>
        <v>8</v>
      </c>
      <c r="O111" s="33" t="str">
        <f t="shared" si="29"/>
        <v>4</v>
      </c>
      <c r="P111" s="33">
        <f t="shared" si="30"/>
        <v>0</v>
      </c>
      <c r="Q111" s="33">
        <f t="shared" si="31"/>
        <v>0</v>
      </c>
      <c r="R111" s="32">
        <f t="shared" si="32"/>
        <v>0</v>
      </c>
      <c r="W111" s="44">
        <v>108</v>
      </c>
      <c r="X111" s="72">
        <f t="shared" si="22"/>
        <v>1048576</v>
      </c>
      <c r="Y111" s="49" t="s">
        <v>74</v>
      </c>
      <c r="Z111" s="49" t="s">
        <v>74</v>
      </c>
      <c r="AA111" s="49" t="s">
        <v>74</v>
      </c>
      <c r="AB111" s="49" t="s">
        <v>74</v>
      </c>
      <c r="AC111" s="49" t="s">
        <v>74</v>
      </c>
      <c r="AD111" s="49" t="s">
        <v>74</v>
      </c>
      <c r="AE111" s="49" t="s">
        <v>70</v>
      </c>
      <c r="AF111" s="49" t="s">
        <v>58</v>
      </c>
    </row>
    <row r="112" spans="1:32" x14ac:dyDescent="0.2">
      <c r="A112" s="28">
        <f t="shared" si="23"/>
        <v>109</v>
      </c>
      <c r="B112" s="33">
        <v>0</v>
      </c>
      <c r="C112" s="33">
        <v>1</v>
      </c>
      <c r="D112" s="33">
        <v>1</v>
      </c>
      <c r="E112" s="33">
        <v>0</v>
      </c>
      <c r="F112" s="33">
        <v>1</v>
      </c>
      <c r="G112" s="33">
        <v>1</v>
      </c>
      <c r="H112" s="33">
        <v>0</v>
      </c>
      <c r="I112" s="33">
        <v>1</v>
      </c>
      <c r="J112" s="34">
        <f t="shared" si="24"/>
        <v>0</v>
      </c>
      <c r="K112" s="33" t="str">
        <f t="shared" si="25"/>
        <v>64</v>
      </c>
      <c r="L112" s="33" t="str">
        <f t="shared" si="26"/>
        <v>32</v>
      </c>
      <c r="M112" s="33">
        <f t="shared" si="27"/>
        <v>0</v>
      </c>
      <c r="N112" s="33" t="str">
        <f t="shared" si="28"/>
        <v>8</v>
      </c>
      <c r="O112" s="33" t="str">
        <f t="shared" si="29"/>
        <v>4</v>
      </c>
      <c r="P112" s="33">
        <f t="shared" si="30"/>
        <v>0</v>
      </c>
      <c r="Q112" s="33" t="str">
        <f t="shared" si="31"/>
        <v>1</v>
      </c>
      <c r="R112" s="32">
        <f t="shared" si="32"/>
        <v>0</v>
      </c>
      <c r="W112" s="44">
        <v>109</v>
      </c>
      <c r="X112" s="72">
        <f t="shared" si="22"/>
        <v>524288</v>
      </c>
      <c r="Y112" s="49" t="s">
        <v>74</v>
      </c>
      <c r="Z112" s="49" t="s">
        <v>74</v>
      </c>
      <c r="AA112" s="49" t="s">
        <v>74</v>
      </c>
      <c r="AB112" s="49" t="s">
        <v>74</v>
      </c>
      <c r="AC112" s="49" t="s">
        <v>74</v>
      </c>
      <c r="AD112" s="49" t="s">
        <v>74</v>
      </c>
      <c r="AE112" s="49" t="s">
        <v>71</v>
      </c>
      <c r="AF112" s="49" t="s">
        <v>58</v>
      </c>
    </row>
    <row r="113" spans="1:32" x14ac:dyDescent="0.2">
      <c r="A113" s="28">
        <f t="shared" si="23"/>
        <v>110</v>
      </c>
      <c r="B113" s="33">
        <v>0</v>
      </c>
      <c r="C113" s="33">
        <v>1</v>
      </c>
      <c r="D113" s="33">
        <v>1</v>
      </c>
      <c r="E113" s="33">
        <v>0</v>
      </c>
      <c r="F113" s="33">
        <v>1</v>
      </c>
      <c r="G113" s="33">
        <v>1</v>
      </c>
      <c r="H113" s="33">
        <v>1</v>
      </c>
      <c r="I113" s="33">
        <v>0</v>
      </c>
      <c r="J113" s="34">
        <f t="shared" si="24"/>
        <v>0</v>
      </c>
      <c r="K113" s="33" t="str">
        <f t="shared" si="25"/>
        <v>64</v>
      </c>
      <c r="L113" s="33" t="str">
        <f t="shared" si="26"/>
        <v>32</v>
      </c>
      <c r="M113" s="33">
        <f t="shared" si="27"/>
        <v>0</v>
      </c>
      <c r="N113" s="33" t="str">
        <f t="shared" si="28"/>
        <v>8</v>
      </c>
      <c r="O113" s="33" t="str">
        <f t="shared" si="29"/>
        <v>4</v>
      </c>
      <c r="P113" s="33" t="str">
        <f t="shared" si="30"/>
        <v>2</v>
      </c>
      <c r="Q113" s="33">
        <f t="shared" si="31"/>
        <v>0</v>
      </c>
      <c r="R113" s="32">
        <f t="shared" si="32"/>
        <v>0</v>
      </c>
      <c r="W113" s="44">
        <v>110</v>
      </c>
      <c r="X113" s="72">
        <f t="shared" si="22"/>
        <v>262144</v>
      </c>
      <c r="Y113" s="49" t="s">
        <v>74</v>
      </c>
      <c r="Z113" s="49" t="s">
        <v>74</v>
      </c>
      <c r="AA113" s="49" t="s">
        <v>74</v>
      </c>
      <c r="AB113" s="49" t="s">
        <v>74</v>
      </c>
      <c r="AC113" s="49" t="s">
        <v>74</v>
      </c>
      <c r="AD113" s="49" t="s">
        <v>74</v>
      </c>
      <c r="AE113" s="49" t="s">
        <v>72</v>
      </c>
      <c r="AF113" s="49" t="s">
        <v>58</v>
      </c>
    </row>
    <row r="114" spans="1:32" x14ac:dyDescent="0.2">
      <c r="A114" s="28">
        <f t="shared" si="23"/>
        <v>111</v>
      </c>
      <c r="B114" s="33">
        <v>0</v>
      </c>
      <c r="C114" s="33">
        <v>1</v>
      </c>
      <c r="D114" s="33">
        <v>1</v>
      </c>
      <c r="E114" s="33">
        <v>0</v>
      </c>
      <c r="F114" s="33">
        <v>1</v>
      </c>
      <c r="G114" s="33">
        <v>1</v>
      </c>
      <c r="H114" s="33">
        <v>1</v>
      </c>
      <c r="I114" s="33">
        <v>1</v>
      </c>
      <c r="J114" s="34">
        <f t="shared" si="24"/>
        <v>0</v>
      </c>
      <c r="K114" s="33" t="str">
        <f t="shared" si="25"/>
        <v>64</v>
      </c>
      <c r="L114" s="33" t="str">
        <f t="shared" si="26"/>
        <v>32</v>
      </c>
      <c r="M114" s="33">
        <f t="shared" si="27"/>
        <v>0</v>
      </c>
      <c r="N114" s="33" t="str">
        <f t="shared" si="28"/>
        <v>8</v>
      </c>
      <c r="O114" s="33" t="str">
        <f t="shared" si="29"/>
        <v>4</v>
      </c>
      <c r="P114" s="33" t="str">
        <f t="shared" si="30"/>
        <v>2</v>
      </c>
      <c r="Q114" s="33" t="str">
        <f t="shared" si="31"/>
        <v>1</v>
      </c>
      <c r="R114" s="32">
        <f t="shared" si="32"/>
        <v>0</v>
      </c>
      <c r="W114" s="44">
        <v>111</v>
      </c>
      <c r="X114" s="72">
        <f t="shared" si="22"/>
        <v>131072</v>
      </c>
      <c r="Y114" s="49" t="s">
        <v>74</v>
      </c>
      <c r="Z114" s="49" t="s">
        <v>74</v>
      </c>
      <c r="AA114" s="49" t="s">
        <v>74</v>
      </c>
      <c r="AB114" s="49" t="s">
        <v>74</v>
      </c>
      <c r="AC114" s="49" t="s">
        <v>74</v>
      </c>
      <c r="AD114" s="49" t="s">
        <v>74</v>
      </c>
      <c r="AE114" s="49" t="s">
        <v>73</v>
      </c>
      <c r="AF114" s="49" t="s">
        <v>58</v>
      </c>
    </row>
    <row r="115" spans="1:32" x14ac:dyDescent="0.2">
      <c r="A115" s="28">
        <f t="shared" si="23"/>
        <v>112</v>
      </c>
      <c r="B115" s="33">
        <v>0</v>
      </c>
      <c r="C115" s="33">
        <v>1</v>
      </c>
      <c r="D115" s="33">
        <v>1</v>
      </c>
      <c r="E115" s="33">
        <v>1</v>
      </c>
      <c r="F115" s="33">
        <v>0</v>
      </c>
      <c r="G115" s="33">
        <v>0</v>
      </c>
      <c r="H115" s="33">
        <v>0</v>
      </c>
      <c r="I115" s="33">
        <v>0</v>
      </c>
      <c r="J115" s="34">
        <f t="shared" si="24"/>
        <v>0</v>
      </c>
      <c r="K115" s="33" t="str">
        <f t="shared" si="25"/>
        <v>64</v>
      </c>
      <c r="L115" s="33" t="str">
        <f t="shared" si="26"/>
        <v>32</v>
      </c>
      <c r="M115" s="33" t="str">
        <f t="shared" si="27"/>
        <v>16</v>
      </c>
      <c r="N115" s="33">
        <f t="shared" si="28"/>
        <v>0</v>
      </c>
      <c r="O115" s="33">
        <f t="shared" si="29"/>
        <v>0</v>
      </c>
      <c r="P115" s="33">
        <f t="shared" si="30"/>
        <v>0</v>
      </c>
      <c r="Q115" s="33">
        <f t="shared" si="31"/>
        <v>0</v>
      </c>
      <c r="R115" s="32">
        <f t="shared" si="32"/>
        <v>0</v>
      </c>
      <c r="W115" s="44">
        <v>112</v>
      </c>
      <c r="X115" s="72">
        <f t="shared" si="22"/>
        <v>65536</v>
      </c>
      <c r="Y115" s="49" t="s">
        <v>74</v>
      </c>
      <c r="Z115" s="49" t="s">
        <v>74</v>
      </c>
      <c r="AA115" s="49" t="s">
        <v>74</v>
      </c>
      <c r="AB115" s="49" t="s">
        <v>74</v>
      </c>
      <c r="AC115" s="49" t="s">
        <v>74</v>
      </c>
      <c r="AD115" s="49" t="s">
        <v>74</v>
      </c>
      <c r="AE115" s="49" t="s">
        <v>74</v>
      </c>
      <c r="AF115" s="49" t="s">
        <v>58</v>
      </c>
    </row>
    <row r="116" spans="1:32" x14ac:dyDescent="0.2">
      <c r="A116" s="28">
        <f t="shared" si="23"/>
        <v>113</v>
      </c>
      <c r="B116" s="33">
        <v>0</v>
      </c>
      <c r="C116" s="33">
        <v>1</v>
      </c>
      <c r="D116" s="33">
        <v>1</v>
      </c>
      <c r="E116" s="33">
        <v>1</v>
      </c>
      <c r="F116" s="33">
        <v>0</v>
      </c>
      <c r="G116" s="33">
        <v>0</v>
      </c>
      <c r="H116" s="33">
        <v>0</v>
      </c>
      <c r="I116" s="33">
        <v>1</v>
      </c>
      <c r="J116" s="34">
        <f t="shared" si="24"/>
        <v>0</v>
      </c>
      <c r="K116" s="33" t="str">
        <f t="shared" si="25"/>
        <v>64</v>
      </c>
      <c r="L116" s="33" t="str">
        <f t="shared" si="26"/>
        <v>32</v>
      </c>
      <c r="M116" s="33" t="str">
        <f t="shared" si="27"/>
        <v>16</v>
      </c>
      <c r="N116" s="33">
        <f t="shared" si="28"/>
        <v>0</v>
      </c>
      <c r="O116" s="33">
        <f t="shared" si="29"/>
        <v>0</v>
      </c>
      <c r="P116" s="33">
        <f t="shared" si="30"/>
        <v>0</v>
      </c>
      <c r="Q116" s="33" t="str">
        <f t="shared" si="31"/>
        <v>1</v>
      </c>
      <c r="R116" s="32">
        <f t="shared" si="32"/>
        <v>0</v>
      </c>
      <c r="W116" s="44">
        <v>113</v>
      </c>
      <c r="X116" s="72">
        <f t="shared" si="22"/>
        <v>32768</v>
      </c>
      <c r="Y116" s="49" t="s">
        <v>74</v>
      </c>
      <c r="Z116" s="49" t="s">
        <v>74</v>
      </c>
      <c r="AA116" s="49" t="s">
        <v>74</v>
      </c>
      <c r="AB116" s="49" t="s">
        <v>74</v>
      </c>
      <c r="AC116" s="49" t="s">
        <v>74</v>
      </c>
      <c r="AD116" s="49" t="s">
        <v>74</v>
      </c>
      <c r="AE116" s="49" t="s">
        <v>74</v>
      </c>
      <c r="AF116" s="49" t="s">
        <v>59</v>
      </c>
    </row>
    <row r="117" spans="1:32" x14ac:dyDescent="0.2">
      <c r="A117" s="28">
        <f t="shared" si="23"/>
        <v>114</v>
      </c>
      <c r="B117" s="33">
        <v>0</v>
      </c>
      <c r="C117" s="33">
        <v>1</v>
      </c>
      <c r="D117" s="33">
        <v>1</v>
      </c>
      <c r="E117" s="33">
        <v>1</v>
      </c>
      <c r="F117" s="33">
        <v>0</v>
      </c>
      <c r="G117" s="33">
        <v>0</v>
      </c>
      <c r="H117" s="33">
        <v>1</v>
      </c>
      <c r="I117" s="33">
        <v>0</v>
      </c>
      <c r="J117" s="34">
        <f t="shared" si="24"/>
        <v>0</v>
      </c>
      <c r="K117" s="33" t="str">
        <f t="shared" si="25"/>
        <v>64</v>
      </c>
      <c r="L117" s="33" t="str">
        <f t="shared" si="26"/>
        <v>32</v>
      </c>
      <c r="M117" s="33" t="str">
        <f t="shared" si="27"/>
        <v>16</v>
      </c>
      <c r="N117" s="33">
        <f t="shared" si="28"/>
        <v>0</v>
      </c>
      <c r="O117" s="33">
        <f t="shared" si="29"/>
        <v>0</v>
      </c>
      <c r="P117" s="33" t="str">
        <f t="shared" si="30"/>
        <v>2</v>
      </c>
      <c r="Q117" s="33">
        <f t="shared" si="31"/>
        <v>0</v>
      </c>
      <c r="R117" s="32">
        <f t="shared" si="32"/>
        <v>0</v>
      </c>
      <c r="W117" s="44">
        <v>114</v>
      </c>
      <c r="X117" s="72">
        <f t="shared" si="22"/>
        <v>16384</v>
      </c>
      <c r="Y117" s="49" t="s">
        <v>74</v>
      </c>
      <c r="Z117" s="49" t="s">
        <v>74</v>
      </c>
      <c r="AA117" s="49" t="s">
        <v>74</v>
      </c>
      <c r="AB117" s="49" t="s">
        <v>74</v>
      </c>
      <c r="AC117" s="49" t="s">
        <v>74</v>
      </c>
      <c r="AD117" s="49" t="s">
        <v>74</v>
      </c>
      <c r="AE117" s="49" t="s">
        <v>74</v>
      </c>
      <c r="AF117" s="49" t="s">
        <v>61</v>
      </c>
    </row>
    <row r="118" spans="1:32" x14ac:dyDescent="0.2">
      <c r="A118" s="28">
        <f t="shared" si="23"/>
        <v>115</v>
      </c>
      <c r="B118" s="33">
        <v>0</v>
      </c>
      <c r="C118" s="33">
        <v>1</v>
      </c>
      <c r="D118" s="33">
        <v>1</v>
      </c>
      <c r="E118" s="33">
        <v>1</v>
      </c>
      <c r="F118" s="33">
        <v>0</v>
      </c>
      <c r="G118" s="33">
        <v>0</v>
      </c>
      <c r="H118" s="33">
        <v>1</v>
      </c>
      <c r="I118" s="33">
        <v>1</v>
      </c>
      <c r="J118" s="34">
        <f t="shared" si="24"/>
        <v>0</v>
      </c>
      <c r="K118" s="33" t="str">
        <f t="shared" si="25"/>
        <v>64</v>
      </c>
      <c r="L118" s="33" t="str">
        <f t="shared" si="26"/>
        <v>32</v>
      </c>
      <c r="M118" s="33" t="str">
        <f t="shared" si="27"/>
        <v>16</v>
      </c>
      <c r="N118" s="33">
        <f t="shared" si="28"/>
        <v>0</v>
      </c>
      <c r="O118" s="33">
        <f t="shared" si="29"/>
        <v>0</v>
      </c>
      <c r="P118" s="33" t="str">
        <f t="shared" si="30"/>
        <v>2</v>
      </c>
      <c r="Q118" s="33" t="str">
        <f t="shared" si="31"/>
        <v>1</v>
      </c>
      <c r="R118" s="32">
        <f t="shared" si="32"/>
        <v>0</v>
      </c>
      <c r="W118" s="44">
        <v>115</v>
      </c>
      <c r="X118" s="72">
        <f t="shared" si="22"/>
        <v>8192</v>
      </c>
      <c r="Y118" s="49" t="s">
        <v>74</v>
      </c>
      <c r="Z118" s="49" t="s">
        <v>74</v>
      </c>
      <c r="AA118" s="49" t="s">
        <v>74</v>
      </c>
      <c r="AB118" s="49" t="s">
        <v>74</v>
      </c>
      <c r="AC118" s="49" t="s">
        <v>74</v>
      </c>
      <c r="AD118" s="49" t="s">
        <v>74</v>
      </c>
      <c r="AE118" s="49" t="s">
        <v>74</v>
      </c>
      <c r="AF118" s="49" t="s">
        <v>62</v>
      </c>
    </row>
    <row r="119" spans="1:32" x14ac:dyDescent="0.2">
      <c r="A119" s="28">
        <f t="shared" si="23"/>
        <v>116</v>
      </c>
      <c r="B119" s="33">
        <v>0</v>
      </c>
      <c r="C119" s="33">
        <v>1</v>
      </c>
      <c r="D119" s="33">
        <v>1</v>
      </c>
      <c r="E119" s="33">
        <v>1</v>
      </c>
      <c r="F119" s="33">
        <v>0</v>
      </c>
      <c r="G119" s="33">
        <v>1</v>
      </c>
      <c r="H119" s="33">
        <v>0</v>
      </c>
      <c r="I119" s="33">
        <v>0</v>
      </c>
      <c r="J119" s="34">
        <f t="shared" si="24"/>
        <v>0</v>
      </c>
      <c r="K119" s="33" t="str">
        <f t="shared" si="25"/>
        <v>64</v>
      </c>
      <c r="L119" s="33" t="str">
        <f t="shared" si="26"/>
        <v>32</v>
      </c>
      <c r="M119" s="33" t="str">
        <f t="shared" si="27"/>
        <v>16</v>
      </c>
      <c r="N119" s="33">
        <f t="shared" si="28"/>
        <v>0</v>
      </c>
      <c r="O119" s="33" t="str">
        <f t="shared" si="29"/>
        <v>4</v>
      </c>
      <c r="P119" s="33">
        <f t="shared" si="30"/>
        <v>0</v>
      </c>
      <c r="Q119" s="33">
        <f t="shared" si="31"/>
        <v>0</v>
      </c>
      <c r="R119" s="32">
        <f t="shared" si="32"/>
        <v>0</v>
      </c>
      <c r="W119" s="44">
        <v>116</v>
      </c>
      <c r="X119" s="72">
        <f t="shared" si="22"/>
        <v>4096</v>
      </c>
      <c r="Y119" s="49" t="s">
        <v>74</v>
      </c>
      <c r="Z119" s="49" t="s">
        <v>74</v>
      </c>
      <c r="AA119" s="49" t="s">
        <v>74</v>
      </c>
      <c r="AB119" s="49" t="s">
        <v>74</v>
      </c>
      <c r="AC119" s="49" t="s">
        <v>74</v>
      </c>
      <c r="AD119" s="49" t="s">
        <v>74</v>
      </c>
      <c r="AE119" s="49" t="s">
        <v>74</v>
      </c>
      <c r="AF119" s="49" t="s">
        <v>60</v>
      </c>
    </row>
    <row r="120" spans="1:32" x14ac:dyDescent="0.2">
      <c r="A120" s="28">
        <f t="shared" si="23"/>
        <v>117</v>
      </c>
      <c r="B120" s="33">
        <v>0</v>
      </c>
      <c r="C120" s="33">
        <v>1</v>
      </c>
      <c r="D120" s="33">
        <v>1</v>
      </c>
      <c r="E120" s="33">
        <v>1</v>
      </c>
      <c r="F120" s="33">
        <v>0</v>
      </c>
      <c r="G120" s="33">
        <v>1</v>
      </c>
      <c r="H120" s="33">
        <v>0</v>
      </c>
      <c r="I120" s="33">
        <v>1</v>
      </c>
      <c r="J120" s="34">
        <f t="shared" si="24"/>
        <v>0</v>
      </c>
      <c r="K120" s="33" t="str">
        <f t="shared" si="25"/>
        <v>64</v>
      </c>
      <c r="L120" s="33" t="str">
        <f t="shared" si="26"/>
        <v>32</v>
      </c>
      <c r="M120" s="33" t="str">
        <f t="shared" si="27"/>
        <v>16</v>
      </c>
      <c r="N120" s="33">
        <f t="shared" si="28"/>
        <v>0</v>
      </c>
      <c r="O120" s="33" t="str">
        <f t="shared" si="29"/>
        <v>4</v>
      </c>
      <c r="P120" s="33">
        <f t="shared" si="30"/>
        <v>0</v>
      </c>
      <c r="Q120" s="33" t="str">
        <f t="shared" si="31"/>
        <v>1</v>
      </c>
      <c r="R120" s="32">
        <f t="shared" si="32"/>
        <v>0</v>
      </c>
      <c r="W120" s="44">
        <v>117</v>
      </c>
      <c r="X120" s="72">
        <f t="shared" si="22"/>
        <v>2048</v>
      </c>
      <c r="Y120" s="49" t="s">
        <v>74</v>
      </c>
      <c r="Z120" s="49" t="s">
        <v>74</v>
      </c>
      <c r="AA120" s="49" t="s">
        <v>74</v>
      </c>
      <c r="AB120" s="49" t="s">
        <v>74</v>
      </c>
      <c r="AC120" s="49" t="s">
        <v>74</v>
      </c>
      <c r="AD120" s="49" t="s">
        <v>74</v>
      </c>
      <c r="AE120" s="49" t="s">
        <v>74</v>
      </c>
      <c r="AF120" s="49" t="s">
        <v>63</v>
      </c>
    </row>
    <row r="121" spans="1:32" x14ac:dyDescent="0.2">
      <c r="A121" s="28">
        <f t="shared" si="23"/>
        <v>118</v>
      </c>
      <c r="B121" s="33">
        <v>0</v>
      </c>
      <c r="C121" s="33">
        <v>1</v>
      </c>
      <c r="D121" s="33">
        <v>1</v>
      </c>
      <c r="E121" s="33">
        <v>1</v>
      </c>
      <c r="F121" s="33">
        <v>0</v>
      </c>
      <c r="G121" s="33">
        <v>1</v>
      </c>
      <c r="H121" s="33">
        <v>1</v>
      </c>
      <c r="I121" s="33">
        <v>0</v>
      </c>
      <c r="J121" s="34">
        <f t="shared" si="24"/>
        <v>0</v>
      </c>
      <c r="K121" s="33" t="str">
        <f t="shared" si="25"/>
        <v>64</v>
      </c>
      <c r="L121" s="33" t="str">
        <f t="shared" si="26"/>
        <v>32</v>
      </c>
      <c r="M121" s="33" t="str">
        <f t="shared" si="27"/>
        <v>16</v>
      </c>
      <c r="N121" s="33">
        <f t="shared" si="28"/>
        <v>0</v>
      </c>
      <c r="O121" s="33" t="str">
        <f t="shared" si="29"/>
        <v>4</v>
      </c>
      <c r="P121" s="33" t="str">
        <f t="shared" si="30"/>
        <v>2</v>
      </c>
      <c r="Q121" s="33">
        <f t="shared" si="31"/>
        <v>0</v>
      </c>
      <c r="R121" s="32">
        <f t="shared" si="32"/>
        <v>0</v>
      </c>
      <c r="W121" s="44">
        <v>118</v>
      </c>
      <c r="X121" s="72">
        <f t="shared" si="22"/>
        <v>1024</v>
      </c>
      <c r="Y121" s="49" t="s">
        <v>74</v>
      </c>
      <c r="Z121" s="49" t="s">
        <v>74</v>
      </c>
      <c r="AA121" s="49" t="s">
        <v>74</v>
      </c>
      <c r="AB121" s="49" t="s">
        <v>74</v>
      </c>
      <c r="AC121" s="49" t="s">
        <v>74</v>
      </c>
      <c r="AD121" s="49" t="s">
        <v>74</v>
      </c>
      <c r="AE121" s="49" t="s">
        <v>74</v>
      </c>
      <c r="AF121" s="49" t="s">
        <v>64</v>
      </c>
    </row>
    <row r="122" spans="1:32" x14ac:dyDescent="0.2">
      <c r="A122" s="28">
        <f t="shared" si="23"/>
        <v>119</v>
      </c>
      <c r="B122" s="33">
        <v>0</v>
      </c>
      <c r="C122" s="33">
        <v>1</v>
      </c>
      <c r="D122" s="33">
        <v>1</v>
      </c>
      <c r="E122" s="33">
        <v>1</v>
      </c>
      <c r="F122" s="33">
        <v>0</v>
      </c>
      <c r="G122" s="33">
        <v>1</v>
      </c>
      <c r="H122" s="33">
        <v>1</v>
      </c>
      <c r="I122" s="33">
        <v>1</v>
      </c>
      <c r="J122" s="34">
        <f t="shared" si="24"/>
        <v>0</v>
      </c>
      <c r="K122" s="33" t="str">
        <f t="shared" si="25"/>
        <v>64</v>
      </c>
      <c r="L122" s="33" t="str">
        <f t="shared" si="26"/>
        <v>32</v>
      </c>
      <c r="M122" s="33" t="str">
        <f t="shared" si="27"/>
        <v>16</v>
      </c>
      <c r="N122" s="33">
        <f t="shared" si="28"/>
        <v>0</v>
      </c>
      <c r="O122" s="33" t="str">
        <f t="shared" si="29"/>
        <v>4</v>
      </c>
      <c r="P122" s="33" t="str">
        <f t="shared" si="30"/>
        <v>2</v>
      </c>
      <c r="Q122" s="33" t="str">
        <f t="shared" si="31"/>
        <v>1</v>
      </c>
      <c r="R122" s="32">
        <f t="shared" si="32"/>
        <v>0</v>
      </c>
      <c r="W122" s="44">
        <v>119</v>
      </c>
      <c r="X122" s="72">
        <f t="shared" si="22"/>
        <v>512</v>
      </c>
      <c r="Y122" s="49" t="s">
        <v>74</v>
      </c>
      <c r="Z122" s="49" t="s">
        <v>74</v>
      </c>
      <c r="AA122" s="49" t="s">
        <v>74</v>
      </c>
      <c r="AB122" s="49" t="s">
        <v>74</v>
      </c>
      <c r="AC122" s="49" t="s">
        <v>74</v>
      </c>
      <c r="AD122" s="49" t="s">
        <v>74</v>
      </c>
      <c r="AE122" s="49" t="s">
        <v>74</v>
      </c>
      <c r="AF122" s="49" t="s">
        <v>65</v>
      </c>
    </row>
    <row r="123" spans="1:32" x14ac:dyDescent="0.2">
      <c r="A123" s="28">
        <f t="shared" si="23"/>
        <v>120</v>
      </c>
      <c r="B123" s="33">
        <v>0</v>
      </c>
      <c r="C123" s="33">
        <v>1</v>
      </c>
      <c r="D123" s="33">
        <v>1</v>
      </c>
      <c r="E123" s="33">
        <v>1</v>
      </c>
      <c r="F123" s="33">
        <v>1</v>
      </c>
      <c r="G123" s="33">
        <v>0</v>
      </c>
      <c r="H123" s="33">
        <v>0</v>
      </c>
      <c r="I123" s="33">
        <v>0</v>
      </c>
      <c r="J123" s="34">
        <f t="shared" si="24"/>
        <v>0</v>
      </c>
      <c r="K123" s="33" t="str">
        <f t="shared" si="25"/>
        <v>64</v>
      </c>
      <c r="L123" s="33" t="str">
        <f t="shared" si="26"/>
        <v>32</v>
      </c>
      <c r="M123" s="33" t="str">
        <f t="shared" si="27"/>
        <v>16</v>
      </c>
      <c r="N123" s="33" t="str">
        <f t="shared" si="28"/>
        <v>8</v>
      </c>
      <c r="O123" s="33">
        <f t="shared" si="29"/>
        <v>0</v>
      </c>
      <c r="P123" s="33">
        <f t="shared" si="30"/>
        <v>0</v>
      </c>
      <c r="Q123" s="33">
        <f t="shared" si="31"/>
        <v>0</v>
      </c>
      <c r="R123" s="32">
        <f t="shared" si="32"/>
        <v>0</v>
      </c>
      <c r="W123" s="44">
        <v>120</v>
      </c>
      <c r="X123" s="72">
        <f t="shared" si="22"/>
        <v>256</v>
      </c>
      <c r="Y123" s="49" t="s">
        <v>74</v>
      </c>
      <c r="Z123" s="49" t="s">
        <v>74</v>
      </c>
      <c r="AA123" s="49" t="s">
        <v>74</v>
      </c>
      <c r="AB123" s="49" t="s">
        <v>74</v>
      </c>
      <c r="AC123" s="49" t="s">
        <v>74</v>
      </c>
      <c r="AD123" s="49" t="s">
        <v>74</v>
      </c>
      <c r="AE123" s="49" t="s">
        <v>74</v>
      </c>
      <c r="AF123" s="49" t="s">
        <v>66</v>
      </c>
    </row>
    <row r="124" spans="1:32" x14ac:dyDescent="0.2">
      <c r="A124" s="28">
        <f t="shared" si="23"/>
        <v>121</v>
      </c>
      <c r="B124" s="33">
        <v>0</v>
      </c>
      <c r="C124" s="33">
        <v>1</v>
      </c>
      <c r="D124" s="33">
        <v>1</v>
      </c>
      <c r="E124" s="33">
        <v>1</v>
      </c>
      <c r="F124" s="33">
        <v>1</v>
      </c>
      <c r="G124" s="33">
        <v>0</v>
      </c>
      <c r="H124" s="33">
        <v>0</v>
      </c>
      <c r="I124" s="33">
        <v>1</v>
      </c>
      <c r="J124" s="34">
        <f t="shared" si="24"/>
        <v>0</v>
      </c>
      <c r="K124" s="33" t="str">
        <f t="shared" si="25"/>
        <v>64</v>
      </c>
      <c r="L124" s="33" t="str">
        <f t="shared" si="26"/>
        <v>32</v>
      </c>
      <c r="M124" s="33" t="str">
        <f t="shared" si="27"/>
        <v>16</v>
      </c>
      <c r="N124" s="33" t="str">
        <f t="shared" si="28"/>
        <v>8</v>
      </c>
      <c r="O124" s="33">
        <f t="shared" si="29"/>
        <v>0</v>
      </c>
      <c r="P124" s="33">
        <f t="shared" si="30"/>
        <v>0</v>
      </c>
      <c r="Q124" s="33" t="str">
        <f t="shared" si="31"/>
        <v>1</v>
      </c>
      <c r="R124" s="32">
        <f t="shared" si="32"/>
        <v>0</v>
      </c>
      <c r="W124" s="44">
        <v>121</v>
      </c>
      <c r="X124" s="72">
        <f t="shared" si="22"/>
        <v>128</v>
      </c>
      <c r="Y124" s="49" t="s">
        <v>74</v>
      </c>
      <c r="Z124" s="49" t="s">
        <v>74</v>
      </c>
      <c r="AA124" s="49" t="s">
        <v>74</v>
      </c>
      <c r="AB124" s="49" t="s">
        <v>74</v>
      </c>
      <c r="AC124" s="49" t="s">
        <v>74</v>
      </c>
      <c r="AD124" s="49" t="s">
        <v>74</v>
      </c>
      <c r="AE124" s="49" t="s">
        <v>74</v>
      </c>
      <c r="AF124" s="49" t="s">
        <v>67</v>
      </c>
    </row>
    <row r="125" spans="1:32" x14ac:dyDescent="0.2">
      <c r="A125" s="28">
        <f t="shared" si="23"/>
        <v>122</v>
      </c>
      <c r="B125" s="33">
        <v>0</v>
      </c>
      <c r="C125" s="33">
        <v>1</v>
      </c>
      <c r="D125" s="33">
        <v>1</v>
      </c>
      <c r="E125" s="33">
        <v>1</v>
      </c>
      <c r="F125" s="33">
        <v>1</v>
      </c>
      <c r="G125" s="33">
        <v>0</v>
      </c>
      <c r="H125" s="33">
        <v>1</v>
      </c>
      <c r="I125" s="33">
        <v>0</v>
      </c>
      <c r="J125" s="34">
        <f t="shared" si="24"/>
        <v>0</v>
      </c>
      <c r="K125" s="33" t="str">
        <f t="shared" si="25"/>
        <v>64</v>
      </c>
      <c r="L125" s="33" t="str">
        <f t="shared" si="26"/>
        <v>32</v>
      </c>
      <c r="M125" s="33" t="str">
        <f t="shared" si="27"/>
        <v>16</v>
      </c>
      <c r="N125" s="33" t="str">
        <f t="shared" si="28"/>
        <v>8</v>
      </c>
      <c r="O125" s="33">
        <f t="shared" si="29"/>
        <v>0</v>
      </c>
      <c r="P125" s="33" t="str">
        <f t="shared" si="30"/>
        <v>2</v>
      </c>
      <c r="Q125" s="33">
        <f t="shared" si="31"/>
        <v>0</v>
      </c>
      <c r="R125" s="32">
        <f t="shared" si="32"/>
        <v>0</v>
      </c>
      <c r="W125" s="44">
        <v>122</v>
      </c>
      <c r="X125" s="72">
        <f t="shared" si="22"/>
        <v>64</v>
      </c>
      <c r="Y125" s="49" t="s">
        <v>74</v>
      </c>
      <c r="Z125" s="49" t="s">
        <v>74</v>
      </c>
      <c r="AA125" s="49" t="s">
        <v>74</v>
      </c>
      <c r="AB125" s="49" t="s">
        <v>74</v>
      </c>
      <c r="AC125" s="49" t="s">
        <v>74</v>
      </c>
      <c r="AD125" s="49" t="s">
        <v>74</v>
      </c>
      <c r="AE125" s="49" t="s">
        <v>74</v>
      </c>
      <c r="AF125" s="49" t="s">
        <v>68</v>
      </c>
    </row>
    <row r="126" spans="1:32" x14ac:dyDescent="0.2">
      <c r="A126" s="28">
        <f t="shared" si="23"/>
        <v>123</v>
      </c>
      <c r="B126" s="33">
        <v>0</v>
      </c>
      <c r="C126" s="33">
        <v>1</v>
      </c>
      <c r="D126" s="33">
        <v>1</v>
      </c>
      <c r="E126" s="33">
        <v>1</v>
      </c>
      <c r="F126" s="33">
        <v>1</v>
      </c>
      <c r="G126" s="33">
        <v>0</v>
      </c>
      <c r="H126" s="33">
        <v>1</v>
      </c>
      <c r="I126" s="33">
        <v>1</v>
      </c>
      <c r="J126" s="34">
        <f t="shared" si="24"/>
        <v>0</v>
      </c>
      <c r="K126" s="33" t="str">
        <f t="shared" si="25"/>
        <v>64</v>
      </c>
      <c r="L126" s="33" t="str">
        <f t="shared" si="26"/>
        <v>32</v>
      </c>
      <c r="M126" s="33" t="str">
        <f t="shared" si="27"/>
        <v>16</v>
      </c>
      <c r="N126" s="33" t="str">
        <f t="shared" si="28"/>
        <v>8</v>
      </c>
      <c r="O126" s="33">
        <f t="shared" si="29"/>
        <v>0</v>
      </c>
      <c r="P126" s="33" t="str">
        <f t="shared" si="30"/>
        <v>2</v>
      </c>
      <c r="Q126" s="33" t="str">
        <f t="shared" si="31"/>
        <v>1</v>
      </c>
      <c r="R126" s="32">
        <f t="shared" si="32"/>
        <v>0</v>
      </c>
      <c r="W126" s="44">
        <v>123</v>
      </c>
      <c r="X126" s="72">
        <f t="shared" si="22"/>
        <v>32</v>
      </c>
      <c r="Y126" s="49" t="s">
        <v>74</v>
      </c>
      <c r="Z126" s="49" t="s">
        <v>74</v>
      </c>
      <c r="AA126" s="49" t="s">
        <v>74</v>
      </c>
      <c r="AB126" s="49" t="s">
        <v>74</v>
      </c>
      <c r="AC126" s="49" t="s">
        <v>74</v>
      </c>
      <c r="AD126" s="49" t="s">
        <v>74</v>
      </c>
      <c r="AE126" s="49" t="s">
        <v>74</v>
      </c>
      <c r="AF126" s="49" t="s">
        <v>69</v>
      </c>
    </row>
    <row r="127" spans="1:32" x14ac:dyDescent="0.2">
      <c r="A127" s="28">
        <f t="shared" si="23"/>
        <v>124</v>
      </c>
      <c r="B127" s="33">
        <v>0</v>
      </c>
      <c r="C127" s="33">
        <v>1</v>
      </c>
      <c r="D127" s="33">
        <v>1</v>
      </c>
      <c r="E127" s="33">
        <v>1</v>
      </c>
      <c r="F127" s="33">
        <v>1</v>
      </c>
      <c r="G127" s="33">
        <v>1</v>
      </c>
      <c r="H127" s="33">
        <v>0</v>
      </c>
      <c r="I127" s="33">
        <v>0</v>
      </c>
      <c r="J127" s="34">
        <f t="shared" si="24"/>
        <v>0</v>
      </c>
      <c r="K127" s="33" t="str">
        <f t="shared" si="25"/>
        <v>64</v>
      </c>
      <c r="L127" s="33" t="str">
        <f t="shared" si="26"/>
        <v>32</v>
      </c>
      <c r="M127" s="33" t="str">
        <f t="shared" si="27"/>
        <v>16</v>
      </c>
      <c r="N127" s="33" t="str">
        <f t="shared" si="28"/>
        <v>8</v>
      </c>
      <c r="O127" s="33" t="str">
        <f t="shared" si="29"/>
        <v>4</v>
      </c>
      <c r="P127" s="33">
        <f t="shared" si="30"/>
        <v>0</v>
      </c>
      <c r="Q127" s="33">
        <f t="shared" si="31"/>
        <v>0</v>
      </c>
      <c r="R127" s="32">
        <f t="shared" si="32"/>
        <v>0</v>
      </c>
      <c r="W127" s="44">
        <v>124</v>
      </c>
      <c r="X127" s="72">
        <f t="shared" si="22"/>
        <v>16</v>
      </c>
      <c r="Y127" s="49" t="s">
        <v>74</v>
      </c>
      <c r="Z127" s="49" t="s">
        <v>74</v>
      </c>
      <c r="AA127" s="49" t="s">
        <v>74</v>
      </c>
      <c r="AB127" s="49" t="s">
        <v>74</v>
      </c>
      <c r="AC127" s="49" t="s">
        <v>74</v>
      </c>
      <c r="AD127" s="49" t="s">
        <v>74</v>
      </c>
      <c r="AE127" s="49" t="s">
        <v>74</v>
      </c>
      <c r="AF127" s="49" t="s">
        <v>70</v>
      </c>
    </row>
    <row r="128" spans="1:32" x14ac:dyDescent="0.2">
      <c r="A128" s="28">
        <f t="shared" si="23"/>
        <v>125</v>
      </c>
      <c r="B128" s="33">
        <v>0</v>
      </c>
      <c r="C128" s="33">
        <v>1</v>
      </c>
      <c r="D128" s="33">
        <v>1</v>
      </c>
      <c r="E128" s="33">
        <v>1</v>
      </c>
      <c r="F128" s="33">
        <v>1</v>
      </c>
      <c r="G128" s="33">
        <v>1</v>
      </c>
      <c r="H128" s="33">
        <v>0</v>
      </c>
      <c r="I128" s="33">
        <v>1</v>
      </c>
      <c r="J128" s="34">
        <f t="shared" si="24"/>
        <v>0</v>
      </c>
      <c r="K128" s="33" t="str">
        <f t="shared" si="25"/>
        <v>64</v>
      </c>
      <c r="L128" s="33" t="str">
        <f t="shared" si="26"/>
        <v>32</v>
      </c>
      <c r="M128" s="33" t="str">
        <f t="shared" si="27"/>
        <v>16</v>
      </c>
      <c r="N128" s="33" t="str">
        <f t="shared" si="28"/>
        <v>8</v>
      </c>
      <c r="O128" s="33" t="str">
        <f t="shared" si="29"/>
        <v>4</v>
      </c>
      <c r="P128" s="33">
        <f t="shared" si="30"/>
        <v>0</v>
      </c>
      <c r="Q128" s="33" t="str">
        <f t="shared" si="31"/>
        <v>1</v>
      </c>
      <c r="R128" s="32">
        <f t="shared" si="32"/>
        <v>0</v>
      </c>
      <c r="W128" s="44">
        <v>125</v>
      </c>
      <c r="X128" s="72">
        <f>X129*2</f>
        <v>8</v>
      </c>
      <c r="Y128" s="49" t="s">
        <v>74</v>
      </c>
      <c r="Z128" s="49" t="s">
        <v>74</v>
      </c>
      <c r="AA128" s="49" t="s">
        <v>74</v>
      </c>
      <c r="AB128" s="49" t="s">
        <v>74</v>
      </c>
      <c r="AC128" s="49" t="s">
        <v>74</v>
      </c>
      <c r="AD128" s="49" t="s">
        <v>74</v>
      </c>
      <c r="AE128" s="49" t="s">
        <v>74</v>
      </c>
      <c r="AF128" s="49" t="s">
        <v>71</v>
      </c>
    </row>
    <row r="129" spans="1:32" x14ac:dyDescent="0.2">
      <c r="A129" s="28">
        <f t="shared" si="23"/>
        <v>126</v>
      </c>
      <c r="B129" s="33">
        <v>0</v>
      </c>
      <c r="C129" s="33">
        <v>1</v>
      </c>
      <c r="D129" s="33">
        <v>1</v>
      </c>
      <c r="E129" s="33">
        <v>1</v>
      </c>
      <c r="F129" s="33">
        <v>1</v>
      </c>
      <c r="G129" s="33">
        <v>1</v>
      </c>
      <c r="H129" s="33">
        <v>1</v>
      </c>
      <c r="I129" s="33">
        <v>0</v>
      </c>
      <c r="J129" s="34">
        <f t="shared" si="24"/>
        <v>0</v>
      </c>
      <c r="K129" s="33" t="str">
        <f t="shared" si="25"/>
        <v>64</v>
      </c>
      <c r="L129" s="33" t="str">
        <f t="shared" si="26"/>
        <v>32</v>
      </c>
      <c r="M129" s="33" t="str">
        <f t="shared" si="27"/>
        <v>16</v>
      </c>
      <c r="N129" s="33" t="str">
        <f t="shared" si="28"/>
        <v>8</v>
      </c>
      <c r="O129" s="33" t="str">
        <f t="shared" si="29"/>
        <v>4</v>
      </c>
      <c r="P129" s="33" t="str">
        <f t="shared" si="30"/>
        <v>2</v>
      </c>
      <c r="Q129" s="33">
        <f t="shared" si="31"/>
        <v>0</v>
      </c>
      <c r="R129" s="32">
        <f t="shared" si="32"/>
        <v>0</v>
      </c>
      <c r="W129" s="44">
        <v>126</v>
      </c>
      <c r="X129" s="72">
        <f>X130*2</f>
        <v>4</v>
      </c>
      <c r="Y129" s="49" t="s">
        <v>74</v>
      </c>
      <c r="Z129" s="49" t="s">
        <v>74</v>
      </c>
      <c r="AA129" s="49" t="s">
        <v>74</v>
      </c>
      <c r="AB129" s="49" t="s">
        <v>74</v>
      </c>
      <c r="AC129" s="49" t="s">
        <v>74</v>
      </c>
      <c r="AD129" s="49" t="s">
        <v>74</v>
      </c>
      <c r="AE129" s="49" t="s">
        <v>74</v>
      </c>
      <c r="AF129" s="49" t="s">
        <v>72</v>
      </c>
    </row>
    <row r="130" spans="1:32" x14ac:dyDescent="0.2">
      <c r="A130" s="28">
        <f t="shared" si="23"/>
        <v>127</v>
      </c>
      <c r="B130" s="33">
        <v>0</v>
      </c>
      <c r="C130" s="33">
        <v>1</v>
      </c>
      <c r="D130" s="33">
        <v>1</v>
      </c>
      <c r="E130" s="33">
        <v>1</v>
      </c>
      <c r="F130" s="33">
        <v>1</v>
      </c>
      <c r="G130" s="33">
        <v>1</v>
      </c>
      <c r="H130" s="33">
        <v>1</v>
      </c>
      <c r="I130" s="33">
        <v>1</v>
      </c>
      <c r="J130" s="34">
        <f t="shared" si="24"/>
        <v>0</v>
      </c>
      <c r="K130" s="33" t="str">
        <f t="shared" si="25"/>
        <v>64</v>
      </c>
      <c r="L130" s="33" t="str">
        <f t="shared" si="26"/>
        <v>32</v>
      </c>
      <c r="M130" s="33" t="str">
        <f t="shared" si="27"/>
        <v>16</v>
      </c>
      <c r="N130" s="33" t="str">
        <f t="shared" si="28"/>
        <v>8</v>
      </c>
      <c r="O130" s="33" t="str">
        <f t="shared" si="29"/>
        <v>4</v>
      </c>
      <c r="P130" s="33" t="str">
        <f t="shared" si="30"/>
        <v>2</v>
      </c>
      <c r="Q130" s="33" t="str">
        <f t="shared" si="31"/>
        <v>1</v>
      </c>
      <c r="R130" s="32">
        <f t="shared" si="32"/>
        <v>0</v>
      </c>
      <c r="W130" s="44">
        <v>127</v>
      </c>
      <c r="X130" s="72">
        <v>2</v>
      </c>
      <c r="Y130" s="49" t="s">
        <v>74</v>
      </c>
      <c r="Z130" s="49" t="s">
        <v>74</v>
      </c>
      <c r="AA130" s="49" t="s">
        <v>74</v>
      </c>
      <c r="AB130" s="49" t="s">
        <v>74</v>
      </c>
      <c r="AC130" s="49" t="s">
        <v>74</v>
      </c>
      <c r="AD130" s="49" t="s">
        <v>74</v>
      </c>
      <c r="AE130" s="49" t="s">
        <v>74</v>
      </c>
      <c r="AF130" s="49" t="s">
        <v>73</v>
      </c>
    </row>
    <row r="131" spans="1:32" x14ac:dyDescent="0.2">
      <c r="A131" s="28">
        <f t="shared" si="23"/>
        <v>128</v>
      </c>
      <c r="B131" s="33">
        <v>1</v>
      </c>
      <c r="C131" s="29">
        <v>0</v>
      </c>
      <c r="D131" s="29">
        <v>0</v>
      </c>
      <c r="E131" s="33">
        <v>0</v>
      </c>
      <c r="F131" s="33">
        <v>0</v>
      </c>
      <c r="G131" s="33">
        <v>0</v>
      </c>
      <c r="H131" s="33">
        <v>0</v>
      </c>
      <c r="I131" s="33">
        <v>0</v>
      </c>
      <c r="J131" s="34" t="str">
        <f t="shared" si="24"/>
        <v>128</v>
      </c>
      <c r="K131" s="33">
        <f t="shared" si="25"/>
        <v>0</v>
      </c>
      <c r="L131" s="33">
        <f t="shared" si="26"/>
        <v>0</v>
      </c>
      <c r="M131" s="33">
        <f t="shared" si="27"/>
        <v>0</v>
      </c>
      <c r="N131" s="33">
        <f t="shared" si="28"/>
        <v>0</v>
      </c>
      <c r="O131" s="33">
        <f t="shared" si="29"/>
        <v>0</v>
      </c>
      <c r="P131" s="33">
        <f t="shared" si="30"/>
        <v>0</v>
      </c>
      <c r="Q131" s="33">
        <f t="shared" si="31"/>
        <v>0</v>
      </c>
      <c r="R131" s="32">
        <f t="shared" si="32"/>
        <v>0</v>
      </c>
      <c r="W131" s="48">
        <v>128</v>
      </c>
      <c r="X131" s="73">
        <v>1</v>
      </c>
      <c r="Y131" s="49" t="s">
        <v>74</v>
      </c>
      <c r="Z131" s="49" t="s">
        <v>74</v>
      </c>
      <c r="AA131" s="49" t="s">
        <v>74</v>
      </c>
      <c r="AB131" s="49" t="s">
        <v>74</v>
      </c>
      <c r="AC131" s="49" t="s">
        <v>74</v>
      </c>
      <c r="AD131" s="49" t="s">
        <v>74</v>
      </c>
      <c r="AE131" s="49" t="s">
        <v>74</v>
      </c>
      <c r="AF131" s="49" t="s">
        <v>74</v>
      </c>
    </row>
    <row r="132" spans="1:32" x14ac:dyDescent="0.2">
      <c r="A132" s="28">
        <f t="shared" si="23"/>
        <v>129</v>
      </c>
      <c r="B132" s="33">
        <v>1</v>
      </c>
      <c r="C132" s="33">
        <v>0</v>
      </c>
      <c r="D132" s="33">
        <v>0</v>
      </c>
      <c r="E132" s="33">
        <v>0</v>
      </c>
      <c r="F132" s="33">
        <v>0</v>
      </c>
      <c r="G132" s="33">
        <v>0</v>
      </c>
      <c r="H132" s="33">
        <v>0</v>
      </c>
      <c r="I132" s="33">
        <v>1</v>
      </c>
      <c r="J132" s="34" t="str">
        <f t="shared" si="24"/>
        <v>128</v>
      </c>
      <c r="K132" s="33">
        <f t="shared" si="25"/>
        <v>0</v>
      </c>
      <c r="L132" s="33">
        <f t="shared" si="26"/>
        <v>0</v>
      </c>
      <c r="M132" s="33">
        <f t="shared" si="27"/>
        <v>0</v>
      </c>
      <c r="N132" s="33">
        <f t="shared" si="28"/>
        <v>0</v>
      </c>
      <c r="O132" s="33">
        <f t="shared" si="29"/>
        <v>0</v>
      </c>
      <c r="P132" s="33">
        <f t="shared" si="30"/>
        <v>0</v>
      </c>
      <c r="Q132" s="33" t="str">
        <f t="shared" si="31"/>
        <v>1</v>
      </c>
      <c r="R132" s="32">
        <f t="shared" si="32"/>
        <v>0</v>
      </c>
    </row>
    <row r="133" spans="1:32" x14ac:dyDescent="0.2">
      <c r="A133" s="28">
        <f t="shared" si="23"/>
        <v>130</v>
      </c>
      <c r="B133" s="33">
        <v>1</v>
      </c>
      <c r="C133" s="33">
        <v>0</v>
      </c>
      <c r="D133" s="33">
        <v>0</v>
      </c>
      <c r="E133" s="33">
        <v>0</v>
      </c>
      <c r="F133" s="33">
        <v>0</v>
      </c>
      <c r="G133" s="33">
        <v>0</v>
      </c>
      <c r="H133" s="33">
        <v>1</v>
      </c>
      <c r="I133" s="33">
        <v>0</v>
      </c>
      <c r="J133" s="34" t="str">
        <f t="shared" si="24"/>
        <v>128</v>
      </c>
      <c r="K133" s="33">
        <f t="shared" si="25"/>
        <v>0</v>
      </c>
      <c r="L133" s="33">
        <f t="shared" si="26"/>
        <v>0</v>
      </c>
      <c r="M133" s="33">
        <f t="shared" si="27"/>
        <v>0</v>
      </c>
      <c r="N133" s="33">
        <f t="shared" si="28"/>
        <v>0</v>
      </c>
      <c r="O133" s="33">
        <f t="shared" si="29"/>
        <v>0</v>
      </c>
      <c r="P133" s="33" t="str">
        <f t="shared" si="30"/>
        <v>2</v>
      </c>
      <c r="Q133" s="33">
        <f t="shared" si="31"/>
        <v>0</v>
      </c>
      <c r="R133" s="32">
        <f t="shared" si="32"/>
        <v>0</v>
      </c>
    </row>
    <row r="134" spans="1:32" x14ac:dyDescent="0.2">
      <c r="A134" s="28">
        <f t="shared" si="23"/>
        <v>131</v>
      </c>
      <c r="B134" s="33">
        <v>1</v>
      </c>
      <c r="C134" s="33">
        <v>0</v>
      </c>
      <c r="D134" s="33">
        <v>0</v>
      </c>
      <c r="E134" s="33">
        <v>0</v>
      </c>
      <c r="F134" s="33">
        <v>0</v>
      </c>
      <c r="G134" s="33">
        <v>0</v>
      </c>
      <c r="H134" s="33">
        <v>1</v>
      </c>
      <c r="I134" s="33">
        <v>1</v>
      </c>
      <c r="J134" s="34" t="str">
        <f t="shared" si="24"/>
        <v>128</v>
      </c>
      <c r="K134" s="33">
        <f t="shared" si="25"/>
        <v>0</v>
      </c>
      <c r="L134" s="33">
        <f t="shared" si="26"/>
        <v>0</v>
      </c>
      <c r="M134" s="33">
        <f t="shared" si="27"/>
        <v>0</v>
      </c>
      <c r="N134" s="33">
        <f t="shared" si="28"/>
        <v>0</v>
      </c>
      <c r="O134" s="33">
        <f t="shared" si="29"/>
        <v>0</v>
      </c>
      <c r="P134" s="33" t="str">
        <f t="shared" si="30"/>
        <v>2</v>
      </c>
      <c r="Q134" s="33" t="str">
        <f t="shared" si="31"/>
        <v>1</v>
      </c>
      <c r="R134" s="32">
        <f t="shared" si="32"/>
        <v>0</v>
      </c>
    </row>
    <row r="135" spans="1:32" x14ac:dyDescent="0.2">
      <c r="A135" s="28">
        <f t="shared" ref="A135:A198" si="33">A134+1</f>
        <v>132</v>
      </c>
      <c r="B135" s="33">
        <v>1</v>
      </c>
      <c r="C135" s="33">
        <v>0</v>
      </c>
      <c r="D135" s="33">
        <v>0</v>
      </c>
      <c r="E135" s="33">
        <v>0</v>
      </c>
      <c r="F135" s="33">
        <v>0</v>
      </c>
      <c r="G135" s="33">
        <v>1</v>
      </c>
      <c r="H135" s="33">
        <v>0</v>
      </c>
      <c r="I135" s="33">
        <v>0</v>
      </c>
      <c r="J135" s="34" t="str">
        <f t="shared" si="24"/>
        <v>128</v>
      </c>
      <c r="K135" s="33">
        <f t="shared" si="25"/>
        <v>0</v>
      </c>
      <c r="L135" s="33">
        <f t="shared" si="26"/>
        <v>0</v>
      </c>
      <c r="M135" s="33">
        <f t="shared" si="27"/>
        <v>0</v>
      </c>
      <c r="N135" s="33">
        <f t="shared" si="28"/>
        <v>0</v>
      </c>
      <c r="O135" s="33" t="str">
        <f t="shared" si="29"/>
        <v>4</v>
      </c>
      <c r="P135" s="33">
        <f t="shared" si="30"/>
        <v>0</v>
      </c>
      <c r="Q135" s="33">
        <f t="shared" si="31"/>
        <v>0</v>
      </c>
      <c r="R135" s="32">
        <f t="shared" si="32"/>
        <v>0</v>
      </c>
    </row>
    <row r="136" spans="1:32" x14ac:dyDescent="0.2">
      <c r="A136" s="28">
        <f t="shared" si="33"/>
        <v>133</v>
      </c>
      <c r="B136" s="33">
        <v>1</v>
      </c>
      <c r="C136" s="33">
        <v>0</v>
      </c>
      <c r="D136" s="33">
        <v>0</v>
      </c>
      <c r="E136" s="33">
        <v>0</v>
      </c>
      <c r="F136" s="33">
        <v>0</v>
      </c>
      <c r="G136" s="33">
        <v>1</v>
      </c>
      <c r="H136" s="33">
        <v>0</v>
      </c>
      <c r="I136" s="33">
        <v>1</v>
      </c>
      <c r="J136" s="34" t="str">
        <f t="shared" si="24"/>
        <v>128</v>
      </c>
      <c r="K136" s="33">
        <f t="shared" si="25"/>
        <v>0</v>
      </c>
      <c r="L136" s="33">
        <f t="shared" si="26"/>
        <v>0</v>
      </c>
      <c r="M136" s="33">
        <f t="shared" si="27"/>
        <v>0</v>
      </c>
      <c r="N136" s="33">
        <f t="shared" si="28"/>
        <v>0</v>
      </c>
      <c r="O136" s="33" t="str">
        <f t="shared" si="29"/>
        <v>4</v>
      </c>
      <c r="P136" s="33">
        <f t="shared" si="30"/>
        <v>0</v>
      </c>
      <c r="Q136" s="33" t="str">
        <f t="shared" si="31"/>
        <v>1</v>
      </c>
      <c r="R136" s="32">
        <f t="shared" si="32"/>
        <v>0</v>
      </c>
    </row>
    <row r="137" spans="1:32" x14ac:dyDescent="0.2">
      <c r="A137" s="28">
        <f t="shared" si="33"/>
        <v>134</v>
      </c>
      <c r="B137" s="33">
        <v>1</v>
      </c>
      <c r="C137" s="33">
        <v>0</v>
      </c>
      <c r="D137" s="33">
        <v>0</v>
      </c>
      <c r="E137" s="33">
        <v>0</v>
      </c>
      <c r="F137" s="33">
        <v>0</v>
      </c>
      <c r="G137" s="33">
        <v>1</v>
      </c>
      <c r="H137" s="33">
        <v>1</v>
      </c>
      <c r="I137" s="33">
        <v>0</v>
      </c>
      <c r="J137" s="34" t="str">
        <f t="shared" si="24"/>
        <v>128</v>
      </c>
      <c r="K137" s="33">
        <f t="shared" si="25"/>
        <v>0</v>
      </c>
      <c r="L137" s="33">
        <f t="shared" si="26"/>
        <v>0</v>
      </c>
      <c r="M137" s="33">
        <f t="shared" si="27"/>
        <v>0</v>
      </c>
      <c r="N137" s="33">
        <f t="shared" si="28"/>
        <v>0</v>
      </c>
      <c r="O137" s="33" t="str">
        <f t="shared" si="29"/>
        <v>4</v>
      </c>
      <c r="P137" s="33" t="str">
        <f t="shared" si="30"/>
        <v>2</v>
      </c>
      <c r="Q137" s="33">
        <f t="shared" si="31"/>
        <v>0</v>
      </c>
      <c r="R137" s="32">
        <f t="shared" si="32"/>
        <v>0</v>
      </c>
    </row>
    <row r="138" spans="1:32" x14ac:dyDescent="0.2">
      <c r="A138" s="28">
        <f t="shared" si="33"/>
        <v>135</v>
      </c>
      <c r="B138" s="33">
        <v>1</v>
      </c>
      <c r="C138" s="33">
        <v>0</v>
      </c>
      <c r="D138" s="33">
        <v>0</v>
      </c>
      <c r="E138" s="33">
        <v>0</v>
      </c>
      <c r="F138" s="33">
        <v>0</v>
      </c>
      <c r="G138" s="33">
        <v>1</v>
      </c>
      <c r="H138" s="33">
        <v>1</v>
      </c>
      <c r="I138" s="33">
        <v>1</v>
      </c>
      <c r="J138" s="34" t="str">
        <f t="shared" si="24"/>
        <v>128</v>
      </c>
      <c r="K138" s="33">
        <f t="shared" si="25"/>
        <v>0</v>
      </c>
      <c r="L138" s="33">
        <f t="shared" si="26"/>
        <v>0</v>
      </c>
      <c r="M138" s="33">
        <f t="shared" si="27"/>
        <v>0</v>
      </c>
      <c r="N138" s="33">
        <f t="shared" si="28"/>
        <v>0</v>
      </c>
      <c r="O138" s="33" t="str">
        <f t="shared" si="29"/>
        <v>4</v>
      </c>
      <c r="P138" s="33" t="str">
        <f t="shared" si="30"/>
        <v>2</v>
      </c>
      <c r="Q138" s="33" t="str">
        <f t="shared" si="31"/>
        <v>1</v>
      </c>
      <c r="R138" s="32">
        <f t="shared" si="32"/>
        <v>0</v>
      </c>
    </row>
    <row r="139" spans="1:32" x14ac:dyDescent="0.2">
      <c r="A139" s="28">
        <f t="shared" si="33"/>
        <v>136</v>
      </c>
      <c r="B139" s="33">
        <v>1</v>
      </c>
      <c r="C139" s="33">
        <v>0</v>
      </c>
      <c r="D139" s="33">
        <v>0</v>
      </c>
      <c r="E139" s="33">
        <v>0</v>
      </c>
      <c r="F139" s="33">
        <v>1</v>
      </c>
      <c r="G139" s="33">
        <v>0</v>
      </c>
      <c r="H139" s="33">
        <v>0</v>
      </c>
      <c r="I139" s="33">
        <v>0</v>
      </c>
      <c r="J139" s="34" t="str">
        <f t="shared" si="24"/>
        <v>128</v>
      </c>
      <c r="K139" s="33">
        <f t="shared" si="25"/>
        <v>0</v>
      </c>
      <c r="L139" s="33">
        <f t="shared" si="26"/>
        <v>0</v>
      </c>
      <c r="M139" s="33">
        <f t="shared" si="27"/>
        <v>0</v>
      </c>
      <c r="N139" s="33" t="str">
        <f t="shared" si="28"/>
        <v>8</v>
      </c>
      <c r="O139" s="33">
        <f t="shared" si="29"/>
        <v>0</v>
      </c>
      <c r="P139" s="33">
        <f t="shared" si="30"/>
        <v>0</v>
      </c>
      <c r="Q139" s="33">
        <f t="shared" si="31"/>
        <v>0</v>
      </c>
      <c r="R139" s="32">
        <f t="shared" si="32"/>
        <v>0</v>
      </c>
    </row>
    <row r="140" spans="1:32" x14ac:dyDescent="0.2">
      <c r="A140" s="28">
        <f t="shared" si="33"/>
        <v>137</v>
      </c>
      <c r="B140" s="33">
        <v>1</v>
      </c>
      <c r="C140" s="33">
        <v>0</v>
      </c>
      <c r="D140" s="33">
        <v>0</v>
      </c>
      <c r="E140" s="33">
        <v>0</v>
      </c>
      <c r="F140" s="33">
        <v>1</v>
      </c>
      <c r="G140" s="33">
        <v>0</v>
      </c>
      <c r="H140" s="33">
        <v>0</v>
      </c>
      <c r="I140" s="33">
        <v>1</v>
      </c>
      <c r="J140" s="34" t="str">
        <f t="shared" si="24"/>
        <v>128</v>
      </c>
      <c r="K140" s="33">
        <f t="shared" si="25"/>
        <v>0</v>
      </c>
      <c r="L140" s="33">
        <f t="shared" si="26"/>
        <v>0</v>
      </c>
      <c r="M140" s="33">
        <f t="shared" si="27"/>
        <v>0</v>
      </c>
      <c r="N140" s="33" t="str">
        <f t="shared" si="28"/>
        <v>8</v>
      </c>
      <c r="O140" s="33">
        <f t="shared" si="29"/>
        <v>0</v>
      </c>
      <c r="P140" s="33">
        <f t="shared" si="30"/>
        <v>0</v>
      </c>
      <c r="Q140" s="33" t="str">
        <f t="shared" si="31"/>
        <v>1</v>
      </c>
      <c r="R140" s="32">
        <f t="shared" si="32"/>
        <v>0</v>
      </c>
    </row>
    <row r="141" spans="1:32" x14ac:dyDescent="0.2">
      <c r="A141" s="28">
        <f t="shared" si="33"/>
        <v>138</v>
      </c>
      <c r="B141" s="33">
        <v>1</v>
      </c>
      <c r="C141" s="33">
        <v>0</v>
      </c>
      <c r="D141" s="33">
        <v>0</v>
      </c>
      <c r="E141" s="33">
        <v>0</v>
      </c>
      <c r="F141" s="33">
        <v>1</v>
      </c>
      <c r="G141" s="33">
        <v>0</v>
      </c>
      <c r="H141" s="33">
        <v>1</v>
      </c>
      <c r="I141" s="33">
        <v>0</v>
      </c>
      <c r="J141" s="34" t="str">
        <f t="shared" si="24"/>
        <v>128</v>
      </c>
      <c r="K141" s="33">
        <f t="shared" si="25"/>
        <v>0</v>
      </c>
      <c r="L141" s="33">
        <f t="shared" si="26"/>
        <v>0</v>
      </c>
      <c r="M141" s="33">
        <f t="shared" si="27"/>
        <v>0</v>
      </c>
      <c r="N141" s="33" t="str">
        <f t="shared" si="28"/>
        <v>8</v>
      </c>
      <c r="O141" s="33">
        <f t="shared" si="29"/>
        <v>0</v>
      </c>
      <c r="P141" s="33" t="str">
        <f t="shared" si="30"/>
        <v>2</v>
      </c>
      <c r="Q141" s="33">
        <f t="shared" si="31"/>
        <v>0</v>
      </c>
      <c r="R141" s="32">
        <f t="shared" si="32"/>
        <v>0</v>
      </c>
    </row>
    <row r="142" spans="1:32" x14ac:dyDescent="0.2">
      <c r="A142" s="28">
        <f t="shared" si="33"/>
        <v>139</v>
      </c>
      <c r="B142" s="33">
        <v>1</v>
      </c>
      <c r="C142" s="33">
        <v>0</v>
      </c>
      <c r="D142" s="33">
        <v>0</v>
      </c>
      <c r="E142" s="33">
        <v>0</v>
      </c>
      <c r="F142" s="33">
        <v>1</v>
      </c>
      <c r="G142" s="33">
        <v>0</v>
      </c>
      <c r="H142" s="33">
        <v>1</v>
      </c>
      <c r="I142" s="33">
        <v>1</v>
      </c>
      <c r="J142" s="34" t="str">
        <f t="shared" si="24"/>
        <v>128</v>
      </c>
      <c r="K142" s="33">
        <f t="shared" si="25"/>
        <v>0</v>
      </c>
      <c r="L142" s="33">
        <f t="shared" si="26"/>
        <v>0</v>
      </c>
      <c r="M142" s="33">
        <f t="shared" si="27"/>
        <v>0</v>
      </c>
      <c r="N142" s="33" t="str">
        <f t="shared" si="28"/>
        <v>8</v>
      </c>
      <c r="O142" s="33">
        <f t="shared" si="29"/>
        <v>0</v>
      </c>
      <c r="P142" s="33" t="str">
        <f t="shared" si="30"/>
        <v>2</v>
      </c>
      <c r="Q142" s="33" t="str">
        <f t="shared" si="31"/>
        <v>1</v>
      </c>
      <c r="R142" s="32">
        <f t="shared" si="32"/>
        <v>0</v>
      </c>
    </row>
    <row r="143" spans="1:32" x14ac:dyDescent="0.2">
      <c r="A143" s="28">
        <f t="shared" si="33"/>
        <v>140</v>
      </c>
      <c r="B143" s="33">
        <v>1</v>
      </c>
      <c r="C143" s="33">
        <v>0</v>
      </c>
      <c r="D143" s="33">
        <v>0</v>
      </c>
      <c r="E143" s="33">
        <v>0</v>
      </c>
      <c r="F143" s="33">
        <v>1</v>
      </c>
      <c r="G143" s="33">
        <v>1</v>
      </c>
      <c r="H143" s="33">
        <v>0</v>
      </c>
      <c r="I143" s="33">
        <v>0</v>
      </c>
      <c r="J143" s="34" t="str">
        <f t="shared" si="24"/>
        <v>128</v>
      </c>
      <c r="K143" s="33">
        <f t="shared" si="25"/>
        <v>0</v>
      </c>
      <c r="L143" s="33">
        <f t="shared" si="26"/>
        <v>0</v>
      </c>
      <c r="M143" s="33">
        <f t="shared" si="27"/>
        <v>0</v>
      </c>
      <c r="N143" s="33" t="str">
        <f t="shared" si="28"/>
        <v>8</v>
      </c>
      <c r="O143" s="33" t="str">
        <f t="shared" si="29"/>
        <v>4</v>
      </c>
      <c r="P143" s="33">
        <f t="shared" si="30"/>
        <v>0</v>
      </c>
      <c r="Q143" s="33">
        <f t="shared" si="31"/>
        <v>0</v>
      </c>
      <c r="R143" s="32">
        <f t="shared" si="32"/>
        <v>0</v>
      </c>
    </row>
    <row r="144" spans="1:32" x14ac:dyDescent="0.2">
      <c r="A144" s="28">
        <f t="shared" si="33"/>
        <v>141</v>
      </c>
      <c r="B144" s="33">
        <v>1</v>
      </c>
      <c r="C144" s="33">
        <v>0</v>
      </c>
      <c r="D144" s="33">
        <v>0</v>
      </c>
      <c r="E144" s="33">
        <v>0</v>
      </c>
      <c r="F144" s="33">
        <v>1</v>
      </c>
      <c r="G144" s="33">
        <v>1</v>
      </c>
      <c r="H144" s="33">
        <v>0</v>
      </c>
      <c r="I144" s="33">
        <v>1</v>
      </c>
      <c r="J144" s="34" t="str">
        <f t="shared" ref="J144:J207" si="34">IF(B144=1,B$2,0)</f>
        <v>128</v>
      </c>
      <c r="K144" s="33">
        <f t="shared" ref="K144:K207" si="35">IF(C144=1,C$2,0)</f>
        <v>0</v>
      </c>
      <c r="L144" s="33">
        <f t="shared" ref="L144:L207" si="36">IF(D144=1,D$2,0)</f>
        <v>0</v>
      </c>
      <c r="M144" s="33">
        <f t="shared" ref="M144:M207" si="37">IF(E144=1,E$2,0)</f>
        <v>0</v>
      </c>
      <c r="N144" s="33" t="str">
        <f t="shared" ref="N144:N207" si="38">IF(F144=1,F$2,0)</f>
        <v>8</v>
      </c>
      <c r="O144" s="33" t="str">
        <f t="shared" ref="O144:O207" si="39">IF(G144=1,G$2,0)</f>
        <v>4</v>
      </c>
      <c r="P144" s="33">
        <f t="shared" ref="P144:P207" si="40">IF(H144=1,H$2,0)</f>
        <v>0</v>
      </c>
      <c r="Q144" s="33" t="str">
        <f t="shared" ref="Q144:Q207" si="41">IF(I144=1,I$2,0)</f>
        <v>1</v>
      </c>
      <c r="R144" s="32">
        <f t="shared" ref="R144:R207" si="42">SUM(J144:Q144)</f>
        <v>0</v>
      </c>
    </row>
    <row r="145" spans="1:18" x14ac:dyDescent="0.2">
      <c r="A145" s="28">
        <f t="shared" si="33"/>
        <v>142</v>
      </c>
      <c r="B145" s="33">
        <v>1</v>
      </c>
      <c r="C145" s="33">
        <v>0</v>
      </c>
      <c r="D145" s="33">
        <v>0</v>
      </c>
      <c r="E145" s="33">
        <v>0</v>
      </c>
      <c r="F145" s="33">
        <v>1</v>
      </c>
      <c r="G145" s="33">
        <v>1</v>
      </c>
      <c r="H145" s="33">
        <v>1</v>
      </c>
      <c r="I145" s="33">
        <v>0</v>
      </c>
      <c r="J145" s="34" t="str">
        <f t="shared" si="34"/>
        <v>128</v>
      </c>
      <c r="K145" s="33">
        <f t="shared" si="35"/>
        <v>0</v>
      </c>
      <c r="L145" s="33">
        <f t="shared" si="36"/>
        <v>0</v>
      </c>
      <c r="M145" s="33">
        <f t="shared" si="37"/>
        <v>0</v>
      </c>
      <c r="N145" s="33" t="str">
        <f t="shared" si="38"/>
        <v>8</v>
      </c>
      <c r="O145" s="33" t="str">
        <f t="shared" si="39"/>
        <v>4</v>
      </c>
      <c r="P145" s="33" t="str">
        <f t="shared" si="40"/>
        <v>2</v>
      </c>
      <c r="Q145" s="33">
        <f t="shared" si="41"/>
        <v>0</v>
      </c>
      <c r="R145" s="32">
        <f t="shared" si="42"/>
        <v>0</v>
      </c>
    </row>
    <row r="146" spans="1:18" x14ac:dyDescent="0.2">
      <c r="A146" s="28">
        <f t="shared" si="33"/>
        <v>143</v>
      </c>
      <c r="B146" s="33">
        <v>1</v>
      </c>
      <c r="C146" s="33">
        <v>0</v>
      </c>
      <c r="D146" s="33">
        <v>0</v>
      </c>
      <c r="E146" s="33">
        <v>0</v>
      </c>
      <c r="F146" s="33">
        <v>1</v>
      </c>
      <c r="G146" s="33">
        <v>1</v>
      </c>
      <c r="H146" s="33">
        <v>1</v>
      </c>
      <c r="I146" s="33">
        <v>1</v>
      </c>
      <c r="J146" s="34" t="str">
        <f t="shared" si="34"/>
        <v>128</v>
      </c>
      <c r="K146" s="33">
        <f t="shared" si="35"/>
        <v>0</v>
      </c>
      <c r="L146" s="33">
        <f t="shared" si="36"/>
        <v>0</v>
      </c>
      <c r="M146" s="33">
        <f t="shared" si="37"/>
        <v>0</v>
      </c>
      <c r="N146" s="33" t="str">
        <f t="shared" si="38"/>
        <v>8</v>
      </c>
      <c r="O146" s="33" t="str">
        <f t="shared" si="39"/>
        <v>4</v>
      </c>
      <c r="P146" s="33" t="str">
        <f t="shared" si="40"/>
        <v>2</v>
      </c>
      <c r="Q146" s="33" t="str">
        <f t="shared" si="41"/>
        <v>1</v>
      </c>
      <c r="R146" s="32">
        <f t="shared" si="42"/>
        <v>0</v>
      </c>
    </row>
    <row r="147" spans="1:18" x14ac:dyDescent="0.2">
      <c r="A147" s="28">
        <f t="shared" si="33"/>
        <v>144</v>
      </c>
      <c r="B147" s="33">
        <v>1</v>
      </c>
      <c r="C147" s="33">
        <v>0</v>
      </c>
      <c r="D147" s="33">
        <v>0</v>
      </c>
      <c r="E147" s="33">
        <v>1</v>
      </c>
      <c r="F147" s="33">
        <v>0</v>
      </c>
      <c r="G147" s="33">
        <v>0</v>
      </c>
      <c r="H147" s="33">
        <v>0</v>
      </c>
      <c r="I147" s="33">
        <v>0</v>
      </c>
      <c r="J147" s="34" t="str">
        <f t="shared" si="34"/>
        <v>128</v>
      </c>
      <c r="K147" s="33">
        <f t="shared" si="35"/>
        <v>0</v>
      </c>
      <c r="L147" s="33">
        <f t="shared" si="36"/>
        <v>0</v>
      </c>
      <c r="M147" s="33" t="str">
        <f t="shared" si="37"/>
        <v>16</v>
      </c>
      <c r="N147" s="33">
        <f t="shared" si="38"/>
        <v>0</v>
      </c>
      <c r="O147" s="33">
        <f t="shared" si="39"/>
        <v>0</v>
      </c>
      <c r="P147" s="33">
        <f t="shared" si="40"/>
        <v>0</v>
      </c>
      <c r="Q147" s="33">
        <f t="shared" si="41"/>
        <v>0</v>
      </c>
      <c r="R147" s="32">
        <f t="shared" si="42"/>
        <v>0</v>
      </c>
    </row>
    <row r="148" spans="1:18" x14ac:dyDescent="0.2">
      <c r="A148" s="28">
        <f t="shared" si="33"/>
        <v>145</v>
      </c>
      <c r="B148" s="33">
        <v>1</v>
      </c>
      <c r="C148" s="33">
        <v>0</v>
      </c>
      <c r="D148" s="33">
        <v>0</v>
      </c>
      <c r="E148" s="33">
        <v>1</v>
      </c>
      <c r="F148" s="33">
        <v>0</v>
      </c>
      <c r="G148" s="33">
        <v>0</v>
      </c>
      <c r="H148" s="33">
        <v>0</v>
      </c>
      <c r="I148" s="33">
        <v>1</v>
      </c>
      <c r="J148" s="34" t="str">
        <f t="shared" si="34"/>
        <v>128</v>
      </c>
      <c r="K148" s="33">
        <f t="shared" si="35"/>
        <v>0</v>
      </c>
      <c r="L148" s="33">
        <f t="shared" si="36"/>
        <v>0</v>
      </c>
      <c r="M148" s="33" t="str">
        <f t="shared" si="37"/>
        <v>16</v>
      </c>
      <c r="N148" s="33">
        <f t="shared" si="38"/>
        <v>0</v>
      </c>
      <c r="O148" s="33">
        <f t="shared" si="39"/>
        <v>0</v>
      </c>
      <c r="P148" s="33">
        <f t="shared" si="40"/>
        <v>0</v>
      </c>
      <c r="Q148" s="33" t="str">
        <f t="shared" si="41"/>
        <v>1</v>
      </c>
      <c r="R148" s="32">
        <f t="shared" si="42"/>
        <v>0</v>
      </c>
    </row>
    <row r="149" spans="1:18" x14ac:dyDescent="0.2">
      <c r="A149" s="28">
        <f t="shared" si="33"/>
        <v>146</v>
      </c>
      <c r="B149" s="33">
        <v>1</v>
      </c>
      <c r="C149" s="33">
        <v>0</v>
      </c>
      <c r="D149" s="33">
        <v>0</v>
      </c>
      <c r="E149" s="33">
        <v>1</v>
      </c>
      <c r="F149" s="33">
        <v>0</v>
      </c>
      <c r="G149" s="33">
        <v>0</v>
      </c>
      <c r="H149" s="33">
        <v>1</v>
      </c>
      <c r="I149" s="33">
        <v>0</v>
      </c>
      <c r="J149" s="34" t="str">
        <f t="shared" si="34"/>
        <v>128</v>
      </c>
      <c r="K149" s="33">
        <f t="shared" si="35"/>
        <v>0</v>
      </c>
      <c r="L149" s="33">
        <f t="shared" si="36"/>
        <v>0</v>
      </c>
      <c r="M149" s="33" t="str">
        <f t="shared" si="37"/>
        <v>16</v>
      </c>
      <c r="N149" s="33">
        <f t="shared" si="38"/>
        <v>0</v>
      </c>
      <c r="O149" s="33">
        <f t="shared" si="39"/>
        <v>0</v>
      </c>
      <c r="P149" s="33" t="str">
        <f t="shared" si="40"/>
        <v>2</v>
      </c>
      <c r="Q149" s="33">
        <f t="shared" si="41"/>
        <v>0</v>
      </c>
      <c r="R149" s="32">
        <f t="shared" si="42"/>
        <v>0</v>
      </c>
    </row>
    <row r="150" spans="1:18" x14ac:dyDescent="0.2">
      <c r="A150" s="28">
        <f t="shared" si="33"/>
        <v>147</v>
      </c>
      <c r="B150" s="33">
        <v>1</v>
      </c>
      <c r="C150" s="33">
        <v>0</v>
      </c>
      <c r="D150" s="33">
        <v>0</v>
      </c>
      <c r="E150" s="33">
        <v>1</v>
      </c>
      <c r="F150" s="33">
        <v>0</v>
      </c>
      <c r="G150" s="33">
        <v>0</v>
      </c>
      <c r="H150" s="33">
        <v>1</v>
      </c>
      <c r="I150" s="33">
        <v>1</v>
      </c>
      <c r="J150" s="34" t="str">
        <f t="shared" si="34"/>
        <v>128</v>
      </c>
      <c r="K150" s="33">
        <f t="shared" si="35"/>
        <v>0</v>
      </c>
      <c r="L150" s="33">
        <f t="shared" si="36"/>
        <v>0</v>
      </c>
      <c r="M150" s="33" t="str">
        <f t="shared" si="37"/>
        <v>16</v>
      </c>
      <c r="N150" s="33">
        <f t="shared" si="38"/>
        <v>0</v>
      </c>
      <c r="O150" s="33">
        <f t="shared" si="39"/>
        <v>0</v>
      </c>
      <c r="P150" s="33" t="str">
        <f t="shared" si="40"/>
        <v>2</v>
      </c>
      <c r="Q150" s="33" t="str">
        <f t="shared" si="41"/>
        <v>1</v>
      </c>
      <c r="R150" s="32">
        <f t="shared" si="42"/>
        <v>0</v>
      </c>
    </row>
    <row r="151" spans="1:18" x14ac:dyDescent="0.2">
      <c r="A151" s="28">
        <f t="shared" si="33"/>
        <v>148</v>
      </c>
      <c r="B151" s="33">
        <v>1</v>
      </c>
      <c r="C151" s="33">
        <v>0</v>
      </c>
      <c r="D151" s="33">
        <v>0</v>
      </c>
      <c r="E151" s="33">
        <v>1</v>
      </c>
      <c r="F151" s="33">
        <v>0</v>
      </c>
      <c r="G151" s="33">
        <v>1</v>
      </c>
      <c r="H151" s="33">
        <v>0</v>
      </c>
      <c r="I151" s="33">
        <v>0</v>
      </c>
      <c r="J151" s="34" t="str">
        <f t="shared" si="34"/>
        <v>128</v>
      </c>
      <c r="K151" s="33">
        <f t="shared" si="35"/>
        <v>0</v>
      </c>
      <c r="L151" s="33">
        <f t="shared" si="36"/>
        <v>0</v>
      </c>
      <c r="M151" s="33" t="str">
        <f t="shared" si="37"/>
        <v>16</v>
      </c>
      <c r="N151" s="33">
        <f t="shared" si="38"/>
        <v>0</v>
      </c>
      <c r="O151" s="33" t="str">
        <f t="shared" si="39"/>
        <v>4</v>
      </c>
      <c r="P151" s="33">
        <f t="shared" si="40"/>
        <v>0</v>
      </c>
      <c r="Q151" s="33">
        <f t="shared" si="41"/>
        <v>0</v>
      </c>
      <c r="R151" s="32">
        <f t="shared" si="42"/>
        <v>0</v>
      </c>
    </row>
    <row r="152" spans="1:18" x14ac:dyDescent="0.2">
      <c r="A152" s="28">
        <f t="shared" si="33"/>
        <v>149</v>
      </c>
      <c r="B152" s="33">
        <v>1</v>
      </c>
      <c r="C152" s="33">
        <v>0</v>
      </c>
      <c r="D152" s="33">
        <v>0</v>
      </c>
      <c r="E152" s="33">
        <v>1</v>
      </c>
      <c r="F152" s="33">
        <v>0</v>
      </c>
      <c r="G152" s="33">
        <v>1</v>
      </c>
      <c r="H152" s="33">
        <v>0</v>
      </c>
      <c r="I152" s="33">
        <v>1</v>
      </c>
      <c r="J152" s="34" t="str">
        <f t="shared" si="34"/>
        <v>128</v>
      </c>
      <c r="K152" s="33">
        <f t="shared" si="35"/>
        <v>0</v>
      </c>
      <c r="L152" s="33">
        <f t="shared" si="36"/>
        <v>0</v>
      </c>
      <c r="M152" s="33" t="str">
        <f t="shared" si="37"/>
        <v>16</v>
      </c>
      <c r="N152" s="33">
        <f t="shared" si="38"/>
        <v>0</v>
      </c>
      <c r="O152" s="33" t="str">
        <f t="shared" si="39"/>
        <v>4</v>
      </c>
      <c r="P152" s="33">
        <f t="shared" si="40"/>
        <v>0</v>
      </c>
      <c r="Q152" s="33" t="str">
        <f t="shared" si="41"/>
        <v>1</v>
      </c>
      <c r="R152" s="32">
        <f t="shared" si="42"/>
        <v>0</v>
      </c>
    </row>
    <row r="153" spans="1:18" x14ac:dyDescent="0.2">
      <c r="A153" s="28">
        <f t="shared" si="33"/>
        <v>150</v>
      </c>
      <c r="B153" s="33">
        <v>1</v>
      </c>
      <c r="C153" s="33">
        <v>0</v>
      </c>
      <c r="D153" s="33">
        <v>0</v>
      </c>
      <c r="E153" s="33">
        <v>1</v>
      </c>
      <c r="F153" s="33">
        <v>0</v>
      </c>
      <c r="G153" s="33">
        <v>1</v>
      </c>
      <c r="H153" s="33">
        <v>1</v>
      </c>
      <c r="I153" s="33">
        <v>0</v>
      </c>
      <c r="J153" s="34" t="str">
        <f t="shared" si="34"/>
        <v>128</v>
      </c>
      <c r="K153" s="33">
        <f t="shared" si="35"/>
        <v>0</v>
      </c>
      <c r="L153" s="33">
        <f t="shared" si="36"/>
        <v>0</v>
      </c>
      <c r="M153" s="33" t="str">
        <f t="shared" si="37"/>
        <v>16</v>
      </c>
      <c r="N153" s="33">
        <f t="shared" si="38"/>
        <v>0</v>
      </c>
      <c r="O153" s="33" t="str">
        <f t="shared" si="39"/>
        <v>4</v>
      </c>
      <c r="P153" s="33" t="str">
        <f t="shared" si="40"/>
        <v>2</v>
      </c>
      <c r="Q153" s="33">
        <f t="shared" si="41"/>
        <v>0</v>
      </c>
      <c r="R153" s="32">
        <f t="shared" si="42"/>
        <v>0</v>
      </c>
    </row>
    <row r="154" spans="1:18" x14ac:dyDescent="0.2">
      <c r="A154" s="28">
        <f t="shared" si="33"/>
        <v>151</v>
      </c>
      <c r="B154" s="33">
        <v>1</v>
      </c>
      <c r="C154" s="33">
        <v>0</v>
      </c>
      <c r="D154" s="33">
        <v>0</v>
      </c>
      <c r="E154" s="33">
        <v>1</v>
      </c>
      <c r="F154" s="33">
        <v>0</v>
      </c>
      <c r="G154" s="33">
        <v>1</v>
      </c>
      <c r="H154" s="33">
        <v>1</v>
      </c>
      <c r="I154" s="33">
        <v>1</v>
      </c>
      <c r="J154" s="34" t="str">
        <f t="shared" si="34"/>
        <v>128</v>
      </c>
      <c r="K154" s="33">
        <f t="shared" si="35"/>
        <v>0</v>
      </c>
      <c r="L154" s="33">
        <f t="shared" si="36"/>
        <v>0</v>
      </c>
      <c r="M154" s="33" t="str">
        <f t="shared" si="37"/>
        <v>16</v>
      </c>
      <c r="N154" s="33">
        <f t="shared" si="38"/>
        <v>0</v>
      </c>
      <c r="O154" s="33" t="str">
        <f t="shared" si="39"/>
        <v>4</v>
      </c>
      <c r="P154" s="33" t="str">
        <f t="shared" si="40"/>
        <v>2</v>
      </c>
      <c r="Q154" s="33" t="str">
        <f t="shared" si="41"/>
        <v>1</v>
      </c>
      <c r="R154" s="32">
        <f t="shared" si="42"/>
        <v>0</v>
      </c>
    </row>
    <row r="155" spans="1:18" x14ac:dyDescent="0.2">
      <c r="A155" s="28">
        <f t="shared" si="33"/>
        <v>152</v>
      </c>
      <c r="B155" s="33">
        <v>1</v>
      </c>
      <c r="C155" s="33">
        <v>0</v>
      </c>
      <c r="D155" s="33">
        <v>0</v>
      </c>
      <c r="E155" s="33">
        <v>1</v>
      </c>
      <c r="F155" s="33">
        <v>1</v>
      </c>
      <c r="G155" s="33">
        <v>0</v>
      </c>
      <c r="H155" s="33">
        <v>0</v>
      </c>
      <c r="I155" s="33">
        <v>0</v>
      </c>
      <c r="J155" s="34" t="str">
        <f t="shared" si="34"/>
        <v>128</v>
      </c>
      <c r="K155" s="33">
        <f t="shared" si="35"/>
        <v>0</v>
      </c>
      <c r="L155" s="33">
        <f t="shared" si="36"/>
        <v>0</v>
      </c>
      <c r="M155" s="33" t="str">
        <f t="shared" si="37"/>
        <v>16</v>
      </c>
      <c r="N155" s="33" t="str">
        <f t="shared" si="38"/>
        <v>8</v>
      </c>
      <c r="O155" s="33">
        <f t="shared" si="39"/>
        <v>0</v>
      </c>
      <c r="P155" s="33">
        <f t="shared" si="40"/>
        <v>0</v>
      </c>
      <c r="Q155" s="33">
        <f t="shared" si="41"/>
        <v>0</v>
      </c>
      <c r="R155" s="32">
        <f t="shared" si="42"/>
        <v>0</v>
      </c>
    </row>
    <row r="156" spans="1:18" x14ac:dyDescent="0.2">
      <c r="A156" s="28">
        <f t="shared" si="33"/>
        <v>153</v>
      </c>
      <c r="B156" s="33">
        <v>1</v>
      </c>
      <c r="C156" s="33">
        <v>0</v>
      </c>
      <c r="D156" s="33">
        <v>0</v>
      </c>
      <c r="E156" s="33">
        <v>1</v>
      </c>
      <c r="F156" s="33">
        <v>1</v>
      </c>
      <c r="G156" s="33">
        <v>0</v>
      </c>
      <c r="H156" s="33">
        <v>0</v>
      </c>
      <c r="I156" s="33">
        <v>1</v>
      </c>
      <c r="J156" s="34" t="str">
        <f t="shared" si="34"/>
        <v>128</v>
      </c>
      <c r="K156" s="33">
        <f t="shared" si="35"/>
        <v>0</v>
      </c>
      <c r="L156" s="33">
        <f t="shared" si="36"/>
        <v>0</v>
      </c>
      <c r="M156" s="33" t="str">
        <f t="shared" si="37"/>
        <v>16</v>
      </c>
      <c r="N156" s="33" t="str">
        <f t="shared" si="38"/>
        <v>8</v>
      </c>
      <c r="O156" s="33">
        <f t="shared" si="39"/>
        <v>0</v>
      </c>
      <c r="P156" s="33">
        <f t="shared" si="40"/>
        <v>0</v>
      </c>
      <c r="Q156" s="33" t="str">
        <f t="shared" si="41"/>
        <v>1</v>
      </c>
      <c r="R156" s="32">
        <f t="shared" si="42"/>
        <v>0</v>
      </c>
    </row>
    <row r="157" spans="1:18" x14ac:dyDescent="0.2">
      <c r="A157" s="28">
        <f t="shared" si="33"/>
        <v>154</v>
      </c>
      <c r="B157" s="33">
        <v>1</v>
      </c>
      <c r="C157" s="33">
        <v>0</v>
      </c>
      <c r="D157" s="33">
        <v>0</v>
      </c>
      <c r="E157" s="33">
        <v>1</v>
      </c>
      <c r="F157" s="33">
        <v>1</v>
      </c>
      <c r="G157" s="33">
        <v>0</v>
      </c>
      <c r="H157" s="33">
        <v>1</v>
      </c>
      <c r="I157" s="33">
        <v>0</v>
      </c>
      <c r="J157" s="34" t="str">
        <f t="shared" si="34"/>
        <v>128</v>
      </c>
      <c r="K157" s="33">
        <f t="shared" si="35"/>
        <v>0</v>
      </c>
      <c r="L157" s="33">
        <f t="shared" si="36"/>
        <v>0</v>
      </c>
      <c r="M157" s="33" t="str">
        <f t="shared" si="37"/>
        <v>16</v>
      </c>
      <c r="N157" s="33" t="str">
        <f t="shared" si="38"/>
        <v>8</v>
      </c>
      <c r="O157" s="33">
        <f t="shared" si="39"/>
        <v>0</v>
      </c>
      <c r="P157" s="33" t="str">
        <f t="shared" si="40"/>
        <v>2</v>
      </c>
      <c r="Q157" s="33">
        <f t="shared" si="41"/>
        <v>0</v>
      </c>
      <c r="R157" s="32">
        <f t="shared" si="42"/>
        <v>0</v>
      </c>
    </row>
    <row r="158" spans="1:18" x14ac:dyDescent="0.2">
      <c r="A158" s="28">
        <f t="shared" si="33"/>
        <v>155</v>
      </c>
      <c r="B158" s="33">
        <v>1</v>
      </c>
      <c r="C158" s="33">
        <v>0</v>
      </c>
      <c r="D158" s="33">
        <v>0</v>
      </c>
      <c r="E158" s="33">
        <v>1</v>
      </c>
      <c r="F158" s="33">
        <v>1</v>
      </c>
      <c r="G158" s="33">
        <v>0</v>
      </c>
      <c r="H158" s="33">
        <v>1</v>
      </c>
      <c r="I158" s="33">
        <v>1</v>
      </c>
      <c r="J158" s="34" t="str">
        <f t="shared" si="34"/>
        <v>128</v>
      </c>
      <c r="K158" s="33">
        <f t="shared" si="35"/>
        <v>0</v>
      </c>
      <c r="L158" s="33">
        <f t="shared" si="36"/>
        <v>0</v>
      </c>
      <c r="M158" s="33" t="str">
        <f t="shared" si="37"/>
        <v>16</v>
      </c>
      <c r="N158" s="33" t="str">
        <f t="shared" si="38"/>
        <v>8</v>
      </c>
      <c r="O158" s="33">
        <f t="shared" si="39"/>
        <v>0</v>
      </c>
      <c r="P158" s="33" t="str">
        <f t="shared" si="40"/>
        <v>2</v>
      </c>
      <c r="Q158" s="33" t="str">
        <f t="shared" si="41"/>
        <v>1</v>
      </c>
      <c r="R158" s="32">
        <f t="shared" si="42"/>
        <v>0</v>
      </c>
    </row>
    <row r="159" spans="1:18" x14ac:dyDescent="0.2">
      <c r="A159" s="28">
        <f t="shared" si="33"/>
        <v>156</v>
      </c>
      <c r="B159" s="33">
        <v>1</v>
      </c>
      <c r="C159" s="33">
        <v>0</v>
      </c>
      <c r="D159" s="33">
        <v>0</v>
      </c>
      <c r="E159" s="33">
        <v>1</v>
      </c>
      <c r="F159" s="33">
        <v>1</v>
      </c>
      <c r="G159" s="33">
        <v>1</v>
      </c>
      <c r="H159" s="33">
        <v>0</v>
      </c>
      <c r="I159" s="33">
        <v>0</v>
      </c>
      <c r="J159" s="34" t="str">
        <f t="shared" si="34"/>
        <v>128</v>
      </c>
      <c r="K159" s="33">
        <f t="shared" si="35"/>
        <v>0</v>
      </c>
      <c r="L159" s="33">
        <f t="shared" si="36"/>
        <v>0</v>
      </c>
      <c r="M159" s="33" t="str">
        <f t="shared" si="37"/>
        <v>16</v>
      </c>
      <c r="N159" s="33" t="str">
        <f t="shared" si="38"/>
        <v>8</v>
      </c>
      <c r="O159" s="33" t="str">
        <f t="shared" si="39"/>
        <v>4</v>
      </c>
      <c r="P159" s="33">
        <f t="shared" si="40"/>
        <v>0</v>
      </c>
      <c r="Q159" s="33">
        <f t="shared" si="41"/>
        <v>0</v>
      </c>
      <c r="R159" s="32">
        <f t="shared" si="42"/>
        <v>0</v>
      </c>
    </row>
    <row r="160" spans="1:18" x14ac:dyDescent="0.2">
      <c r="A160" s="28">
        <f t="shared" si="33"/>
        <v>157</v>
      </c>
      <c r="B160" s="33">
        <v>1</v>
      </c>
      <c r="C160" s="33">
        <v>0</v>
      </c>
      <c r="D160" s="33">
        <v>0</v>
      </c>
      <c r="E160" s="33">
        <v>1</v>
      </c>
      <c r="F160" s="33">
        <v>1</v>
      </c>
      <c r="G160" s="33">
        <v>1</v>
      </c>
      <c r="H160" s="33">
        <v>0</v>
      </c>
      <c r="I160" s="33">
        <v>1</v>
      </c>
      <c r="J160" s="34" t="str">
        <f t="shared" si="34"/>
        <v>128</v>
      </c>
      <c r="K160" s="33">
        <f t="shared" si="35"/>
        <v>0</v>
      </c>
      <c r="L160" s="33">
        <f t="shared" si="36"/>
        <v>0</v>
      </c>
      <c r="M160" s="33" t="str">
        <f t="shared" si="37"/>
        <v>16</v>
      </c>
      <c r="N160" s="33" t="str">
        <f t="shared" si="38"/>
        <v>8</v>
      </c>
      <c r="O160" s="33" t="str">
        <f t="shared" si="39"/>
        <v>4</v>
      </c>
      <c r="P160" s="33">
        <f t="shared" si="40"/>
        <v>0</v>
      </c>
      <c r="Q160" s="33" t="str">
        <f t="shared" si="41"/>
        <v>1</v>
      </c>
      <c r="R160" s="32">
        <f t="shared" si="42"/>
        <v>0</v>
      </c>
    </row>
    <row r="161" spans="1:18" x14ac:dyDescent="0.2">
      <c r="A161" s="28">
        <f t="shared" si="33"/>
        <v>158</v>
      </c>
      <c r="B161" s="33">
        <v>1</v>
      </c>
      <c r="C161" s="33">
        <v>0</v>
      </c>
      <c r="D161" s="33">
        <v>0</v>
      </c>
      <c r="E161" s="33">
        <v>1</v>
      </c>
      <c r="F161" s="33">
        <v>1</v>
      </c>
      <c r="G161" s="33">
        <v>1</v>
      </c>
      <c r="H161" s="33">
        <v>1</v>
      </c>
      <c r="I161" s="33">
        <v>0</v>
      </c>
      <c r="J161" s="34" t="str">
        <f t="shared" si="34"/>
        <v>128</v>
      </c>
      <c r="K161" s="33">
        <f t="shared" si="35"/>
        <v>0</v>
      </c>
      <c r="L161" s="33">
        <f t="shared" si="36"/>
        <v>0</v>
      </c>
      <c r="M161" s="33" t="str">
        <f t="shared" si="37"/>
        <v>16</v>
      </c>
      <c r="N161" s="33" t="str">
        <f t="shared" si="38"/>
        <v>8</v>
      </c>
      <c r="O161" s="33" t="str">
        <f t="shared" si="39"/>
        <v>4</v>
      </c>
      <c r="P161" s="33" t="str">
        <f t="shared" si="40"/>
        <v>2</v>
      </c>
      <c r="Q161" s="33">
        <f t="shared" si="41"/>
        <v>0</v>
      </c>
      <c r="R161" s="32">
        <f t="shared" si="42"/>
        <v>0</v>
      </c>
    </row>
    <row r="162" spans="1:18" x14ac:dyDescent="0.2">
      <c r="A162" s="28">
        <f t="shared" si="33"/>
        <v>159</v>
      </c>
      <c r="B162" s="33">
        <v>1</v>
      </c>
      <c r="C162" s="33">
        <v>0</v>
      </c>
      <c r="D162" s="33">
        <v>0</v>
      </c>
      <c r="E162" s="33">
        <v>1</v>
      </c>
      <c r="F162" s="33">
        <v>1</v>
      </c>
      <c r="G162" s="33">
        <v>1</v>
      </c>
      <c r="H162" s="33">
        <v>1</v>
      </c>
      <c r="I162" s="33">
        <v>1</v>
      </c>
      <c r="J162" s="34" t="str">
        <f t="shared" si="34"/>
        <v>128</v>
      </c>
      <c r="K162" s="33">
        <f t="shared" si="35"/>
        <v>0</v>
      </c>
      <c r="L162" s="33">
        <f t="shared" si="36"/>
        <v>0</v>
      </c>
      <c r="M162" s="33" t="str">
        <f t="shared" si="37"/>
        <v>16</v>
      </c>
      <c r="N162" s="33" t="str">
        <f t="shared" si="38"/>
        <v>8</v>
      </c>
      <c r="O162" s="33" t="str">
        <f t="shared" si="39"/>
        <v>4</v>
      </c>
      <c r="P162" s="33" t="str">
        <f t="shared" si="40"/>
        <v>2</v>
      </c>
      <c r="Q162" s="33" t="str">
        <f t="shared" si="41"/>
        <v>1</v>
      </c>
      <c r="R162" s="32">
        <f t="shared" si="42"/>
        <v>0</v>
      </c>
    </row>
    <row r="163" spans="1:18" x14ac:dyDescent="0.2">
      <c r="A163" s="28">
        <f t="shared" si="33"/>
        <v>160</v>
      </c>
      <c r="B163" s="33">
        <v>1</v>
      </c>
      <c r="C163" s="33">
        <v>0</v>
      </c>
      <c r="D163" s="33">
        <v>1</v>
      </c>
      <c r="E163" s="33">
        <v>0</v>
      </c>
      <c r="F163" s="33">
        <v>0</v>
      </c>
      <c r="G163" s="33">
        <v>0</v>
      </c>
      <c r="H163" s="33">
        <v>0</v>
      </c>
      <c r="I163" s="33">
        <v>0</v>
      </c>
      <c r="J163" s="34" t="str">
        <f t="shared" si="34"/>
        <v>128</v>
      </c>
      <c r="K163" s="33">
        <f t="shared" si="35"/>
        <v>0</v>
      </c>
      <c r="L163" s="33" t="str">
        <f t="shared" si="36"/>
        <v>32</v>
      </c>
      <c r="M163" s="33">
        <f t="shared" si="37"/>
        <v>0</v>
      </c>
      <c r="N163" s="33">
        <f t="shared" si="38"/>
        <v>0</v>
      </c>
      <c r="O163" s="33">
        <f t="shared" si="39"/>
        <v>0</v>
      </c>
      <c r="P163" s="33">
        <f t="shared" si="40"/>
        <v>0</v>
      </c>
      <c r="Q163" s="33">
        <f t="shared" si="41"/>
        <v>0</v>
      </c>
      <c r="R163" s="32">
        <f t="shared" si="42"/>
        <v>0</v>
      </c>
    </row>
    <row r="164" spans="1:18" x14ac:dyDescent="0.2">
      <c r="A164" s="28">
        <f t="shared" si="33"/>
        <v>161</v>
      </c>
      <c r="B164" s="33">
        <v>1</v>
      </c>
      <c r="C164" s="33">
        <v>0</v>
      </c>
      <c r="D164" s="33">
        <v>1</v>
      </c>
      <c r="E164" s="33">
        <v>0</v>
      </c>
      <c r="F164" s="33">
        <v>0</v>
      </c>
      <c r="G164" s="33">
        <v>0</v>
      </c>
      <c r="H164" s="33">
        <v>0</v>
      </c>
      <c r="I164" s="33">
        <v>1</v>
      </c>
      <c r="J164" s="34" t="str">
        <f t="shared" si="34"/>
        <v>128</v>
      </c>
      <c r="K164" s="33">
        <f t="shared" si="35"/>
        <v>0</v>
      </c>
      <c r="L164" s="33" t="str">
        <f t="shared" si="36"/>
        <v>32</v>
      </c>
      <c r="M164" s="33">
        <f t="shared" si="37"/>
        <v>0</v>
      </c>
      <c r="N164" s="33">
        <f t="shared" si="38"/>
        <v>0</v>
      </c>
      <c r="O164" s="33">
        <f t="shared" si="39"/>
        <v>0</v>
      </c>
      <c r="P164" s="33">
        <f t="shared" si="40"/>
        <v>0</v>
      </c>
      <c r="Q164" s="33" t="str">
        <f t="shared" si="41"/>
        <v>1</v>
      </c>
      <c r="R164" s="32">
        <f t="shared" si="42"/>
        <v>0</v>
      </c>
    </row>
    <row r="165" spans="1:18" x14ac:dyDescent="0.2">
      <c r="A165" s="28">
        <f t="shared" si="33"/>
        <v>162</v>
      </c>
      <c r="B165" s="33">
        <v>1</v>
      </c>
      <c r="C165" s="33">
        <v>0</v>
      </c>
      <c r="D165" s="33">
        <v>1</v>
      </c>
      <c r="E165" s="33">
        <v>0</v>
      </c>
      <c r="F165" s="33">
        <v>0</v>
      </c>
      <c r="G165" s="33">
        <v>0</v>
      </c>
      <c r="H165" s="33">
        <v>1</v>
      </c>
      <c r="I165" s="33">
        <v>0</v>
      </c>
      <c r="J165" s="34" t="str">
        <f t="shared" si="34"/>
        <v>128</v>
      </c>
      <c r="K165" s="33">
        <f t="shared" si="35"/>
        <v>0</v>
      </c>
      <c r="L165" s="33" t="str">
        <f t="shared" si="36"/>
        <v>32</v>
      </c>
      <c r="M165" s="33">
        <f t="shared" si="37"/>
        <v>0</v>
      </c>
      <c r="N165" s="33">
        <f t="shared" si="38"/>
        <v>0</v>
      </c>
      <c r="O165" s="33">
        <f t="shared" si="39"/>
        <v>0</v>
      </c>
      <c r="P165" s="33" t="str">
        <f t="shared" si="40"/>
        <v>2</v>
      </c>
      <c r="Q165" s="33">
        <f t="shared" si="41"/>
        <v>0</v>
      </c>
      <c r="R165" s="32">
        <f t="shared" si="42"/>
        <v>0</v>
      </c>
    </row>
    <row r="166" spans="1:18" x14ac:dyDescent="0.2">
      <c r="A166" s="28">
        <f t="shared" si="33"/>
        <v>163</v>
      </c>
      <c r="B166" s="33">
        <v>1</v>
      </c>
      <c r="C166" s="33">
        <v>0</v>
      </c>
      <c r="D166" s="33">
        <v>1</v>
      </c>
      <c r="E166" s="33">
        <v>0</v>
      </c>
      <c r="F166" s="33">
        <v>0</v>
      </c>
      <c r="G166" s="33">
        <v>0</v>
      </c>
      <c r="H166" s="33">
        <v>1</v>
      </c>
      <c r="I166" s="33">
        <v>1</v>
      </c>
      <c r="J166" s="34" t="str">
        <f t="shared" si="34"/>
        <v>128</v>
      </c>
      <c r="K166" s="33">
        <f t="shared" si="35"/>
        <v>0</v>
      </c>
      <c r="L166" s="33" t="str">
        <f t="shared" si="36"/>
        <v>32</v>
      </c>
      <c r="M166" s="33">
        <f t="shared" si="37"/>
        <v>0</v>
      </c>
      <c r="N166" s="33">
        <f t="shared" si="38"/>
        <v>0</v>
      </c>
      <c r="O166" s="33">
        <f t="shared" si="39"/>
        <v>0</v>
      </c>
      <c r="P166" s="33" t="str">
        <f t="shared" si="40"/>
        <v>2</v>
      </c>
      <c r="Q166" s="33" t="str">
        <f t="shared" si="41"/>
        <v>1</v>
      </c>
      <c r="R166" s="32">
        <f t="shared" si="42"/>
        <v>0</v>
      </c>
    </row>
    <row r="167" spans="1:18" x14ac:dyDescent="0.2">
      <c r="A167" s="28">
        <f t="shared" si="33"/>
        <v>164</v>
      </c>
      <c r="B167" s="33">
        <v>1</v>
      </c>
      <c r="C167" s="33">
        <v>0</v>
      </c>
      <c r="D167" s="33">
        <v>1</v>
      </c>
      <c r="E167" s="33">
        <v>0</v>
      </c>
      <c r="F167" s="33">
        <v>0</v>
      </c>
      <c r="G167" s="33">
        <v>1</v>
      </c>
      <c r="H167" s="33">
        <v>0</v>
      </c>
      <c r="I167" s="33">
        <v>0</v>
      </c>
      <c r="J167" s="34" t="str">
        <f t="shared" si="34"/>
        <v>128</v>
      </c>
      <c r="K167" s="33">
        <f t="shared" si="35"/>
        <v>0</v>
      </c>
      <c r="L167" s="33" t="str">
        <f t="shared" si="36"/>
        <v>32</v>
      </c>
      <c r="M167" s="33">
        <f t="shared" si="37"/>
        <v>0</v>
      </c>
      <c r="N167" s="33">
        <f t="shared" si="38"/>
        <v>0</v>
      </c>
      <c r="O167" s="33" t="str">
        <f t="shared" si="39"/>
        <v>4</v>
      </c>
      <c r="P167" s="33">
        <f t="shared" si="40"/>
        <v>0</v>
      </c>
      <c r="Q167" s="33">
        <f t="shared" si="41"/>
        <v>0</v>
      </c>
      <c r="R167" s="32">
        <f t="shared" si="42"/>
        <v>0</v>
      </c>
    </row>
    <row r="168" spans="1:18" x14ac:dyDescent="0.2">
      <c r="A168" s="28">
        <f t="shared" si="33"/>
        <v>165</v>
      </c>
      <c r="B168" s="33">
        <v>1</v>
      </c>
      <c r="C168" s="33">
        <v>0</v>
      </c>
      <c r="D168" s="33">
        <v>1</v>
      </c>
      <c r="E168" s="33">
        <v>0</v>
      </c>
      <c r="F168" s="33">
        <v>0</v>
      </c>
      <c r="G168" s="33">
        <v>1</v>
      </c>
      <c r="H168" s="33">
        <v>0</v>
      </c>
      <c r="I168" s="33">
        <v>1</v>
      </c>
      <c r="J168" s="34" t="str">
        <f t="shared" si="34"/>
        <v>128</v>
      </c>
      <c r="K168" s="33">
        <f t="shared" si="35"/>
        <v>0</v>
      </c>
      <c r="L168" s="33" t="str">
        <f t="shared" si="36"/>
        <v>32</v>
      </c>
      <c r="M168" s="33">
        <f t="shared" si="37"/>
        <v>0</v>
      </c>
      <c r="N168" s="33">
        <f t="shared" si="38"/>
        <v>0</v>
      </c>
      <c r="O168" s="33" t="str">
        <f t="shared" si="39"/>
        <v>4</v>
      </c>
      <c r="P168" s="33">
        <f t="shared" si="40"/>
        <v>0</v>
      </c>
      <c r="Q168" s="33" t="str">
        <f t="shared" si="41"/>
        <v>1</v>
      </c>
      <c r="R168" s="32">
        <f t="shared" si="42"/>
        <v>0</v>
      </c>
    </row>
    <row r="169" spans="1:18" x14ac:dyDescent="0.2">
      <c r="A169" s="28">
        <f t="shared" si="33"/>
        <v>166</v>
      </c>
      <c r="B169" s="33">
        <v>1</v>
      </c>
      <c r="C169" s="33">
        <v>0</v>
      </c>
      <c r="D169" s="33">
        <v>1</v>
      </c>
      <c r="E169" s="33">
        <v>0</v>
      </c>
      <c r="F169" s="33">
        <v>0</v>
      </c>
      <c r="G169" s="33">
        <v>1</v>
      </c>
      <c r="H169" s="33">
        <v>1</v>
      </c>
      <c r="I169" s="33">
        <v>0</v>
      </c>
      <c r="J169" s="34" t="str">
        <f t="shared" si="34"/>
        <v>128</v>
      </c>
      <c r="K169" s="33">
        <f t="shared" si="35"/>
        <v>0</v>
      </c>
      <c r="L169" s="33" t="str">
        <f t="shared" si="36"/>
        <v>32</v>
      </c>
      <c r="M169" s="33">
        <f t="shared" si="37"/>
        <v>0</v>
      </c>
      <c r="N169" s="33">
        <f t="shared" si="38"/>
        <v>0</v>
      </c>
      <c r="O169" s="33" t="str">
        <f t="shared" si="39"/>
        <v>4</v>
      </c>
      <c r="P169" s="33" t="str">
        <f t="shared" si="40"/>
        <v>2</v>
      </c>
      <c r="Q169" s="33">
        <f t="shared" si="41"/>
        <v>0</v>
      </c>
      <c r="R169" s="32">
        <f t="shared" si="42"/>
        <v>0</v>
      </c>
    </row>
    <row r="170" spans="1:18" x14ac:dyDescent="0.2">
      <c r="A170" s="28">
        <f t="shared" si="33"/>
        <v>167</v>
      </c>
      <c r="B170" s="33">
        <v>1</v>
      </c>
      <c r="C170" s="33">
        <v>0</v>
      </c>
      <c r="D170" s="33">
        <v>1</v>
      </c>
      <c r="E170" s="33">
        <v>0</v>
      </c>
      <c r="F170" s="33">
        <v>0</v>
      </c>
      <c r="G170" s="33">
        <v>1</v>
      </c>
      <c r="H170" s="33">
        <v>1</v>
      </c>
      <c r="I170" s="33">
        <v>1</v>
      </c>
      <c r="J170" s="34" t="str">
        <f t="shared" si="34"/>
        <v>128</v>
      </c>
      <c r="K170" s="33">
        <f t="shared" si="35"/>
        <v>0</v>
      </c>
      <c r="L170" s="33" t="str">
        <f t="shared" si="36"/>
        <v>32</v>
      </c>
      <c r="M170" s="33">
        <f t="shared" si="37"/>
        <v>0</v>
      </c>
      <c r="N170" s="33">
        <f t="shared" si="38"/>
        <v>0</v>
      </c>
      <c r="O170" s="33" t="str">
        <f t="shared" si="39"/>
        <v>4</v>
      </c>
      <c r="P170" s="33" t="str">
        <f t="shared" si="40"/>
        <v>2</v>
      </c>
      <c r="Q170" s="33" t="str">
        <f t="shared" si="41"/>
        <v>1</v>
      </c>
      <c r="R170" s="32">
        <f t="shared" si="42"/>
        <v>0</v>
      </c>
    </row>
    <row r="171" spans="1:18" x14ac:dyDescent="0.2">
      <c r="A171" s="28">
        <f t="shared" si="33"/>
        <v>168</v>
      </c>
      <c r="B171" s="33">
        <v>1</v>
      </c>
      <c r="C171" s="33">
        <v>0</v>
      </c>
      <c r="D171" s="33">
        <v>1</v>
      </c>
      <c r="E171" s="33">
        <v>0</v>
      </c>
      <c r="F171" s="33">
        <v>1</v>
      </c>
      <c r="G171" s="33">
        <v>0</v>
      </c>
      <c r="H171" s="33">
        <v>0</v>
      </c>
      <c r="I171" s="33">
        <v>0</v>
      </c>
      <c r="J171" s="34" t="str">
        <f t="shared" si="34"/>
        <v>128</v>
      </c>
      <c r="K171" s="33">
        <f t="shared" si="35"/>
        <v>0</v>
      </c>
      <c r="L171" s="33" t="str">
        <f t="shared" si="36"/>
        <v>32</v>
      </c>
      <c r="M171" s="33">
        <f t="shared" si="37"/>
        <v>0</v>
      </c>
      <c r="N171" s="33" t="str">
        <f t="shared" si="38"/>
        <v>8</v>
      </c>
      <c r="O171" s="33">
        <f t="shared" si="39"/>
        <v>0</v>
      </c>
      <c r="P171" s="33">
        <f t="shared" si="40"/>
        <v>0</v>
      </c>
      <c r="Q171" s="33">
        <f t="shared" si="41"/>
        <v>0</v>
      </c>
      <c r="R171" s="32">
        <f t="shared" si="42"/>
        <v>0</v>
      </c>
    </row>
    <row r="172" spans="1:18" x14ac:dyDescent="0.2">
      <c r="A172" s="28">
        <f t="shared" si="33"/>
        <v>169</v>
      </c>
      <c r="B172" s="33">
        <v>1</v>
      </c>
      <c r="C172" s="33">
        <v>0</v>
      </c>
      <c r="D172" s="33">
        <v>1</v>
      </c>
      <c r="E172" s="33">
        <v>0</v>
      </c>
      <c r="F172" s="33">
        <v>1</v>
      </c>
      <c r="G172" s="33">
        <v>0</v>
      </c>
      <c r="H172" s="33">
        <v>0</v>
      </c>
      <c r="I172" s="33">
        <v>1</v>
      </c>
      <c r="J172" s="34" t="str">
        <f t="shared" si="34"/>
        <v>128</v>
      </c>
      <c r="K172" s="33">
        <f t="shared" si="35"/>
        <v>0</v>
      </c>
      <c r="L172" s="33" t="str">
        <f t="shared" si="36"/>
        <v>32</v>
      </c>
      <c r="M172" s="33">
        <f t="shared" si="37"/>
        <v>0</v>
      </c>
      <c r="N172" s="33" t="str">
        <f t="shared" si="38"/>
        <v>8</v>
      </c>
      <c r="O172" s="33">
        <f t="shared" si="39"/>
        <v>0</v>
      </c>
      <c r="P172" s="33">
        <f t="shared" si="40"/>
        <v>0</v>
      </c>
      <c r="Q172" s="33" t="str">
        <f t="shared" si="41"/>
        <v>1</v>
      </c>
      <c r="R172" s="32">
        <f t="shared" si="42"/>
        <v>0</v>
      </c>
    </row>
    <row r="173" spans="1:18" x14ac:dyDescent="0.2">
      <c r="A173" s="28">
        <f t="shared" si="33"/>
        <v>170</v>
      </c>
      <c r="B173" s="33">
        <v>1</v>
      </c>
      <c r="C173" s="33">
        <v>0</v>
      </c>
      <c r="D173" s="33">
        <v>1</v>
      </c>
      <c r="E173" s="33">
        <v>0</v>
      </c>
      <c r="F173" s="33">
        <v>1</v>
      </c>
      <c r="G173" s="33">
        <v>0</v>
      </c>
      <c r="H173" s="33">
        <v>1</v>
      </c>
      <c r="I173" s="33">
        <v>0</v>
      </c>
      <c r="J173" s="34" t="str">
        <f t="shared" si="34"/>
        <v>128</v>
      </c>
      <c r="K173" s="33">
        <f t="shared" si="35"/>
        <v>0</v>
      </c>
      <c r="L173" s="33" t="str">
        <f t="shared" si="36"/>
        <v>32</v>
      </c>
      <c r="M173" s="33">
        <f t="shared" si="37"/>
        <v>0</v>
      </c>
      <c r="N173" s="33" t="str">
        <f t="shared" si="38"/>
        <v>8</v>
      </c>
      <c r="O173" s="33">
        <f t="shared" si="39"/>
        <v>0</v>
      </c>
      <c r="P173" s="33" t="str">
        <f t="shared" si="40"/>
        <v>2</v>
      </c>
      <c r="Q173" s="33">
        <f t="shared" si="41"/>
        <v>0</v>
      </c>
      <c r="R173" s="32">
        <f t="shared" si="42"/>
        <v>0</v>
      </c>
    </row>
    <row r="174" spans="1:18" x14ac:dyDescent="0.2">
      <c r="A174" s="28">
        <f t="shared" si="33"/>
        <v>171</v>
      </c>
      <c r="B174" s="33">
        <v>1</v>
      </c>
      <c r="C174" s="33">
        <v>0</v>
      </c>
      <c r="D174" s="33">
        <v>1</v>
      </c>
      <c r="E174" s="33">
        <v>0</v>
      </c>
      <c r="F174" s="33">
        <v>1</v>
      </c>
      <c r="G174" s="33">
        <v>0</v>
      </c>
      <c r="H174" s="33">
        <v>1</v>
      </c>
      <c r="I174" s="33">
        <v>1</v>
      </c>
      <c r="J174" s="34" t="str">
        <f t="shared" si="34"/>
        <v>128</v>
      </c>
      <c r="K174" s="33">
        <f t="shared" si="35"/>
        <v>0</v>
      </c>
      <c r="L174" s="33" t="str">
        <f t="shared" si="36"/>
        <v>32</v>
      </c>
      <c r="M174" s="33">
        <f t="shared" si="37"/>
        <v>0</v>
      </c>
      <c r="N174" s="33" t="str">
        <f t="shared" si="38"/>
        <v>8</v>
      </c>
      <c r="O174" s="33">
        <f t="shared" si="39"/>
        <v>0</v>
      </c>
      <c r="P174" s="33" t="str">
        <f t="shared" si="40"/>
        <v>2</v>
      </c>
      <c r="Q174" s="33" t="str">
        <f t="shared" si="41"/>
        <v>1</v>
      </c>
      <c r="R174" s="32">
        <f t="shared" si="42"/>
        <v>0</v>
      </c>
    </row>
    <row r="175" spans="1:18" x14ac:dyDescent="0.2">
      <c r="A175" s="28">
        <f t="shared" si="33"/>
        <v>172</v>
      </c>
      <c r="B175" s="33">
        <v>1</v>
      </c>
      <c r="C175" s="33">
        <v>0</v>
      </c>
      <c r="D175" s="33">
        <v>1</v>
      </c>
      <c r="E175" s="33">
        <v>0</v>
      </c>
      <c r="F175" s="33">
        <v>1</v>
      </c>
      <c r="G175" s="33">
        <v>1</v>
      </c>
      <c r="H175" s="33">
        <v>0</v>
      </c>
      <c r="I175" s="33">
        <v>0</v>
      </c>
      <c r="J175" s="34" t="str">
        <f t="shared" si="34"/>
        <v>128</v>
      </c>
      <c r="K175" s="33">
        <f t="shared" si="35"/>
        <v>0</v>
      </c>
      <c r="L175" s="33" t="str">
        <f t="shared" si="36"/>
        <v>32</v>
      </c>
      <c r="M175" s="33">
        <f t="shared" si="37"/>
        <v>0</v>
      </c>
      <c r="N175" s="33" t="str">
        <f t="shared" si="38"/>
        <v>8</v>
      </c>
      <c r="O175" s="33" t="str">
        <f t="shared" si="39"/>
        <v>4</v>
      </c>
      <c r="P175" s="33">
        <f t="shared" si="40"/>
        <v>0</v>
      </c>
      <c r="Q175" s="33">
        <f t="shared" si="41"/>
        <v>0</v>
      </c>
      <c r="R175" s="32">
        <f t="shared" si="42"/>
        <v>0</v>
      </c>
    </row>
    <row r="176" spans="1:18" x14ac:dyDescent="0.2">
      <c r="A176" s="28">
        <f t="shared" si="33"/>
        <v>173</v>
      </c>
      <c r="B176" s="33">
        <v>1</v>
      </c>
      <c r="C176" s="33">
        <v>0</v>
      </c>
      <c r="D176" s="33">
        <v>1</v>
      </c>
      <c r="E176" s="33">
        <v>0</v>
      </c>
      <c r="F176" s="33">
        <v>1</v>
      </c>
      <c r="G176" s="33">
        <v>1</v>
      </c>
      <c r="H176" s="33">
        <v>0</v>
      </c>
      <c r="I176" s="33">
        <v>1</v>
      </c>
      <c r="J176" s="34" t="str">
        <f t="shared" si="34"/>
        <v>128</v>
      </c>
      <c r="K176" s="33">
        <f t="shared" si="35"/>
        <v>0</v>
      </c>
      <c r="L176" s="33" t="str">
        <f t="shared" si="36"/>
        <v>32</v>
      </c>
      <c r="M176" s="33">
        <f t="shared" si="37"/>
        <v>0</v>
      </c>
      <c r="N176" s="33" t="str">
        <f t="shared" si="38"/>
        <v>8</v>
      </c>
      <c r="O176" s="33" t="str">
        <f t="shared" si="39"/>
        <v>4</v>
      </c>
      <c r="P176" s="33">
        <f t="shared" si="40"/>
        <v>0</v>
      </c>
      <c r="Q176" s="33" t="str">
        <f t="shared" si="41"/>
        <v>1</v>
      </c>
      <c r="R176" s="32">
        <f t="shared" si="42"/>
        <v>0</v>
      </c>
    </row>
    <row r="177" spans="1:18" x14ac:dyDescent="0.2">
      <c r="A177" s="28">
        <f t="shared" si="33"/>
        <v>174</v>
      </c>
      <c r="B177" s="33">
        <v>1</v>
      </c>
      <c r="C177" s="33">
        <v>0</v>
      </c>
      <c r="D177" s="33">
        <v>1</v>
      </c>
      <c r="E177" s="33">
        <v>0</v>
      </c>
      <c r="F177" s="33">
        <v>1</v>
      </c>
      <c r="G177" s="33">
        <v>1</v>
      </c>
      <c r="H177" s="33">
        <v>1</v>
      </c>
      <c r="I177" s="33">
        <v>0</v>
      </c>
      <c r="J177" s="34" t="str">
        <f t="shared" si="34"/>
        <v>128</v>
      </c>
      <c r="K177" s="33">
        <f t="shared" si="35"/>
        <v>0</v>
      </c>
      <c r="L177" s="33" t="str">
        <f t="shared" si="36"/>
        <v>32</v>
      </c>
      <c r="M177" s="33">
        <f t="shared" si="37"/>
        <v>0</v>
      </c>
      <c r="N177" s="33" t="str">
        <f t="shared" si="38"/>
        <v>8</v>
      </c>
      <c r="O177" s="33" t="str">
        <f t="shared" si="39"/>
        <v>4</v>
      </c>
      <c r="P177" s="33" t="str">
        <f t="shared" si="40"/>
        <v>2</v>
      </c>
      <c r="Q177" s="33">
        <f t="shared" si="41"/>
        <v>0</v>
      </c>
      <c r="R177" s="32">
        <f t="shared" si="42"/>
        <v>0</v>
      </c>
    </row>
    <row r="178" spans="1:18" x14ac:dyDescent="0.2">
      <c r="A178" s="28">
        <f t="shared" si="33"/>
        <v>175</v>
      </c>
      <c r="B178" s="33">
        <v>1</v>
      </c>
      <c r="C178" s="33">
        <v>0</v>
      </c>
      <c r="D178" s="33">
        <v>1</v>
      </c>
      <c r="E178" s="33">
        <v>0</v>
      </c>
      <c r="F178" s="33">
        <v>1</v>
      </c>
      <c r="G178" s="33">
        <v>1</v>
      </c>
      <c r="H178" s="33">
        <v>1</v>
      </c>
      <c r="I178" s="33">
        <v>1</v>
      </c>
      <c r="J178" s="34" t="str">
        <f t="shared" si="34"/>
        <v>128</v>
      </c>
      <c r="K178" s="33">
        <f t="shared" si="35"/>
        <v>0</v>
      </c>
      <c r="L178" s="33" t="str">
        <f t="shared" si="36"/>
        <v>32</v>
      </c>
      <c r="M178" s="33">
        <f t="shared" si="37"/>
        <v>0</v>
      </c>
      <c r="N178" s="33" t="str">
        <f t="shared" si="38"/>
        <v>8</v>
      </c>
      <c r="O178" s="33" t="str">
        <f t="shared" si="39"/>
        <v>4</v>
      </c>
      <c r="P178" s="33" t="str">
        <f t="shared" si="40"/>
        <v>2</v>
      </c>
      <c r="Q178" s="33" t="str">
        <f t="shared" si="41"/>
        <v>1</v>
      </c>
      <c r="R178" s="32">
        <f t="shared" si="42"/>
        <v>0</v>
      </c>
    </row>
    <row r="179" spans="1:18" x14ac:dyDescent="0.2">
      <c r="A179" s="28">
        <f t="shared" si="33"/>
        <v>176</v>
      </c>
      <c r="B179" s="33">
        <v>1</v>
      </c>
      <c r="C179" s="33">
        <v>0</v>
      </c>
      <c r="D179" s="33">
        <v>1</v>
      </c>
      <c r="E179" s="33">
        <v>1</v>
      </c>
      <c r="F179" s="33">
        <v>0</v>
      </c>
      <c r="G179" s="33">
        <v>0</v>
      </c>
      <c r="H179" s="33">
        <v>0</v>
      </c>
      <c r="I179" s="33">
        <v>0</v>
      </c>
      <c r="J179" s="34" t="str">
        <f t="shared" si="34"/>
        <v>128</v>
      </c>
      <c r="K179" s="33">
        <f t="shared" si="35"/>
        <v>0</v>
      </c>
      <c r="L179" s="33" t="str">
        <f t="shared" si="36"/>
        <v>32</v>
      </c>
      <c r="M179" s="33" t="str">
        <f t="shared" si="37"/>
        <v>16</v>
      </c>
      <c r="N179" s="33">
        <f t="shared" si="38"/>
        <v>0</v>
      </c>
      <c r="O179" s="33">
        <f t="shared" si="39"/>
        <v>0</v>
      </c>
      <c r="P179" s="33">
        <f t="shared" si="40"/>
        <v>0</v>
      </c>
      <c r="Q179" s="33">
        <f t="shared" si="41"/>
        <v>0</v>
      </c>
      <c r="R179" s="32">
        <f t="shared" si="42"/>
        <v>0</v>
      </c>
    </row>
    <row r="180" spans="1:18" x14ac:dyDescent="0.2">
      <c r="A180" s="28">
        <f t="shared" si="33"/>
        <v>177</v>
      </c>
      <c r="B180" s="33">
        <v>1</v>
      </c>
      <c r="C180" s="33">
        <v>0</v>
      </c>
      <c r="D180" s="33">
        <v>1</v>
      </c>
      <c r="E180" s="33">
        <v>1</v>
      </c>
      <c r="F180" s="33">
        <v>0</v>
      </c>
      <c r="G180" s="33">
        <v>0</v>
      </c>
      <c r="H180" s="33">
        <v>0</v>
      </c>
      <c r="I180" s="33">
        <v>1</v>
      </c>
      <c r="J180" s="34" t="str">
        <f t="shared" si="34"/>
        <v>128</v>
      </c>
      <c r="K180" s="33">
        <f t="shared" si="35"/>
        <v>0</v>
      </c>
      <c r="L180" s="33" t="str">
        <f t="shared" si="36"/>
        <v>32</v>
      </c>
      <c r="M180" s="33" t="str">
        <f t="shared" si="37"/>
        <v>16</v>
      </c>
      <c r="N180" s="33">
        <f t="shared" si="38"/>
        <v>0</v>
      </c>
      <c r="O180" s="33">
        <f t="shared" si="39"/>
        <v>0</v>
      </c>
      <c r="P180" s="33">
        <f t="shared" si="40"/>
        <v>0</v>
      </c>
      <c r="Q180" s="33" t="str">
        <f t="shared" si="41"/>
        <v>1</v>
      </c>
      <c r="R180" s="32">
        <f t="shared" si="42"/>
        <v>0</v>
      </c>
    </row>
    <row r="181" spans="1:18" x14ac:dyDescent="0.2">
      <c r="A181" s="28">
        <f t="shared" si="33"/>
        <v>178</v>
      </c>
      <c r="B181" s="33">
        <v>1</v>
      </c>
      <c r="C181" s="33">
        <v>0</v>
      </c>
      <c r="D181" s="33">
        <v>1</v>
      </c>
      <c r="E181" s="33">
        <v>1</v>
      </c>
      <c r="F181" s="33">
        <v>0</v>
      </c>
      <c r="G181" s="33">
        <v>0</v>
      </c>
      <c r="H181" s="33">
        <v>1</v>
      </c>
      <c r="I181" s="33">
        <v>0</v>
      </c>
      <c r="J181" s="34" t="str">
        <f t="shared" si="34"/>
        <v>128</v>
      </c>
      <c r="K181" s="33">
        <f t="shared" si="35"/>
        <v>0</v>
      </c>
      <c r="L181" s="33" t="str">
        <f t="shared" si="36"/>
        <v>32</v>
      </c>
      <c r="M181" s="33" t="str">
        <f t="shared" si="37"/>
        <v>16</v>
      </c>
      <c r="N181" s="33">
        <f t="shared" si="38"/>
        <v>0</v>
      </c>
      <c r="O181" s="33">
        <f t="shared" si="39"/>
        <v>0</v>
      </c>
      <c r="P181" s="33" t="str">
        <f t="shared" si="40"/>
        <v>2</v>
      </c>
      <c r="Q181" s="33">
        <f t="shared" si="41"/>
        <v>0</v>
      </c>
      <c r="R181" s="32">
        <f t="shared" si="42"/>
        <v>0</v>
      </c>
    </row>
    <row r="182" spans="1:18" x14ac:dyDescent="0.2">
      <c r="A182" s="28">
        <f t="shared" si="33"/>
        <v>179</v>
      </c>
      <c r="B182" s="33">
        <v>1</v>
      </c>
      <c r="C182" s="33">
        <v>0</v>
      </c>
      <c r="D182" s="33">
        <v>1</v>
      </c>
      <c r="E182" s="33">
        <v>1</v>
      </c>
      <c r="F182" s="33">
        <v>0</v>
      </c>
      <c r="G182" s="33">
        <v>0</v>
      </c>
      <c r="H182" s="33">
        <v>1</v>
      </c>
      <c r="I182" s="33">
        <v>1</v>
      </c>
      <c r="J182" s="34" t="str">
        <f t="shared" si="34"/>
        <v>128</v>
      </c>
      <c r="K182" s="33">
        <f t="shared" si="35"/>
        <v>0</v>
      </c>
      <c r="L182" s="33" t="str">
        <f t="shared" si="36"/>
        <v>32</v>
      </c>
      <c r="M182" s="33" t="str">
        <f t="shared" si="37"/>
        <v>16</v>
      </c>
      <c r="N182" s="33">
        <f t="shared" si="38"/>
        <v>0</v>
      </c>
      <c r="O182" s="33">
        <f t="shared" si="39"/>
        <v>0</v>
      </c>
      <c r="P182" s="33" t="str">
        <f t="shared" si="40"/>
        <v>2</v>
      </c>
      <c r="Q182" s="33" t="str">
        <f t="shared" si="41"/>
        <v>1</v>
      </c>
      <c r="R182" s="32">
        <f t="shared" si="42"/>
        <v>0</v>
      </c>
    </row>
    <row r="183" spans="1:18" x14ac:dyDescent="0.2">
      <c r="A183" s="28">
        <f t="shared" si="33"/>
        <v>180</v>
      </c>
      <c r="B183" s="33">
        <v>1</v>
      </c>
      <c r="C183" s="33">
        <v>0</v>
      </c>
      <c r="D183" s="33">
        <v>1</v>
      </c>
      <c r="E183" s="33">
        <v>1</v>
      </c>
      <c r="F183" s="33">
        <v>0</v>
      </c>
      <c r="G183" s="33">
        <v>1</v>
      </c>
      <c r="H183" s="33">
        <v>0</v>
      </c>
      <c r="I183" s="33">
        <v>0</v>
      </c>
      <c r="J183" s="34" t="str">
        <f t="shared" si="34"/>
        <v>128</v>
      </c>
      <c r="K183" s="33">
        <f t="shared" si="35"/>
        <v>0</v>
      </c>
      <c r="L183" s="33" t="str">
        <f t="shared" si="36"/>
        <v>32</v>
      </c>
      <c r="M183" s="33" t="str">
        <f t="shared" si="37"/>
        <v>16</v>
      </c>
      <c r="N183" s="33">
        <f t="shared" si="38"/>
        <v>0</v>
      </c>
      <c r="O183" s="33" t="str">
        <f t="shared" si="39"/>
        <v>4</v>
      </c>
      <c r="P183" s="33">
        <f t="shared" si="40"/>
        <v>0</v>
      </c>
      <c r="Q183" s="33">
        <f t="shared" si="41"/>
        <v>0</v>
      </c>
      <c r="R183" s="32">
        <f t="shared" si="42"/>
        <v>0</v>
      </c>
    </row>
    <row r="184" spans="1:18" x14ac:dyDescent="0.2">
      <c r="A184" s="28">
        <f t="shared" si="33"/>
        <v>181</v>
      </c>
      <c r="B184" s="33">
        <v>1</v>
      </c>
      <c r="C184" s="33">
        <v>0</v>
      </c>
      <c r="D184" s="33">
        <v>1</v>
      </c>
      <c r="E184" s="33">
        <v>1</v>
      </c>
      <c r="F184" s="33">
        <v>0</v>
      </c>
      <c r="G184" s="33">
        <v>1</v>
      </c>
      <c r="H184" s="33">
        <v>0</v>
      </c>
      <c r="I184" s="33">
        <v>1</v>
      </c>
      <c r="J184" s="34" t="str">
        <f t="shared" si="34"/>
        <v>128</v>
      </c>
      <c r="K184" s="33">
        <f t="shared" si="35"/>
        <v>0</v>
      </c>
      <c r="L184" s="33" t="str">
        <f t="shared" si="36"/>
        <v>32</v>
      </c>
      <c r="M184" s="33" t="str">
        <f t="shared" si="37"/>
        <v>16</v>
      </c>
      <c r="N184" s="33">
        <f t="shared" si="38"/>
        <v>0</v>
      </c>
      <c r="O184" s="33" t="str">
        <f t="shared" si="39"/>
        <v>4</v>
      </c>
      <c r="P184" s="33">
        <f t="shared" si="40"/>
        <v>0</v>
      </c>
      <c r="Q184" s="33" t="str">
        <f t="shared" si="41"/>
        <v>1</v>
      </c>
      <c r="R184" s="32">
        <f t="shared" si="42"/>
        <v>0</v>
      </c>
    </row>
    <row r="185" spans="1:18" x14ac:dyDescent="0.2">
      <c r="A185" s="28">
        <f t="shared" si="33"/>
        <v>182</v>
      </c>
      <c r="B185" s="33">
        <v>1</v>
      </c>
      <c r="C185" s="33">
        <v>0</v>
      </c>
      <c r="D185" s="33">
        <v>1</v>
      </c>
      <c r="E185" s="33">
        <v>1</v>
      </c>
      <c r="F185" s="33">
        <v>0</v>
      </c>
      <c r="G185" s="33">
        <v>1</v>
      </c>
      <c r="H185" s="33">
        <v>1</v>
      </c>
      <c r="I185" s="33">
        <v>0</v>
      </c>
      <c r="J185" s="34" t="str">
        <f t="shared" si="34"/>
        <v>128</v>
      </c>
      <c r="K185" s="33">
        <f t="shared" si="35"/>
        <v>0</v>
      </c>
      <c r="L185" s="33" t="str">
        <f t="shared" si="36"/>
        <v>32</v>
      </c>
      <c r="M185" s="33" t="str">
        <f t="shared" si="37"/>
        <v>16</v>
      </c>
      <c r="N185" s="33">
        <f t="shared" si="38"/>
        <v>0</v>
      </c>
      <c r="O185" s="33" t="str">
        <f t="shared" si="39"/>
        <v>4</v>
      </c>
      <c r="P185" s="33" t="str">
        <f t="shared" si="40"/>
        <v>2</v>
      </c>
      <c r="Q185" s="33">
        <f t="shared" si="41"/>
        <v>0</v>
      </c>
      <c r="R185" s="32">
        <f t="shared" si="42"/>
        <v>0</v>
      </c>
    </row>
    <row r="186" spans="1:18" x14ac:dyDescent="0.2">
      <c r="A186" s="28">
        <f t="shared" si="33"/>
        <v>183</v>
      </c>
      <c r="B186" s="33">
        <v>1</v>
      </c>
      <c r="C186" s="33">
        <v>0</v>
      </c>
      <c r="D186" s="33">
        <v>1</v>
      </c>
      <c r="E186" s="33">
        <v>1</v>
      </c>
      <c r="F186" s="33">
        <v>0</v>
      </c>
      <c r="G186" s="33">
        <v>1</v>
      </c>
      <c r="H186" s="33">
        <v>1</v>
      </c>
      <c r="I186" s="33">
        <v>1</v>
      </c>
      <c r="J186" s="34" t="str">
        <f t="shared" si="34"/>
        <v>128</v>
      </c>
      <c r="K186" s="33">
        <f t="shared" si="35"/>
        <v>0</v>
      </c>
      <c r="L186" s="33" t="str">
        <f t="shared" si="36"/>
        <v>32</v>
      </c>
      <c r="M186" s="33" t="str">
        <f t="shared" si="37"/>
        <v>16</v>
      </c>
      <c r="N186" s="33">
        <f t="shared" si="38"/>
        <v>0</v>
      </c>
      <c r="O186" s="33" t="str">
        <f t="shared" si="39"/>
        <v>4</v>
      </c>
      <c r="P186" s="33" t="str">
        <f t="shared" si="40"/>
        <v>2</v>
      </c>
      <c r="Q186" s="33" t="str">
        <f t="shared" si="41"/>
        <v>1</v>
      </c>
      <c r="R186" s="32">
        <f t="shared" si="42"/>
        <v>0</v>
      </c>
    </row>
    <row r="187" spans="1:18" x14ac:dyDescent="0.2">
      <c r="A187" s="28">
        <f t="shared" si="33"/>
        <v>184</v>
      </c>
      <c r="B187" s="33">
        <v>1</v>
      </c>
      <c r="C187" s="33">
        <v>0</v>
      </c>
      <c r="D187" s="33">
        <v>1</v>
      </c>
      <c r="E187" s="33">
        <v>1</v>
      </c>
      <c r="F187" s="33">
        <v>1</v>
      </c>
      <c r="G187" s="33">
        <v>0</v>
      </c>
      <c r="H187" s="33">
        <v>0</v>
      </c>
      <c r="I187" s="33">
        <v>0</v>
      </c>
      <c r="J187" s="34" t="str">
        <f t="shared" si="34"/>
        <v>128</v>
      </c>
      <c r="K187" s="33">
        <f t="shared" si="35"/>
        <v>0</v>
      </c>
      <c r="L187" s="33" t="str">
        <f t="shared" si="36"/>
        <v>32</v>
      </c>
      <c r="M187" s="33" t="str">
        <f t="shared" si="37"/>
        <v>16</v>
      </c>
      <c r="N187" s="33" t="str">
        <f t="shared" si="38"/>
        <v>8</v>
      </c>
      <c r="O187" s="33">
        <f t="shared" si="39"/>
        <v>0</v>
      </c>
      <c r="P187" s="33">
        <f t="shared" si="40"/>
        <v>0</v>
      </c>
      <c r="Q187" s="33">
        <f t="shared" si="41"/>
        <v>0</v>
      </c>
      <c r="R187" s="32">
        <f t="shared" si="42"/>
        <v>0</v>
      </c>
    </row>
    <row r="188" spans="1:18" x14ac:dyDescent="0.2">
      <c r="A188" s="28">
        <f t="shared" si="33"/>
        <v>185</v>
      </c>
      <c r="B188" s="33">
        <v>1</v>
      </c>
      <c r="C188" s="33">
        <v>0</v>
      </c>
      <c r="D188" s="33">
        <v>1</v>
      </c>
      <c r="E188" s="33">
        <v>1</v>
      </c>
      <c r="F188" s="33">
        <v>1</v>
      </c>
      <c r="G188" s="33">
        <v>0</v>
      </c>
      <c r="H188" s="33">
        <v>0</v>
      </c>
      <c r="I188" s="33">
        <v>1</v>
      </c>
      <c r="J188" s="34" t="str">
        <f t="shared" si="34"/>
        <v>128</v>
      </c>
      <c r="K188" s="33">
        <f t="shared" si="35"/>
        <v>0</v>
      </c>
      <c r="L188" s="33" t="str">
        <f t="shared" si="36"/>
        <v>32</v>
      </c>
      <c r="M188" s="33" t="str">
        <f t="shared" si="37"/>
        <v>16</v>
      </c>
      <c r="N188" s="33" t="str">
        <f t="shared" si="38"/>
        <v>8</v>
      </c>
      <c r="O188" s="33">
        <f t="shared" si="39"/>
        <v>0</v>
      </c>
      <c r="P188" s="33">
        <f t="shared" si="40"/>
        <v>0</v>
      </c>
      <c r="Q188" s="33" t="str">
        <f t="shared" si="41"/>
        <v>1</v>
      </c>
      <c r="R188" s="32">
        <f t="shared" si="42"/>
        <v>0</v>
      </c>
    </row>
    <row r="189" spans="1:18" x14ac:dyDescent="0.2">
      <c r="A189" s="28">
        <f t="shared" si="33"/>
        <v>186</v>
      </c>
      <c r="B189" s="33">
        <v>1</v>
      </c>
      <c r="C189" s="33">
        <v>0</v>
      </c>
      <c r="D189" s="33">
        <v>1</v>
      </c>
      <c r="E189" s="33">
        <v>1</v>
      </c>
      <c r="F189" s="33">
        <v>1</v>
      </c>
      <c r="G189" s="33">
        <v>0</v>
      </c>
      <c r="H189" s="33">
        <v>1</v>
      </c>
      <c r="I189" s="33">
        <v>0</v>
      </c>
      <c r="J189" s="34" t="str">
        <f t="shared" si="34"/>
        <v>128</v>
      </c>
      <c r="K189" s="33">
        <f t="shared" si="35"/>
        <v>0</v>
      </c>
      <c r="L189" s="33" t="str">
        <f t="shared" si="36"/>
        <v>32</v>
      </c>
      <c r="M189" s="33" t="str">
        <f t="shared" si="37"/>
        <v>16</v>
      </c>
      <c r="N189" s="33" t="str">
        <f t="shared" si="38"/>
        <v>8</v>
      </c>
      <c r="O189" s="33">
        <f t="shared" si="39"/>
        <v>0</v>
      </c>
      <c r="P189" s="33" t="str">
        <f t="shared" si="40"/>
        <v>2</v>
      </c>
      <c r="Q189" s="33">
        <f t="shared" si="41"/>
        <v>0</v>
      </c>
      <c r="R189" s="32">
        <f t="shared" si="42"/>
        <v>0</v>
      </c>
    </row>
    <row r="190" spans="1:18" x14ac:dyDescent="0.2">
      <c r="A190" s="28">
        <f t="shared" si="33"/>
        <v>187</v>
      </c>
      <c r="B190" s="33">
        <v>1</v>
      </c>
      <c r="C190" s="33">
        <v>0</v>
      </c>
      <c r="D190" s="33">
        <v>1</v>
      </c>
      <c r="E190" s="33">
        <v>1</v>
      </c>
      <c r="F190" s="33">
        <v>1</v>
      </c>
      <c r="G190" s="33">
        <v>0</v>
      </c>
      <c r="H190" s="33">
        <v>1</v>
      </c>
      <c r="I190" s="33">
        <v>1</v>
      </c>
      <c r="J190" s="34" t="str">
        <f t="shared" si="34"/>
        <v>128</v>
      </c>
      <c r="K190" s="33">
        <f t="shared" si="35"/>
        <v>0</v>
      </c>
      <c r="L190" s="33" t="str">
        <f t="shared" si="36"/>
        <v>32</v>
      </c>
      <c r="M190" s="33" t="str">
        <f t="shared" si="37"/>
        <v>16</v>
      </c>
      <c r="N190" s="33" t="str">
        <f t="shared" si="38"/>
        <v>8</v>
      </c>
      <c r="O190" s="33">
        <f t="shared" si="39"/>
        <v>0</v>
      </c>
      <c r="P190" s="33" t="str">
        <f t="shared" si="40"/>
        <v>2</v>
      </c>
      <c r="Q190" s="33" t="str">
        <f t="shared" si="41"/>
        <v>1</v>
      </c>
      <c r="R190" s="32">
        <f t="shared" si="42"/>
        <v>0</v>
      </c>
    </row>
    <row r="191" spans="1:18" x14ac:dyDescent="0.2">
      <c r="A191" s="28">
        <f t="shared" si="33"/>
        <v>188</v>
      </c>
      <c r="B191" s="33">
        <v>1</v>
      </c>
      <c r="C191" s="33">
        <v>0</v>
      </c>
      <c r="D191" s="33">
        <v>1</v>
      </c>
      <c r="E191" s="33">
        <v>1</v>
      </c>
      <c r="F191" s="33">
        <v>1</v>
      </c>
      <c r="G191" s="33">
        <v>1</v>
      </c>
      <c r="H191" s="33">
        <v>0</v>
      </c>
      <c r="I191" s="33">
        <v>0</v>
      </c>
      <c r="J191" s="34" t="str">
        <f t="shared" si="34"/>
        <v>128</v>
      </c>
      <c r="K191" s="33">
        <f t="shared" si="35"/>
        <v>0</v>
      </c>
      <c r="L191" s="33" t="str">
        <f t="shared" si="36"/>
        <v>32</v>
      </c>
      <c r="M191" s="33" t="str">
        <f t="shared" si="37"/>
        <v>16</v>
      </c>
      <c r="N191" s="33" t="str">
        <f t="shared" si="38"/>
        <v>8</v>
      </c>
      <c r="O191" s="33" t="str">
        <f t="shared" si="39"/>
        <v>4</v>
      </c>
      <c r="P191" s="33">
        <f t="shared" si="40"/>
        <v>0</v>
      </c>
      <c r="Q191" s="33">
        <f t="shared" si="41"/>
        <v>0</v>
      </c>
      <c r="R191" s="32">
        <f t="shared" si="42"/>
        <v>0</v>
      </c>
    </row>
    <row r="192" spans="1:18" x14ac:dyDescent="0.2">
      <c r="A192" s="28">
        <f t="shared" si="33"/>
        <v>189</v>
      </c>
      <c r="B192" s="33">
        <v>1</v>
      </c>
      <c r="C192" s="33">
        <v>0</v>
      </c>
      <c r="D192" s="33">
        <v>1</v>
      </c>
      <c r="E192" s="33">
        <v>1</v>
      </c>
      <c r="F192" s="33">
        <v>1</v>
      </c>
      <c r="G192" s="33">
        <v>1</v>
      </c>
      <c r="H192" s="33">
        <v>0</v>
      </c>
      <c r="I192" s="33">
        <v>1</v>
      </c>
      <c r="J192" s="34" t="str">
        <f t="shared" si="34"/>
        <v>128</v>
      </c>
      <c r="K192" s="33">
        <f t="shared" si="35"/>
        <v>0</v>
      </c>
      <c r="L192" s="33" t="str">
        <f t="shared" si="36"/>
        <v>32</v>
      </c>
      <c r="M192" s="33" t="str">
        <f t="shared" si="37"/>
        <v>16</v>
      </c>
      <c r="N192" s="33" t="str">
        <f t="shared" si="38"/>
        <v>8</v>
      </c>
      <c r="O192" s="33" t="str">
        <f t="shared" si="39"/>
        <v>4</v>
      </c>
      <c r="P192" s="33">
        <f t="shared" si="40"/>
        <v>0</v>
      </c>
      <c r="Q192" s="33" t="str">
        <f t="shared" si="41"/>
        <v>1</v>
      </c>
      <c r="R192" s="32">
        <f t="shared" si="42"/>
        <v>0</v>
      </c>
    </row>
    <row r="193" spans="1:18" x14ac:dyDescent="0.2">
      <c r="A193" s="28">
        <f t="shared" si="33"/>
        <v>190</v>
      </c>
      <c r="B193" s="33">
        <v>1</v>
      </c>
      <c r="C193" s="33">
        <v>0</v>
      </c>
      <c r="D193" s="33">
        <v>1</v>
      </c>
      <c r="E193" s="33">
        <v>1</v>
      </c>
      <c r="F193" s="33">
        <v>1</v>
      </c>
      <c r="G193" s="33">
        <v>1</v>
      </c>
      <c r="H193" s="33">
        <v>1</v>
      </c>
      <c r="I193" s="33">
        <v>0</v>
      </c>
      <c r="J193" s="34" t="str">
        <f t="shared" si="34"/>
        <v>128</v>
      </c>
      <c r="K193" s="33">
        <f t="shared" si="35"/>
        <v>0</v>
      </c>
      <c r="L193" s="33" t="str">
        <f t="shared" si="36"/>
        <v>32</v>
      </c>
      <c r="M193" s="33" t="str">
        <f t="shared" si="37"/>
        <v>16</v>
      </c>
      <c r="N193" s="33" t="str">
        <f t="shared" si="38"/>
        <v>8</v>
      </c>
      <c r="O193" s="33" t="str">
        <f t="shared" si="39"/>
        <v>4</v>
      </c>
      <c r="P193" s="33" t="str">
        <f t="shared" si="40"/>
        <v>2</v>
      </c>
      <c r="Q193" s="33">
        <f t="shared" si="41"/>
        <v>0</v>
      </c>
      <c r="R193" s="32">
        <f t="shared" si="42"/>
        <v>0</v>
      </c>
    </row>
    <row r="194" spans="1:18" x14ac:dyDescent="0.2">
      <c r="A194" s="28">
        <f t="shared" si="33"/>
        <v>191</v>
      </c>
      <c r="B194" s="33">
        <v>1</v>
      </c>
      <c r="C194" s="33">
        <v>0</v>
      </c>
      <c r="D194" s="33">
        <v>1</v>
      </c>
      <c r="E194" s="33">
        <v>1</v>
      </c>
      <c r="F194" s="33">
        <v>1</v>
      </c>
      <c r="G194" s="33">
        <v>1</v>
      </c>
      <c r="H194" s="33">
        <v>1</v>
      </c>
      <c r="I194" s="33">
        <v>1</v>
      </c>
      <c r="J194" s="34" t="str">
        <f t="shared" si="34"/>
        <v>128</v>
      </c>
      <c r="K194" s="33">
        <f t="shared" si="35"/>
        <v>0</v>
      </c>
      <c r="L194" s="33" t="str">
        <f t="shared" si="36"/>
        <v>32</v>
      </c>
      <c r="M194" s="33" t="str">
        <f t="shared" si="37"/>
        <v>16</v>
      </c>
      <c r="N194" s="33" t="str">
        <f t="shared" si="38"/>
        <v>8</v>
      </c>
      <c r="O194" s="33" t="str">
        <f t="shared" si="39"/>
        <v>4</v>
      </c>
      <c r="P194" s="33" t="str">
        <f t="shared" si="40"/>
        <v>2</v>
      </c>
      <c r="Q194" s="33" t="str">
        <f t="shared" si="41"/>
        <v>1</v>
      </c>
      <c r="R194" s="32">
        <f t="shared" si="42"/>
        <v>0</v>
      </c>
    </row>
    <row r="195" spans="1:18" x14ac:dyDescent="0.2">
      <c r="A195" s="28">
        <f t="shared" si="33"/>
        <v>192</v>
      </c>
      <c r="B195" s="33">
        <v>1</v>
      </c>
      <c r="C195" s="33">
        <v>1</v>
      </c>
      <c r="D195" s="29">
        <v>0</v>
      </c>
      <c r="E195" s="33">
        <v>0</v>
      </c>
      <c r="F195" s="33">
        <v>0</v>
      </c>
      <c r="G195" s="33">
        <v>0</v>
      </c>
      <c r="H195" s="33">
        <v>0</v>
      </c>
      <c r="I195" s="33">
        <v>0</v>
      </c>
      <c r="J195" s="34" t="str">
        <f t="shared" si="34"/>
        <v>128</v>
      </c>
      <c r="K195" s="33" t="str">
        <f t="shared" si="35"/>
        <v>64</v>
      </c>
      <c r="L195" s="33">
        <f t="shared" si="36"/>
        <v>0</v>
      </c>
      <c r="M195" s="33">
        <f t="shared" si="37"/>
        <v>0</v>
      </c>
      <c r="N195" s="33">
        <f t="shared" si="38"/>
        <v>0</v>
      </c>
      <c r="O195" s="33">
        <f t="shared" si="39"/>
        <v>0</v>
      </c>
      <c r="P195" s="33">
        <f t="shared" si="40"/>
        <v>0</v>
      </c>
      <c r="Q195" s="33">
        <f t="shared" si="41"/>
        <v>0</v>
      </c>
      <c r="R195" s="32">
        <f t="shared" si="42"/>
        <v>0</v>
      </c>
    </row>
    <row r="196" spans="1:18" x14ac:dyDescent="0.2">
      <c r="A196" s="28">
        <f t="shared" si="33"/>
        <v>193</v>
      </c>
      <c r="B196" s="33">
        <v>1</v>
      </c>
      <c r="C196" s="33">
        <v>1</v>
      </c>
      <c r="D196" s="33">
        <v>0</v>
      </c>
      <c r="E196" s="33">
        <v>0</v>
      </c>
      <c r="F196" s="33">
        <v>0</v>
      </c>
      <c r="G196" s="33">
        <v>0</v>
      </c>
      <c r="H196" s="33">
        <v>0</v>
      </c>
      <c r="I196" s="33">
        <v>1</v>
      </c>
      <c r="J196" s="34" t="str">
        <f t="shared" si="34"/>
        <v>128</v>
      </c>
      <c r="K196" s="33" t="str">
        <f t="shared" si="35"/>
        <v>64</v>
      </c>
      <c r="L196" s="33">
        <f t="shared" si="36"/>
        <v>0</v>
      </c>
      <c r="M196" s="33">
        <f t="shared" si="37"/>
        <v>0</v>
      </c>
      <c r="N196" s="33">
        <f t="shared" si="38"/>
        <v>0</v>
      </c>
      <c r="O196" s="33">
        <f t="shared" si="39"/>
        <v>0</v>
      </c>
      <c r="P196" s="33">
        <f t="shared" si="40"/>
        <v>0</v>
      </c>
      <c r="Q196" s="33" t="str">
        <f t="shared" si="41"/>
        <v>1</v>
      </c>
      <c r="R196" s="32">
        <f t="shared" si="42"/>
        <v>0</v>
      </c>
    </row>
    <row r="197" spans="1:18" x14ac:dyDescent="0.2">
      <c r="A197" s="28">
        <f t="shared" si="33"/>
        <v>194</v>
      </c>
      <c r="B197" s="33">
        <v>1</v>
      </c>
      <c r="C197" s="33">
        <v>1</v>
      </c>
      <c r="D197" s="33">
        <v>0</v>
      </c>
      <c r="E197" s="33">
        <v>0</v>
      </c>
      <c r="F197" s="33">
        <v>0</v>
      </c>
      <c r="G197" s="33">
        <v>0</v>
      </c>
      <c r="H197" s="33">
        <v>1</v>
      </c>
      <c r="I197" s="33">
        <v>0</v>
      </c>
      <c r="J197" s="34" t="str">
        <f t="shared" si="34"/>
        <v>128</v>
      </c>
      <c r="K197" s="33" t="str">
        <f t="shared" si="35"/>
        <v>64</v>
      </c>
      <c r="L197" s="33">
        <f t="shared" si="36"/>
        <v>0</v>
      </c>
      <c r="M197" s="33">
        <f t="shared" si="37"/>
        <v>0</v>
      </c>
      <c r="N197" s="33">
        <f t="shared" si="38"/>
        <v>0</v>
      </c>
      <c r="O197" s="33">
        <f t="shared" si="39"/>
        <v>0</v>
      </c>
      <c r="P197" s="33" t="str">
        <f t="shared" si="40"/>
        <v>2</v>
      </c>
      <c r="Q197" s="33">
        <f t="shared" si="41"/>
        <v>0</v>
      </c>
      <c r="R197" s="32">
        <f t="shared" si="42"/>
        <v>0</v>
      </c>
    </row>
    <row r="198" spans="1:18" x14ac:dyDescent="0.2">
      <c r="A198" s="28">
        <f t="shared" si="33"/>
        <v>195</v>
      </c>
      <c r="B198" s="33">
        <v>1</v>
      </c>
      <c r="C198" s="33">
        <v>1</v>
      </c>
      <c r="D198" s="33">
        <v>0</v>
      </c>
      <c r="E198" s="33">
        <v>0</v>
      </c>
      <c r="F198" s="33">
        <v>0</v>
      </c>
      <c r="G198" s="33">
        <v>0</v>
      </c>
      <c r="H198" s="33">
        <v>1</v>
      </c>
      <c r="I198" s="33">
        <v>1</v>
      </c>
      <c r="J198" s="34" t="str">
        <f t="shared" si="34"/>
        <v>128</v>
      </c>
      <c r="K198" s="33" t="str">
        <f t="shared" si="35"/>
        <v>64</v>
      </c>
      <c r="L198" s="33">
        <f t="shared" si="36"/>
        <v>0</v>
      </c>
      <c r="M198" s="33">
        <f t="shared" si="37"/>
        <v>0</v>
      </c>
      <c r="N198" s="33">
        <f t="shared" si="38"/>
        <v>0</v>
      </c>
      <c r="O198" s="33">
        <f t="shared" si="39"/>
        <v>0</v>
      </c>
      <c r="P198" s="33" t="str">
        <f t="shared" si="40"/>
        <v>2</v>
      </c>
      <c r="Q198" s="33" t="str">
        <f t="shared" si="41"/>
        <v>1</v>
      </c>
      <c r="R198" s="32">
        <f t="shared" si="42"/>
        <v>0</v>
      </c>
    </row>
    <row r="199" spans="1:18" x14ac:dyDescent="0.2">
      <c r="A199" s="28">
        <f t="shared" ref="A199:A258" si="43">A198+1</f>
        <v>196</v>
      </c>
      <c r="B199" s="33">
        <v>1</v>
      </c>
      <c r="C199" s="33">
        <v>1</v>
      </c>
      <c r="D199" s="33">
        <v>0</v>
      </c>
      <c r="E199" s="33">
        <v>0</v>
      </c>
      <c r="F199" s="33">
        <v>0</v>
      </c>
      <c r="G199" s="33">
        <v>1</v>
      </c>
      <c r="H199" s="33">
        <v>0</v>
      </c>
      <c r="I199" s="33">
        <v>0</v>
      </c>
      <c r="J199" s="34" t="str">
        <f t="shared" si="34"/>
        <v>128</v>
      </c>
      <c r="K199" s="33" t="str">
        <f t="shared" si="35"/>
        <v>64</v>
      </c>
      <c r="L199" s="33">
        <f t="shared" si="36"/>
        <v>0</v>
      </c>
      <c r="M199" s="33">
        <f t="shared" si="37"/>
        <v>0</v>
      </c>
      <c r="N199" s="33">
        <f t="shared" si="38"/>
        <v>0</v>
      </c>
      <c r="O199" s="33" t="str">
        <f t="shared" si="39"/>
        <v>4</v>
      </c>
      <c r="P199" s="33">
        <f t="shared" si="40"/>
        <v>0</v>
      </c>
      <c r="Q199" s="33">
        <f t="shared" si="41"/>
        <v>0</v>
      </c>
      <c r="R199" s="32">
        <f t="shared" si="42"/>
        <v>0</v>
      </c>
    </row>
    <row r="200" spans="1:18" x14ac:dyDescent="0.2">
      <c r="A200" s="28">
        <f t="shared" si="43"/>
        <v>197</v>
      </c>
      <c r="B200" s="33">
        <v>1</v>
      </c>
      <c r="C200" s="33">
        <v>1</v>
      </c>
      <c r="D200" s="33">
        <v>0</v>
      </c>
      <c r="E200" s="33">
        <v>0</v>
      </c>
      <c r="F200" s="33">
        <v>0</v>
      </c>
      <c r="G200" s="33">
        <v>1</v>
      </c>
      <c r="H200" s="33">
        <v>0</v>
      </c>
      <c r="I200" s="33">
        <v>1</v>
      </c>
      <c r="J200" s="34" t="str">
        <f t="shared" si="34"/>
        <v>128</v>
      </c>
      <c r="K200" s="33" t="str">
        <f t="shared" si="35"/>
        <v>64</v>
      </c>
      <c r="L200" s="33">
        <f t="shared" si="36"/>
        <v>0</v>
      </c>
      <c r="M200" s="33">
        <f t="shared" si="37"/>
        <v>0</v>
      </c>
      <c r="N200" s="33">
        <f t="shared" si="38"/>
        <v>0</v>
      </c>
      <c r="O200" s="33" t="str">
        <f t="shared" si="39"/>
        <v>4</v>
      </c>
      <c r="P200" s="33">
        <f t="shared" si="40"/>
        <v>0</v>
      </c>
      <c r="Q200" s="33" t="str">
        <f t="shared" si="41"/>
        <v>1</v>
      </c>
      <c r="R200" s="32">
        <f t="shared" si="42"/>
        <v>0</v>
      </c>
    </row>
    <row r="201" spans="1:18" x14ac:dyDescent="0.2">
      <c r="A201" s="28">
        <f t="shared" si="43"/>
        <v>198</v>
      </c>
      <c r="B201" s="33">
        <v>1</v>
      </c>
      <c r="C201" s="33">
        <v>1</v>
      </c>
      <c r="D201" s="33">
        <v>0</v>
      </c>
      <c r="E201" s="33">
        <v>0</v>
      </c>
      <c r="F201" s="33">
        <v>0</v>
      </c>
      <c r="G201" s="33">
        <v>1</v>
      </c>
      <c r="H201" s="33">
        <v>1</v>
      </c>
      <c r="I201" s="33">
        <v>0</v>
      </c>
      <c r="J201" s="34" t="str">
        <f t="shared" si="34"/>
        <v>128</v>
      </c>
      <c r="K201" s="33" t="str">
        <f t="shared" si="35"/>
        <v>64</v>
      </c>
      <c r="L201" s="33">
        <f t="shared" si="36"/>
        <v>0</v>
      </c>
      <c r="M201" s="33">
        <f t="shared" si="37"/>
        <v>0</v>
      </c>
      <c r="N201" s="33">
        <f t="shared" si="38"/>
        <v>0</v>
      </c>
      <c r="O201" s="33" t="str">
        <f t="shared" si="39"/>
        <v>4</v>
      </c>
      <c r="P201" s="33" t="str">
        <f t="shared" si="40"/>
        <v>2</v>
      </c>
      <c r="Q201" s="33">
        <f t="shared" si="41"/>
        <v>0</v>
      </c>
      <c r="R201" s="32">
        <f t="shared" si="42"/>
        <v>0</v>
      </c>
    </row>
    <row r="202" spans="1:18" x14ac:dyDescent="0.2">
      <c r="A202" s="28">
        <f t="shared" si="43"/>
        <v>199</v>
      </c>
      <c r="B202" s="33">
        <v>1</v>
      </c>
      <c r="C202" s="33">
        <v>1</v>
      </c>
      <c r="D202" s="33">
        <v>0</v>
      </c>
      <c r="E202" s="33">
        <v>0</v>
      </c>
      <c r="F202" s="33">
        <v>0</v>
      </c>
      <c r="G202" s="33">
        <v>1</v>
      </c>
      <c r="H202" s="33">
        <v>1</v>
      </c>
      <c r="I202" s="33">
        <v>1</v>
      </c>
      <c r="J202" s="34" t="str">
        <f t="shared" si="34"/>
        <v>128</v>
      </c>
      <c r="K202" s="33" t="str">
        <f t="shared" si="35"/>
        <v>64</v>
      </c>
      <c r="L202" s="33">
        <f t="shared" si="36"/>
        <v>0</v>
      </c>
      <c r="M202" s="33">
        <f t="shared" si="37"/>
        <v>0</v>
      </c>
      <c r="N202" s="33">
        <f t="shared" si="38"/>
        <v>0</v>
      </c>
      <c r="O202" s="33" t="str">
        <f t="shared" si="39"/>
        <v>4</v>
      </c>
      <c r="P202" s="33" t="str">
        <f t="shared" si="40"/>
        <v>2</v>
      </c>
      <c r="Q202" s="33" t="str">
        <f t="shared" si="41"/>
        <v>1</v>
      </c>
      <c r="R202" s="32">
        <f t="shared" si="42"/>
        <v>0</v>
      </c>
    </row>
    <row r="203" spans="1:18" x14ac:dyDescent="0.2">
      <c r="A203" s="28">
        <f t="shared" si="43"/>
        <v>200</v>
      </c>
      <c r="B203" s="33">
        <v>1</v>
      </c>
      <c r="C203" s="33">
        <v>1</v>
      </c>
      <c r="D203" s="33">
        <v>0</v>
      </c>
      <c r="E203" s="33">
        <v>0</v>
      </c>
      <c r="F203" s="33">
        <v>1</v>
      </c>
      <c r="G203" s="33">
        <v>0</v>
      </c>
      <c r="H203" s="33">
        <v>0</v>
      </c>
      <c r="I203" s="33">
        <v>0</v>
      </c>
      <c r="J203" s="34" t="str">
        <f t="shared" si="34"/>
        <v>128</v>
      </c>
      <c r="K203" s="33" t="str">
        <f t="shared" si="35"/>
        <v>64</v>
      </c>
      <c r="L203" s="33">
        <f t="shared" si="36"/>
        <v>0</v>
      </c>
      <c r="M203" s="33">
        <f t="shared" si="37"/>
        <v>0</v>
      </c>
      <c r="N203" s="33" t="str">
        <f t="shared" si="38"/>
        <v>8</v>
      </c>
      <c r="O203" s="33">
        <f t="shared" si="39"/>
        <v>0</v>
      </c>
      <c r="P203" s="33">
        <f t="shared" si="40"/>
        <v>0</v>
      </c>
      <c r="Q203" s="33">
        <f t="shared" si="41"/>
        <v>0</v>
      </c>
      <c r="R203" s="32">
        <f t="shared" si="42"/>
        <v>0</v>
      </c>
    </row>
    <row r="204" spans="1:18" x14ac:dyDescent="0.2">
      <c r="A204" s="28">
        <f t="shared" si="43"/>
        <v>201</v>
      </c>
      <c r="B204" s="33">
        <v>1</v>
      </c>
      <c r="C204" s="33">
        <v>1</v>
      </c>
      <c r="D204" s="33">
        <v>0</v>
      </c>
      <c r="E204" s="33">
        <v>0</v>
      </c>
      <c r="F204" s="33">
        <v>1</v>
      </c>
      <c r="G204" s="33">
        <v>0</v>
      </c>
      <c r="H204" s="33">
        <v>0</v>
      </c>
      <c r="I204" s="33">
        <v>1</v>
      </c>
      <c r="J204" s="34" t="str">
        <f t="shared" si="34"/>
        <v>128</v>
      </c>
      <c r="K204" s="33" t="str">
        <f t="shared" si="35"/>
        <v>64</v>
      </c>
      <c r="L204" s="33">
        <f t="shared" si="36"/>
        <v>0</v>
      </c>
      <c r="M204" s="33">
        <f t="shared" si="37"/>
        <v>0</v>
      </c>
      <c r="N204" s="33" t="str">
        <f t="shared" si="38"/>
        <v>8</v>
      </c>
      <c r="O204" s="33">
        <f t="shared" si="39"/>
        <v>0</v>
      </c>
      <c r="P204" s="33">
        <f t="shared" si="40"/>
        <v>0</v>
      </c>
      <c r="Q204" s="33" t="str">
        <f t="shared" si="41"/>
        <v>1</v>
      </c>
      <c r="R204" s="32">
        <f t="shared" si="42"/>
        <v>0</v>
      </c>
    </row>
    <row r="205" spans="1:18" x14ac:dyDescent="0.2">
      <c r="A205" s="28">
        <f t="shared" si="43"/>
        <v>202</v>
      </c>
      <c r="B205" s="33">
        <v>1</v>
      </c>
      <c r="C205" s="33">
        <v>1</v>
      </c>
      <c r="D205" s="33">
        <v>0</v>
      </c>
      <c r="E205" s="33">
        <v>0</v>
      </c>
      <c r="F205" s="33">
        <v>1</v>
      </c>
      <c r="G205" s="33">
        <v>0</v>
      </c>
      <c r="H205" s="33">
        <v>1</v>
      </c>
      <c r="I205" s="33">
        <v>0</v>
      </c>
      <c r="J205" s="34" t="str">
        <f t="shared" si="34"/>
        <v>128</v>
      </c>
      <c r="K205" s="33" t="str">
        <f t="shared" si="35"/>
        <v>64</v>
      </c>
      <c r="L205" s="33">
        <f t="shared" si="36"/>
        <v>0</v>
      </c>
      <c r="M205" s="33">
        <f t="shared" si="37"/>
        <v>0</v>
      </c>
      <c r="N205" s="33" t="str">
        <f t="shared" si="38"/>
        <v>8</v>
      </c>
      <c r="O205" s="33">
        <f t="shared" si="39"/>
        <v>0</v>
      </c>
      <c r="P205" s="33" t="str">
        <f t="shared" si="40"/>
        <v>2</v>
      </c>
      <c r="Q205" s="33">
        <f t="shared" si="41"/>
        <v>0</v>
      </c>
      <c r="R205" s="32">
        <f t="shared" si="42"/>
        <v>0</v>
      </c>
    </row>
    <row r="206" spans="1:18" x14ac:dyDescent="0.2">
      <c r="A206" s="28">
        <f t="shared" si="43"/>
        <v>203</v>
      </c>
      <c r="B206" s="33">
        <v>1</v>
      </c>
      <c r="C206" s="33">
        <v>1</v>
      </c>
      <c r="D206" s="33">
        <v>0</v>
      </c>
      <c r="E206" s="33">
        <v>0</v>
      </c>
      <c r="F206" s="33">
        <v>1</v>
      </c>
      <c r="G206" s="33">
        <v>0</v>
      </c>
      <c r="H206" s="33">
        <v>1</v>
      </c>
      <c r="I206" s="33">
        <v>1</v>
      </c>
      <c r="J206" s="34" t="str">
        <f t="shared" si="34"/>
        <v>128</v>
      </c>
      <c r="K206" s="33" t="str">
        <f t="shared" si="35"/>
        <v>64</v>
      </c>
      <c r="L206" s="33">
        <f t="shared" si="36"/>
        <v>0</v>
      </c>
      <c r="M206" s="33">
        <f t="shared" si="37"/>
        <v>0</v>
      </c>
      <c r="N206" s="33" t="str">
        <f t="shared" si="38"/>
        <v>8</v>
      </c>
      <c r="O206" s="33">
        <f t="shared" si="39"/>
        <v>0</v>
      </c>
      <c r="P206" s="33" t="str">
        <f t="shared" si="40"/>
        <v>2</v>
      </c>
      <c r="Q206" s="33" t="str">
        <f t="shared" si="41"/>
        <v>1</v>
      </c>
      <c r="R206" s="32">
        <f t="shared" si="42"/>
        <v>0</v>
      </c>
    </row>
    <row r="207" spans="1:18" x14ac:dyDescent="0.2">
      <c r="A207" s="28">
        <f t="shared" si="43"/>
        <v>204</v>
      </c>
      <c r="B207" s="33">
        <v>1</v>
      </c>
      <c r="C207" s="33">
        <v>1</v>
      </c>
      <c r="D207" s="33">
        <v>0</v>
      </c>
      <c r="E207" s="33">
        <v>0</v>
      </c>
      <c r="F207" s="33">
        <v>1</v>
      </c>
      <c r="G207" s="33">
        <v>1</v>
      </c>
      <c r="H207" s="33">
        <v>0</v>
      </c>
      <c r="I207" s="33">
        <v>0</v>
      </c>
      <c r="J207" s="34" t="str">
        <f t="shared" si="34"/>
        <v>128</v>
      </c>
      <c r="K207" s="33" t="str">
        <f t="shared" si="35"/>
        <v>64</v>
      </c>
      <c r="L207" s="33">
        <f t="shared" si="36"/>
        <v>0</v>
      </c>
      <c r="M207" s="33">
        <f t="shared" si="37"/>
        <v>0</v>
      </c>
      <c r="N207" s="33" t="str">
        <f t="shared" si="38"/>
        <v>8</v>
      </c>
      <c r="O207" s="33" t="str">
        <f t="shared" si="39"/>
        <v>4</v>
      </c>
      <c r="P207" s="33">
        <f t="shared" si="40"/>
        <v>0</v>
      </c>
      <c r="Q207" s="33">
        <f t="shared" si="41"/>
        <v>0</v>
      </c>
      <c r="R207" s="32">
        <f t="shared" si="42"/>
        <v>0</v>
      </c>
    </row>
    <row r="208" spans="1:18" x14ac:dyDescent="0.2">
      <c r="A208" s="28">
        <f t="shared" si="43"/>
        <v>205</v>
      </c>
      <c r="B208" s="33">
        <v>1</v>
      </c>
      <c r="C208" s="33">
        <v>1</v>
      </c>
      <c r="D208" s="33">
        <v>0</v>
      </c>
      <c r="E208" s="33">
        <v>0</v>
      </c>
      <c r="F208" s="33">
        <v>1</v>
      </c>
      <c r="G208" s="33">
        <v>1</v>
      </c>
      <c r="H208" s="33">
        <v>0</v>
      </c>
      <c r="I208" s="33">
        <v>1</v>
      </c>
      <c r="J208" s="34" t="str">
        <f t="shared" ref="J208:J258" si="44">IF(B208=1,B$2,0)</f>
        <v>128</v>
      </c>
      <c r="K208" s="33" t="str">
        <f t="shared" ref="K208:K258" si="45">IF(C208=1,C$2,0)</f>
        <v>64</v>
      </c>
      <c r="L208" s="33">
        <f t="shared" ref="L208:L258" si="46">IF(D208=1,D$2,0)</f>
        <v>0</v>
      </c>
      <c r="M208" s="33">
        <f t="shared" ref="M208:M258" si="47">IF(E208=1,E$2,0)</f>
        <v>0</v>
      </c>
      <c r="N208" s="33" t="str">
        <f t="shared" ref="N208:N258" si="48">IF(F208=1,F$2,0)</f>
        <v>8</v>
      </c>
      <c r="O208" s="33" t="str">
        <f t="shared" ref="O208:O258" si="49">IF(G208=1,G$2,0)</f>
        <v>4</v>
      </c>
      <c r="P208" s="33">
        <f t="shared" ref="P208:P258" si="50">IF(H208=1,H$2,0)</f>
        <v>0</v>
      </c>
      <c r="Q208" s="33" t="str">
        <f t="shared" ref="Q208:Q258" si="51">IF(I208=1,I$2,0)</f>
        <v>1</v>
      </c>
      <c r="R208" s="32">
        <f t="shared" ref="R208:R258" si="52">SUM(J208:Q208)</f>
        <v>0</v>
      </c>
    </row>
    <row r="209" spans="1:18" x14ac:dyDescent="0.2">
      <c r="A209" s="28">
        <f t="shared" si="43"/>
        <v>206</v>
      </c>
      <c r="B209" s="33">
        <v>1</v>
      </c>
      <c r="C209" s="33">
        <v>1</v>
      </c>
      <c r="D209" s="33">
        <v>0</v>
      </c>
      <c r="E209" s="33">
        <v>0</v>
      </c>
      <c r="F209" s="33">
        <v>1</v>
      </c>
      <c r="G209" s="33">
        <v>1</v>
      </c>
      <c r="H209" s="33">
        <v>1</v>
      </c>
      <c r="I209" s="33">
        <v>0</v>
      </c>
      <c r="J209" s="34" t="str">
        <f t="shared" si="44"/>
        <v>128</v>
      </c>
      <c r="K209" s="33" t="str">
        <f t="shared" si="45"/>
        <v>64</v>
      </c>
      <c r="L209" s="33">
        <f t="shared" si="46"/>
        <v>0</v>
      </c>
      <c r="M209" s="33">
        <f t="shared" si="47"/>
        <v>0</v>
      </c>
      <c r="N209" s="33" t="str">
        <f t="shared" si="48"/>
        <v>8</v>
      </c>
      <c r="O209" s="33" t="str">
        <f t="shared" si="49"/>
        <v>4</v>
      </c>
      <c r="P209" s="33" t="str">
        <f t="shared" si="50"/>
        <v>2</v>
      </c>
      <c r="Q209" s="33">
        <f t="shared" si="51"/>
        <v>0</v>
      </c>
      <c r="R209" s="32">
        <f t="shared" si="52"/>
        <v>0</v>
      </c>
    </row>
    <row r="210" spans="1:18" x14ac:dyDescent="0.2">
      <c r="A210" s="28">
        <f t="shared" si="43"/>
        <v>207</v>
      </c>
      <c r="B210" s="33">
        <v>1</v>
      </c>
      <c r="C210" s="33">
        <v>1</v>
      </c>
      <c r="D210" s="33">
        <v>0</v>
      </c>
      <c r="E210" s="33">
        <v>0</v>
      </c>
      <c r="F210" s="33">
        <v>1</v>
      </c>
      <c r="G210" s="33">
        <v>1</v>
      </c>
      <c r="H210" s="33">
        <v>1</v>
      </c>
      <c r="I210" s="33">
        <v>1</v>
      </c>
      <c r="J210" s="34" t="str">
        <f t="shared" si="44"/>
        <v>128</v>
      </c>
      <c r="K210" s="33" t="str">
        <f t="shared" si="45"/>
        <v>64</v>
      </c>
      <c r="L210" s="33">
        <f t="shared" si="46"/>
        <v>0</v>
      </c>
      <c r="M210" s="33">
        <f t="shared" si="47"/>
        <v>0</v>
      </c>
      <c r="N210" s="33" t="str">
        <f t="shared" si="48"/>
        <v>8</v>
      </c>
      <c r="O210" s="33" t="str">
        <f t="shared" si="49"/>
        <v>4</v>
      </c>
      <c r="P210" s="33" t="str">
        <f t="shared" si="50"/>
        <v>2</v>
      </c>
      <c r="Q210" s="33" t="str">
        <f t="shared" si="51"/>
        <v>1</v>
      </c>
      <c r="R210" s="32">
        <f t="shared" si="52"/>
        <v>0</v>
      </c>
    </row>
    <row r="211" spans="1:18" x14ac:dyDescent="0.2">
      <c r="A211" s="28">
        <f t="shared" si="43"/>
        <v>208</v>
      </c>
      <c r="B211" s="33">
        <v>1</v>
      </c>
      <c r="C211" s="33">
        <v>1</v>
      </c>
      <c r="D211" s="33">
        <v>0</v>
      </c>
      <c r="E211" s="33">
        <v>1</v>
      </c>
      <c r="F211" s="33">
        <v>0</v>
      </c>
      <c r="G211" s="33">
        <v>0</v>
      </c>
      <c r="H211" s="33">
        <v>0</v>
      </c>
      <c r="I211" s="33">
        <v>0</v>
      </c>
      <c r="J211" s="34" t="str">
        <f t="shared" si="44"/>
        <v>128</v>
      </c>
      <c r="K211" s="33" t="str">
        <f t="shared" si="45"/>
        <v>64</v>
      </c>
      <c r="L211" s="33">
        <f t="shared" si="46"/>
        <v>0</v>
      </c>
      <c r="M211" s="33" t="str">
        <f t="shared" si="47"/>
        <v>16</v>
      </c>
      <c r="N211" s="33">
        <f t="shared" si="48"/>
        <v>0</v>
      </c>
      <c r="O211" s="33">
        <f t="shared" si="49"/>
        <v>0</v>
      </c>
      <c r="P211" s="33">
        <f t="shared" si="50"/>
        <v>0</v>
      </c>
      <c r="Q211" s="33">
        <f t="shared" si="51"/>
        <v>0</v>
      </c>
      <c r="R211" s="32">
        <f t="shared" si="52"/>
        <v>0</v>
      </c>
    </row>
    <row r="212" spans="1:18" x14ac:dyDescent="0.2">
      <c r="A212" s="28">
        <f t="shared" si="43"/>
        <v>209</v>
      </c>
      <c r="B212" s="33">
        <v>1</v>
      </c>
      <c r="C212" s="33">
        <v>1</v>
      </c>
      <c r="D212" s="33">
        <v>0</v>
      </c>
      <c r="E212" s="33">
        <v>1</v>
      </c>
      <c r="F212" s="33">
        <v>0</v>
      </c>
      <c r="G212" s="33">
        <v>0</v>
      </c>
      <c r="H212" s="33">
        <v>0</v>
      </c>
      <c r="I212" s="33">
        <v>1</v>
      </c>
      <c r="J212" s="34" t="str">
        <f t="shared" si="44"/>
        <v>128</v>
      </c>
      <c r="K212" s="33" t="str">
        <f t="shared" si="45"/>
        <v>64</v>
      </c>
      <c r="L212" s="33">
        <f t="shared" si="46"/>
        <v>0</v>
      </c>
      <c r="M212" s="33" t="str">
        <f t="shared" si="47"/>
        <v>16</v>
      </c>
      <c r="N212" s="33">
        <f t="shared" si="48"/>
        <v>0</v>
      </c>
      <c r="O212" s="33">
        <f t="shared" si="49"/>
        <v>0</v>
      </c>
      <c r="P212" s="33">
        <f t="shared" si="50"/>
        <v>0</v>
      </c>
      <c r="Q212" s="33" t="str">
        <f t="shared" si="51"/>
        <v>1</v>
      </c>
      <c r="R212" s="32">
        <f t="shared" si="52"/>
        <v>0</v>
      </c>
    </row>
    <row r="213" spans="1:18" x14ac:dyDescent="0.2">
      <c r="A213" s="28">
        <f t="shared" si="43"/>
        <v>210</v>
      </c>
      <c r="B213" s="33">
        <v>1</v>
      </c>
      <c r="C213" s="33">
        <v>1</v>
      </c>
      <c r="D213" s="33">
        <v>0</v>
      </c>
      <c r="E213" s="33">
        <v>1</v>
      </c>
      <c r="F213" s="33">
        <v>0</v>
      </c>
      <c r="G213" s="33">
        <v>0</v>
      </c>
      <c r="H213" s="33">
        <v>1</v>
      </c>
      <c r="I213" s="33">
        <v>0</v>
      </c>
      <c r="J213" s="34" t="str">
        <f t="shared" si="44"/>
        <v>128</v>
      </c>
      <c r="K213" s="33" t="str">
        <f t="shared" si="45"/>
        <v>64</v>
      </c>
      <c r="L213" s="33">
        <f t="shared" si="46"/>
        <v>0</v>
      </c>
      <c r="M213" s="33" t="str">
        <f t="shared" si="47"/>
        <v>16</v>
      </c>
      <c r="N213" s="33">
        <f t="shared" si="48"/>
        <v>0</v>
      </c>
      <c r="O213" s="33">
        <f t="shared" si="49"/>
        <v>0</v>
      </c>
      <c r="P213" s="33" t="str">
        <f t="shared" si="50"/>
        <v>2</v>
      </c>
      <c r="Q213" s="33">
        <f t="shared" si="51"/>
        <v>0</v>
      </c>
      <c r="R213" s="32">
        <f t="shared" si="52"/>
        <v>0</v>
      </c>
    </row>
    <row r="214" spans="1:18" x14ac:dyDescent="0.2">
      <c r="A214" s="28">
        <f t="shared" si="43"/>
        <v>211</v>
      </c>
      <c r="B214" s="33">
        <v>1</v>
      </c>
      <c r="C214" s="33">
        <v>1</v>
      </c>
      <c r="D214" s="33">
        <v>0</v>
      </c>
      <c r="E214" s="33">
        <v>1</v>
      </c>
      <c r="F214" s="33">
        <v>0</v>
      </c>
      <c r="G214" s="33">
        <v>0</v>
      </c>
      <c r="H214" s="33">
        <v>1</v>
      </c>
      <c r="I214" s="33">
        <v>1</v>
      </c>
      <c r="J214" s="34" t="str">
        <f t="shared" si="44"/>
        <v>128</v>
      </c>
      <c r="K214" s="33" t="str">
        <f t="shared" si="45"/>
        <v>64</v>
      </c>
      <c r="L214" s="33">
        <f t="shared" si="46"/>
        <v>0</v>
      </c>
      <c r="M214" s="33" t="str">
        <f t="shared" si="47"/>
        <v>16</v>
      </c>
      <c r="N214" s="33">
        <f t="shared" si="48"/>
        <v>0</v>
      </c>
      <c r="O214" s="33">
        <f t="shared" si="49"/>
        <v>0</v>
      </c>
      <c r="P214" s="33" t="str">
        <f t="shared" si="50"/>
        <v>2</v>
      </c>
      <c r="Q214" s="33" t="str">
        <f t="shared" si="51"/>
        <v>1</v>
      </c>
      <c r="R214" s="32">
        <f t="shared" si="52"/>
        <v>0</v>
      </c>
    </row>
    <row r="215" spans="1:18" x14ac:dyDescent="0.2">
      <c r="A215" s="28">
        <f t="shared" si="43"/>
        <v>212</v>
      </c>
      <c r="B215" s="33">
        <v>1</v>
      </c>
      <c r="C215" s="33">
        <v>1</v>
      </c>
      <c r="D215" s="33">
        <v>0</v>
      </c>
      <c r="E215" s="33">
        <v>1</v>
      </c>
      <c r="F215" s="33">
        <v>0</v>
      </c>
      <c r="G215" s="33">
        <v>1</v>
      </c>
      <c r="H215" s="33">
        <v>0</v>
      </c>
      <c r="I215" s="33">
        <v>0</v>
      </c>
      <c r="J215" s="34" t="str">
        <f t="shared" si="44"/>
        <v>128</v>
      </c>
      <c r="K215" s="33" t="str">
        <f t="shared" si="45"/>
        <v>64</v>
      </c>
      <c r="L215" s="33">
        <f t="shared" si="46"/>
        <v>0</v>
      </c>
      <c r="M215" s="33" t="str">
        <f t="shared" si="47"/>
        <v>16</v>
      </c>
      <c r="N215" s="33">
        <f t="shared" si="48"/>
        <v>0</v>
      </c>
      <c r="O215" s="33" t="str">
        <f t="shared" si="49"/>
        <v>4</v>
      </c>
      <c r="P215" s="33">
        <f t="shared" si="50"/>
        <v>0</v>
      </c>
      <c r="Q215" s="33">
        <f t="shared" si="51"/>
        <v>0</v>
      </c>
      <c r="R215" s="32">
        <f t="shared" si="52"/>
        <v>0</v>
      </c>
    </row>
    <row r="216" spans="1:18" x14ac:dyDescent="0.2">
      <c r="A216" s="28">
        <f t="shared" si="43"/>
        <v>213</v>
      </c>
      <c r="B216" s="33">
        <v>1</v>
      </c>
      <c r="C216" s="33">
        <v>1</v>
      </c>
      <c r="D216" s="33">
        <v>0</v>
      </c>
      <c r="E216" s="33">
        <v>1</v>
      </c>
      <c r="F216" s="33">
        <v>0</v>
      </c>
      <c r="G216" s="33">
        <v>1</v>
      </c>
      <c r="H216" s="33">
        <v>0</v>
      </c>
      <c r="I216" s="33">
        <v>1</v>
      </c>
      <c r="J216" s="34" t="str">
        <f t="shared" si="44"/>
        <v>128</v>
      </c>
      <c r="K216" s="33" t="str">
        <f t="shared" si="45"/>
        <v>64</v>
      </c>
      <c r="L216" s="33">
        <f t="shared" si="46"/>
        <v>0</v>
      </c>
      <c r="M216" s="33" t="str">
        <f t="shared" si="47"/>
        <v>16</v>
      </c>
      <c r="N216" s="33">
        <f t="shared" si="48"/>
        <v>0</v>
      </c>
      <c r="O216" s="33" t="str">
        <f t="shared" si="49"/>
        <v>4</v>
      </c>
      <c r="P216" s="33">
        <f t="shared" si="50"/>
        <v>0</v>
      </c>
      <c r="Q216" s="33" t="str">
        <f t="shared" si="51"/>
        <v>1</v>
      </c>
      <c r="R216" s="32">
        <f t="shared" si="52"/>
        <v>0</v>
      </c>
    </row>
    <row r="217" spans="1:18" x14ac:dyDescent="0.2">
      <c r="A217" s="28">
        <f t="shared" si="43"/>
        <v>214</v>
      </c>
      <c r="B217" s="33">
        <v>1</v>
      </c>
      <c r="C217" s="33">
        <v>1</v>
      </c>
      <c r="D217" s="33">
        <v>0</v>
      </c>
      <c r="E217" s="33">
        <v>1</v>
      </c>
      <c r="F217" s="33">
        <v>0</v>
      </c>
      <c r="G217" s="33">
        <v>1</v>
      </c>
      <c r="H217" s="33">
        <v>1</v>
      </c>
      <c r="I217" s="33">
        <v>0</v>
      </c>
      <c r="J217" s="34" t="str">
        <f t="shared" si="44"/>
        <v>128</v>
      </c>
      <c r="K217" s="33" t="str">
        <f t="shared" si="45"/>
        <v>64</v>
      </c>
      <c r="L217" s="33">
        <f t="shared" si="46"/>
        <v>0</v>
      </c>
      <c r="M217" s="33" t="str">
        <f t="shared" si="47"/>
        <v>16</v>
      </c>
      <c r="N217" s="33">
        <f t="shared" si="48"/>
        <v>0</v>
      </c>
      <c r="O217" s="33" t="str">
        <f t="shared" si="49"/>
        <v>4</v>
      </c>
      <c r="P217" s="33" t="str">
        <f t="shared" si="50"/>
        <v>2</v>
      </c>
      <c r="Q217" s="33">
        <f t="shared" si="51"/>
        <v>0</v>
      </c>
      <c r="R217" s="32">
        <f t="shared" si="52"/>
        <v>0</v>
      </c>
    </row>
    <row r="218" spans="1:18" x14ac:dyDescent="0.2">
      <c r="A218" s="28">
        <f t="shared" si="43"/>
        <v>215</v>
      </c>
      <c r="B218" s="33">
        <v>1</v>
      </c>
      <c r="C218" s="33">
        <v>1</v>
      </c>
      <c r="D218" s="33">
        <v>0</v>
      </c>
      <c r="E218" s="33">
        <v>1</v>
      </c>
      <c r="F218" s="33">
        <v>0</v>
      </c>
      <c r="G218" s="33">
        <v>1</v>
      </c>
      <c r="H218" s="33">
        <v>1</v>
      </c>
      <c r="I218" s="33">
        <v>1</v>
      </c>
      <c r="J218" s="34" t="str">
        <f t="shared" si="44"/>
        <v>128</v>
      </c>
      <c r="K218" s="33" t="str">
        <f t="shared" si="45"/>
        <v>64</v>
      </c>
      <c r="L218" s="33">
        <f t="shared" si="46"/>
        <v>0</v>
      </c>
      <c r="M218" s="33" t="str">
        <f t="shared" si="47"/>
        <v>16</v>
      </c>
      <c r="N218" s="33">
        <f t="shared" si="48"/>
        <v>0</v>
      </c>
      <c r="O218" s="33" t="str">
        <f t="shared" si="49"/>
        <v>4</v>
      </c>
      <c r="P218" s="33" t="str">
        <f t="shared" si="50"/>
        <v>2</v>
      </c>
      <c r="Q218" s="33" t="str">
        <f t="shared" si="51"/>
        <v>1</v>
      </c>
      <c r="R218" s="32">
        <f t="shared" si="52"/>
        <v>0</v>
      </c>
    </row>
    <row r="219" spans="1:18" x14ac:dyDescent="0.2">
      <c r="A219" s="28">
        <f t="shared" si="43"/>
        <v>216</v>
      </c>
      <c r="B219" s="33">
        <v>1</v>
      </c>
      <c r="C219" s="33">
        <v>1</v>
      </c>
      <c r="D219" s="33">
        <v>0</v>
      </c>
      <c r="E219" s="33">
        <v>1</v>
      </c>
      <c r="F219" s="33">
        <v>1</v>
      </c>
      <c r="G219" s="33">
        <v>0</v>
      </c>
      <c r="H219" s="33">
        <v>0</v>
      </c>
      <c r="I219" s="33">
        <v>0</v>
      </c>
      <c r="J219" s="34" t="str">
        <f t="shared" si="44"/>
        <v>128</v>
      </c>
      <c r="K219" s="33" t="str">
        <f t="shared" si="45"/>
        <v>64</v>
      </c>
      <c r="L219" s="33">
        <f t="shared" si="46"/>
        <v>0</v>
      </c>
      <c r="M219" s="33" t="str">
        <f t="shared" si="47"/>
        <v>16</v>
      </c>
      <c r="N219" s="33" t="str">
        <f t="shared" si="48"/>
        <v>8</v>
      </c>
      <c r="O219" s="33">
        <f t="shared" si="49"/>
        <v>0</v>
      </c>
      <c r="P219" s="33">
        <f t="shared" si="50"/>
        <v>0</v>
      </c>
      <c r="Q219" s="33">
        <f t="shared" si="51"/>
        <v>0</v>
      </c>
      <c r="R219" s="32">
        <f t="shared" si="52"/>
        <v>0</v>
      </c>
    </row>
    <row r="220" spans="1:18" x14ac:dyDescent="0.2">
      <c r="A220" s="28">
        <f t="shared" si="43"/>
        <v>217</v>
      </c>
      <c r="B220" s="33">
        <v>1</v>
      </c>
      <c r="C220" s="33">
        <v>1</v>
      </c>
      <c r="D220" s="33">
        <v>0</v>
      </c>
      <c r="E220" s="33">
        <v>1</v>
      </c>
      <c r="F220" s="33">
        <v>1</v>
      </c>
      <c r="G220" s="33">
        <v>0</v>
      </c>
      <c r="H220" s="33">
        <v>0</v>
      </c>
      <c r="I220" s="33">
        <v>1</v>
      </c>
      <c r="J220" s="34" t="str">
        <f t="shared" si="44"/>
        <v>128</v>
      </c>
      <c r="K220" s="33" t="str">
        <f t="shared" si="45"/>
        <v>64</v>
      </c>
      <c r="L220" s="33">
        <f t="shared" si="46"/>
        <v>0</v>
      </c>
      <c r="M220" s="33" t="str">
        <f t="shared" si="47"/>
        <v>16</v>
      </c>
      <c r="N220" s="33" t="str">
        <f t="shared" si="48"/>
        <v>8</v>
      </c>
      <c r="O220" s="33">
        <f t="shared" si="49"/>
        <v>0</v>
      </c>
      <c r="P220" s="33">
        <f t="shared" si="50"/>
        <v>0</v>
      </c>
      <c r="Q220" s="33" t="str">
        <f t="shared" si="51"/>
        <v>1</v>
      </c>
      <c r="R220" s="32">
        <f t="shared" si="52"/>
        <v>0</v>
      </c>
    </row>
    <row r="221" spans="1:18" x14ac:dyDescent="0.2">
      <c r="A221" s="28">
        <f t="shared" si="43"/>
        <v>218</v>
      </c>
      <c r="B221" s="33">
        <v>1</v>
      </c>
      <c r="C221" s="33">
        <v>1</v>
      </c>
      <c r="D221" s="33">
        <v>0</v>
      </c>
      <c r="E221" s="33">
        <v>1</v>
      </c>
      <c r="F221" s="33">
        <v>1</v>
      </c>
      <c r="G221" s="33">
        <v>0</v>
      </c>
      <c r="H221" s="33">
        <v>1</v>
      </c>
      <c r="I221" s="33">
        <v>0</v>
      </c>
      <c r="J221" s="34" t="str">
        <f t="shared" si="44"/>
        <v>128</v>
      </c>
      <c r="K221" s="33" t="str">
        <f t="shared" si="45"/>
        <v>64</v>
      </c>
      <c r="L221" s="33">
        <f t="shared" si="46"/>
        <v>0</v>
      </c>
      <c r="M221" s="33" t="str">
        <f t="shared" si="47"/>
        <v>16</v>
      </c>
      <c r="N221" s="33" t="str">
        <f t="shared" si="48"/>
        <v>8</v>
      </c>
      <c r="O221" s="33">
        <f t="shared" si="49"/>
        <v>0</v>
      </c>
      <c r="P221" s="33" t="str">
        <f t="shared" si="50"/>
        <v>2</v>
      </c>
      <c r="Q221" s="33">
        <f t="shared" si="51"/>
        <v>0</v>
      </c>
      <c r="R221" s="32">
        <f t="shared" si="52"/>
        <v>0</v>
      </c>
    </row>
    <row r="222" spans="1:18" x14ac:dyDescent="0.2">
      <c r="A222" s="28">
        <f t="shared" si="43"/>
        <v>219</v>
      </c>
      <c r="B222" s="33">
        <v>1</v>
      </c>
      <c r="C222" s="33">
        <v>1</v>
      </c>
      <c r="D222" s="33">
        <v>0</v>
      </c>
      <c r="E222" s="33">
        <v>1</v>
      </c>
      <c r="F222" s="33">
        <v>1</v>
      </c>
      <c r="G222" s="33">
        <v>0</v>
      </c>
      <c r="H222" s="33">
        <v>1</v>
      </c>
      <c r="I222" s="33">
        <v>1</v>
      </c>
      <c r="J222" s="34" t="str">
        <f t="shared" si="44"/>
        <v>128</v>
      </c>
      <c r="K222" s="33" t="str">
        <f t="shared" si="45"/>
        <v>64</v>
      </c>
      <c r="L222" s="33">
        <f t="shared" si="46"/>
        <v>0</v>
      </c>
      <c r="M222" s="33" t="str">
        <f t="shared" si="47"/>
        <v>16</v>
      </c>
      <c r="N222" s="33" t="str">
        <f t="shared" si="48"/>
        <v>8</v>
      </c>
      <c r="O222" s="33">
        <f t="shared" si="49"/>
        <v>0</v>
      </c>
      <c r="P222" s="33" t="str">
        <f t="shared" si="50"/>
        <v>2</v>
      </c>
      <c r="Q222" s="33" t="str">
        <f t="shared" si="51"/>
        <v>1</v>
      </c>
      <c r="R222" s="32">
        <f t="shared" si="52"/>
        <v>0</v>
      </c>
    </row>
    <row r="223" spans="1:18" x14ac:dyDescent="0.2">
      <c r="A223" s="28">
        <f t="shared" si="43"/>
        <v>220</v>
      </c>
      <c r="B223" s="33">
        <v>1</v>
      </c>
      <c r="C223" s="33">
        <v>1</v>
      </c>
      <c r="D223" s="33">
        <v>0</v>
      </c>
      <c r="E223" s="33">
        <v>1</v>
      </c>
      <c r="F223" s="33">
        <v>1</v>
      </c>
      <c r="G223" s="33">
        <v>1</v>
      </c>
      <c r="H223" s="33">
        <v>0</v>
      </c>
      <c r="I223" s="33">
        <v>0</v>
      </c>
      <c r="J223" s="34" t="str">
        <f t="shared" si="44"/>
        <v>128</v>
      </c>
      <c r="K223" s="33" t="str">
        <f t="shared" si="45"/>
        <v>64</v>
      </c>
      <c r="L223" s="33">
        <f t="shared" si="46"/>
        <v>0</v>
      </c>
      <c r="M223" s="33" t="str">
        <f t="shared" si="47"/>
        <v>16</v>
      </c>
      <c r="N223" s="33" t="str">
        <f t="shared" si="48"/>
        <v>8</v>
      </c>
      <c r="O223" s="33" t="str">
        <f t="shared" si="49"/>
        <v>4</v>
      </c>
      <c r="P223" s="33">
        <f t="shared" si="50"/>
        <v>0</v>
      </c>
      <c r="Q223" s="33">
        <f t="shared" si="51"/>
        <v>0</v>
      </c>
      <c r="R223" s="32">
        <f t="shared" si="52"/>
        <v>0</v>
      </c>
    </row>
    <row r="224" spans="1:18" x14ac:dyDescent="0.2">
      <c r="A224" s="28">
        <f t="shared" si="43"/>
        <v>221</v>
      </c>
      <c r="B224" s="33">
        <v>1</v>
      </c>
      <c r="C224" s="33">
        <v>1</v>
      </c>
      <c r="D224" s="33">
        <v>0</v>
      </c>
      <c r="E224" s="33">
        <v>1</v>
      </c>
      <c r="F224" s="33">
        <v>1</v>
      </c>
      <c r="G224" s="33">
        <v>1</v>
      </c>
      <c r="H224" s="33">
        <v>0</v>
      </c>
      <c r="I224" s="33">
        <v>1</v>
      </c>
      <c r="J224" s="34" t="str">
        <f t="shared" si="44"/>
        <v>128</v>
      </c>
      <c r="K224" s="33" t="str">
        <f t="shared" si="45"/>
        <v>64</v>
      </c>
      <c r="L224" s="33">
        <f t="shared" si="46"/>
        <v>0</v>
      </c>
      <c r="M224" s="33" t="str">
        <f t="shared" si="47"/>
        <v>16</v>
      </c>
      <c r="N224" s="33" t="str">
        <f t="shared" si="48"/>
        <v>8</v>
      </c>
      <c r="O224" s="33" t="str">
        <f t="shared" si="49"/>
        <v>4</v>
      </c>
      <c r="P224" s="33">
        <f t="shared" si="50"/>
        <v>0</v>
      </c>
      <c r="Q224" s="33" t="str">
        <f t="shared" si="51"/>
        <v>1</v>
      </c>
      <c r="R224" s="32">
        <f t="shared" si="52"/>
        <v>0</v>
      </c>
    </row>
    <row r="225" spans="1:18" x14ac:dyDescent="0.2">
      <c r="A225" s="28">
        <f t="shared" si="43"/>
        <v>222</v>
      </c>
      <c r="B225" s="33">
        <v>1</v>
      </c>
      <c r="C225" s="33">
        <v>1</v>
      </c>
      <c r="D225" s="33">
        <v>0</v>
      </c>
      <c r="E225" s="33">
        <v>1</v>
      </c>
      <c r="F225" s="33">
        <v>1</v>
      </c>
      <c r="G225" s="33">
        <v>1</v>
      </c>
      <c r="H225" s="33">
        <v>1</v>
      </c>
      <c r="I225" s="33">
        <v>0</v>
      </c>
      <c r="J225" s="34" t="str">
        <f t="shared" si="44"/>
        <v>128</v>
      </c>
      <c r="K225" s="33" t="str">
        <f t="shared" si="45"/>
        <v>64</v>
      </c>
      <c r="L225" s="33">
        <f t="shared" si="46"/>
        <v>0</v>
      </c>
      <c r="M225" s="33" t="str">
        <f t="shared" si="47"/>
        <v>16</v>
      </c>
      <c r="N225" s="33" t="str">
        <f t="shared" si="48"/>
        <v>8</v>
      </c>
      <c r="O225" s="33" t="str">
        <f t="shared" si="49"/>
        <v>4</v>
      </c>
      <c r="P225" s="33" t="str">
        <f t="shared" si="50"/>
        <v>2</v>
      </c>
      <c r="Q225" s="33">
        <f t="shared" si="51"/>
        <v>0</v>
      </c>
      <c r="R225" s="32">
        <f t="shared" si="52"/>
        <v>0</v>
      </c>
    </row>
    <row r="226" spans="1:18" x14ac:dyDescent="0.2">
      <c r="A226" s="28">
        <f t="shared" si="43"/>
        <v>223</v>
      </c>
      <c r="B226" s="33">
        <v>1</v>
      </c>
      <c r="C226" s="33">
        <v>1</v>
      </c>
      <c r="D226" s="33">
        <v>0</v>
      </c>
      <c r="E226" s="33">
        <v>1</v>
      </c>
      <c r="F226" s="33">
        <v>1</v>
      </c>
      <c r="G226" s="33">
        <v>1</v>
      </c>
      <c r="H226" s="33">
        <v>1</v>
      </c>
      <c r="I226" s="33">
        <v>1</v>
      </c>
      <c r="J226" s="34" t="str">
        <f t="shared" si="44"/>
        <v>128</v>
      </c>
      <c r="K226" s="33" t="str">
        <f t="shared" si="45"/>
        <v>64</v>
      </c>
      <c r="L226" s="33">
        <f t="shared" si="46"/>
        <v>0</v>
      </c>
      <c r="M226" s="33" t="str">
        <f t="shared" si="47"/>
        <v>16</v>
      </c>
      <c r="N226" s="33" t="str">
        <f t="shared" si="48"/>
        <v>8</v>
      </c>
      <c r="O226" s="33" t="str">
        <f t="shared" si="49"/>
        <v>4</v>
      </c>
      <c r="P226" s="33" t="str">
        <f t="shared" si="50"/>
        <v>2</v>
      </c>
      <c r="Q226" s="33" t="str">
        <f t="shared" si="51"/>
        <v>1</v>
      </c>
      <c r="R226" s="32">
        <f t="shared" si="52"/>
        <v>0</v>
      </c>
    </row>
    <row r="227" spans="1:18" x14ac:dyDescent="0.2">
      <c r="A227" s="28">
        <f t="shared" si="43"/>
        <v>224</v>
      </c>
      <c r="B227" s="33">
        <v>1</v>
      </c>
      <c r="C227" s="33">
        <v>1</v>
      </c>
      <c r="D227" s="33">
        <v>1</v>
      </c>
      <c r="E227" s="33">
        <v>0</v>
      </c>
      <c r="F227" s="33">
        <v>0</v>
      </c>
      <c r="G227" s="33">
        <v>0</v>
      </c>
      <c r="H227" s="33">
        <v>0</v>
      </c>
      <c r="I227" s="33">
        <v>0</v>
      </c>
      <c r="J227" s="34" t="str">
        <f t="shared" si="44"/>
        <v>128</v>
      </c>
      <c r="K227" s="33" t="str">
        <f t="shared" si="45"/>
        <v>64</v>
      </c>
      <c r="L227" s="33" t="str">
        <f t="shared" si="46"/>
        <v>32</v>
      </c>
      <c r="M227" s="33">
        <f t="shared" si="47"/>
        <v>0</v>
      </c>
      <c r="N227" s="33">
        <f t="shared" si="48"/>
        <v>0</v>
      </c>
      <c r="O227" s="33">
        <f t="shared" si="49"/>
        <v>0</v>
      </c>
      <c r="P227" s="33">
        <f t="shared" si="50"/>
        <v>0</v>
      </c>
      <c r="Q227" s="33">
        <f t="shared" si="51"/>
        <v>0</v>
      </c>
      <c r="R227" s="32">
        <f t="shared" si="52"/>
        <v>0</v>
      </c>
    </row>
    <row r="228" spans="1:18" x14ac:dyDescent="0.2">
      <c r="A228" s="28">
        <f t="shared" si="43"/>
        <v>225</v>
      </c>
      <c r="B228" s="33">
        <v>1</v>
      </c>
      <c r="C228" s="33">
        <v>1</v>
      </c>
      <c r="D228" s="33">
        <v>1</v>
      </c>
      <c r="E228" s="33">
        <v>0</v>
      </c>
      <c r="F228" s="33">
        <v>0</v>
      </c>
      <c r="G228" s="33">
        <v>0</v>
      </c>
      <c r="H228" s="33">
        <v>0</v>
      </c>
      <c r="I228" s="33">
        <v>1</v>
      </c>
      <c r="J228" s="34" t="str">
        <f t="shared" si="44"/>
        <v>128</v>
      </c>
      <c r="K228" s="33" t="str">
        <f t="shared" si="45"/>
        <v>64</v>
      </c>
      <c r="L228" s="33" t="str">
        <f t="shared" si="46"/>
        <v>32</v>
      </c>
      <c r="M228" s="33">
        <f t="shared" si="47"/>
        <v>0</v>
      </c>
      <c r="N228" s="33">
        <f t="shared" si="48"/>
        <v>0</v>
      </c>
      <c r="O228" s="33">
        <f t="shared" si="49"/>
        <v>0</v>
      </c>
      <c r="P228" s="33">
        <f t="shared" si="50"/>
        <v>0</v>
      </c>
      <c r="Q228" s="33" t="str">
        <f t="shared" si="51"/>
        <v>1</v>
      </c>
      <c r="R228" s="32">
        <f t="shared" si="52"/>
        <v>0</v>
      </c>
    </row>
    <row r="229" spans="1:18" x14ac:dyDescent="0.2">
      <c r="A229" s="28">
        <f t="shared" si="43"/>
        <v>226</v>
      </c>
      <c r="B229" s="33">
        <v>1</v>
      </c>
      <c r="C229" s="33">
        <v>1</v>
      </c>
      <c r="D229" s="33">
        <v>1</v>
      </c>
      <c r="E229" s="33">
        <v>0</v>
      </c>
      <c r="F229" s="33">
        <v>0</v>
      </c>
      <c r="G229" s="33">
        <v>0</v>
      </c>
      <c r="H229" s="33">
        <v>1</v>
      </c>
      <c r="I229" s="33">
        <v>0</v>
      </c>
      <c r="J229" s="34" t="str">
        <f t="shared" si="44"/>
        <v>128</v>
      </c>
      <c r="K229" s="33" t="str">
        <f t="shared" si="45"/>
        <v>64</v>
      </c>
      <c r="L229" s="33" t="str">
        <f t="shared" si="46"/>
        <v>32</v>
      </c>
      <c r="M229" s="33">
        <f t="shared" si="47"/>
        <v>0</v>
      </c>
      <c r="N229" s="33">
        <f t="shared" si="48"/>
        <v>0</v>
      </c>
      <c r="O229" s="33">
        <f t="shared" si="49"/>
        <v>0</v>
      </c>
      <c r="P229" s="33" t="str">
        <f t="shared" si="50"/>
        <v>2</v>
      </c>
      <c r="Q229" s="33">
        <f t="shared" si="51"/>
        <v>0</v>
      </c>
      <c r="R229" s="32">
        <f t="shared" si="52"/>
        <v>0</v>
      </c>
    </row>
    <row r="230" spans="1:18" x14ac:dyDescent="0.2">
      <c r="A230" s="28">
        <f t="shared" si="43"/>
        <v>227</v>
      </c>
      <c r="B230" s="33">
        <v>1</v>
      </c>
      <c r="C230" s="33">
        <v>1</v>
      </c>
      <c r="D230" s="33">
        <v>1</v>
      </c>
      <c r="E230" s="33">
        <v>0</v>
      </c>
      <c r="F230" s="33">
        <v>0</v>
      </c>
      <c r="G230" s="33">
        <v>0</v>
      </c>
      <c r="H230" s="33">
        <v>1</v>
      </c>
      <c r="I230" s="33">
        <v>1</v>
      </c>
      <c r="J230" s="34" t="str">
        <f t="shared" si="44"/>
        <v>128</v>
      </c>
      <c r="K230" s="33" t="str">
        <f t="shared" si="45"/>
        <v>64</v>
      </c>
      <c r="L230" s="33" t="str">
        <f t="shared" si="46"/>
        <v>32</v>
      </c>
      <c r="M230" s="33">
        <f t="shared" si="47"/>
        <v>0</v>
      </c>
      <c r="N230" s="33">
        <f t="shared" si="48"/>
        <v>0</v>
      </c>
      <c r="O230" s="33">
        <f t="shared" si="49"/>
        <v>0</v>
      </c>
      <c r="P230" s="33" t="str">
        <f t="shared" si="50"/>
        <v>2</v>
      </c>
      <c r="Q230" s="33" t="str">
        <f t="shared" si="51"/>
        <v>1</v>
      </c>
      <c r="R230" s="32">
        <f t="shared" si="52"/>
        <v>0</v>
      </c>
    </row>
    <row r="231" spans="1:18" x14ac:dyDescent="0.2">
      <c r="A231" s="28">
        <f t="shared" si="43"/>
        <v>228</v>
      </c>
      <c r="B231" s="33">
        <v>1</v>
      </c>
      <c r="C231" s="33">
        <v>1</v>
      </c>
      <c r="D231" s="33">
        <v>1</v>
      </c>
      <c r="E231" s="33">
        <v>0</v>
      </c>
      <c r="F231" s="33">
        <v>0</v>
      </c>
      <c r="G231" s="33">
        <v>1</v>
      </c>
      <c r="H231" s="33">
        <v>0</v>
      </c>
      <c r="I231" s="33">
        <v>0</v>
      </c>
      <c r="J231" s="34" t="str">
        <f t="shared" si="44"/>
        <v>128</v>
      </c>
      <c r="K231" s="33" t="str">
        <f t="shared" si="45"/>
        <v>64</v>
      </c>
      <c r="L231" s="33" t="str">
        <f t="shared" si="46"/>
        <v>32</v>
      </c>
      <c r="M231" s="33">
        <f t="shared" si="47"/>
        <v>0</v>
      </c>
      <c r="N231" s="33">
        <f t="shared" si="48"/>
        <v>0</v>
      </c>
      <c r="O231" s="33" t="str">
        <f t="shared" si="49"/>
        <v>4</v>
      </c>
      <c r="P231" s="33">
        <f t="shared" si="50"/>
        <v>0</v>
      </c>
      <c r="Q231" s="33">
        <f t="shared" si="51"/>
        <v>0</v>
      </c>
      <c r="R231" s="32">
        <f t="shared" si="52"/>
        <v>0</v>
      </c>
    </row>
    <row r="232" spans="1:18" x14ac:dyDescent="0.2">
      <c r="A232" s="28">
        <f t="shared" si="43"/>
        <v>229</v>
      </c>
      <c r="B232" s="33">
        <v>1</v>
      </c>
      <c r="C232" s="33">
        <v>1</v>
      </c>
      <c r="D232" s="33">
        <v>1</v>
      </c>
      <c r="E232" s="33">
        <v>0</v>
      </c>
      <c r="F232" s="33">
        <v>0</v>
      </c>
      <c r="G232" s="33">
        <v>1</v>
      </c>
      <c r="H232" s="33">
        <v>0</v>
      </c>
      <c r="I232" s="33">
        <v>1</v>
      </c>
      <c r="J232" s="34" t="str">
        <f t="shared" si="44"/>
        <v>128</v>
      </c>
      <c r="K232" s="33" t="str">
        <f t="shared" si="45"/>
        <v>64</v>
      </c>
      <c r="L232" s="33" t="str">
        <f t="shared" si="46"/>
        <v>32</v>
      </c>
      <c r="M232" s="33">
        <f t="shared" si="47"/>
        <v>0</v>
      </c>
      <c r="N232" s="33">
        <f t="shared" si="48"/>
        <v>0</v>
      </c>
      <c r="O232" s="33" t="str">
        <f t="shared" si="49"/>
        <v>4</v>
      </c>
      <c r="P232" s="33">
        <f t="shared" si="50"/>
        <v>0</v>
      </c>
      <c r="Q232" s="33" t="str">
        <f t="shared" si="51"/>
        <v>1</v>
      </c>
      <c r="R232" s="32">
        <f t="shared" si="52"/>
        <v>0</v>
      </c>
    </row>
    <row r="233" spans="1:18" x14ac:dyDescent="0.2">
      <c r="A233" s="28">
        <f t="shared" si="43"/>
        <v>230</v>
      </c>
      <c r="B233" s="33">
        <v>1</v>
      </c>
      <c r="C233" s="33">
        <v>1</v>
      </c>
      <c r="D233" s="33">
        <v>1</v>
      </c>
      <c r="E233" s="33">
        <v>0</v>
      </c>
      <c r="F233" s="33">
        <v>0</v>
      </c>
      <c r="G233" s="33">
        <v>1</v>
      </c>
      <c r="H233" s="33">
        <v>1</v>
      </c>
      <c r="I233" s="33">
        <v>0</v>
      </c>
      <c r="J233" s="34" t="str">
        <f t="shared" si="44"/>
        <v>128</v>
      </c>
      <c r="K233" s="33" t="str">
        <f t="shared" si="45"/>
        <v>64</v>
      </c>
      <c r="L233" s="33" t="str">
        <f t="shared" si="46"/>
        <v>32</v>
      </c>
      <c r="M233" s="33">
        <f t="shared" si="47"/>
        <v>0</v>
      </c>
      <c r="N233" s="33">
        <f t="shared" si="48"/>
        <v>0</v>
      </c>
      <c r="O233" s="33" t="str">
        <f t="shared" si="49"/>
        <v>4</v>
      </c>
      <c r="P233" s="33" t="str">
        <f t="shared" si="50"/>
        <v>2</v>
      </c>
      <c r="Q233" s="33">
        <f t="shared" si="51"/>
        <v>0</v>
      </c>
      <c r="R233" s="32">
        <f t="shared" si="52"/>
        <v>0</v>
      </c>
    </row>
    <row r="234" spans="1:18" x14ac:dyDescent="0.2">
      <c r="A234" s="28">
        <f t="shared" si="43"/>
        <v>231</v>
      </c>
      <c r="B234" s="33">
        <v>1</v>
      </c>
      <c r="C234" s="33">
        <v>1</v>
      </c>
      <c r="D234" s="33">
        <v>1</v>
      </c>
      <c r="E234" s="33">
        <v>0</v>
      </c>
      <c r="F234" s="33">
        <v>0</v>
      </c>
      <c r="G234" s="33">
        <v>1</v>
      </c>
      <c r="H234" s="33">
        <v>1</v>
      </c>
      <c r="I234" s="33">
        <v>1</v>
      </c>
      <c r="J234" s="34" t="str">
        <f t="shared" si="44"/>
        <v>128</v>
      </c>
      <c r="K234" s="33" t="str">
        <f t="shared" si="45"/>
        <v>64</v>
      </c>
      <c r="L234" s="33" t="str">
        <f t="shared" si="46"/>
        <v>32</v>
      </c>
      <c r="M234" s="33">
        <f t="shared" si="47"/>
        <v>0</v>
      </c>
      <c r="N234" s="33">
        <f t="shared" si="48"/>
        <v>0</v>
      </c>
      <c r="O234" s="33" t="str">
        <f t="shared" si="49"/>
        <v>4</v>
      </c>
      <c r="P234" s="33" t="str">
        <f t="shared" si="50"/>
        <v>2</v>
      </c>
      <c r="Q234" s="33" t="str">
        <f t="shared" si="51"/>
        <v>1</v>
      </c>
      <c r="R234" s="32">
        <f t="shared" si="52"/>
        <v>0</v>
      </c>
    </row>
    <row r="235" spans="1:18" x14ac:dyDescent="0.2">
      <c r="A235" s="28">
        <f t="shared" si="43"/>
        <v>232</v>
      </c>
      <c r="B235" s="33">
        <v>1</v>
      </c>
      <c r="C235" s="33">
        <v>1</v>
      </c>
      <c r="D235" s="33">
        <v>1</v>
      </c>
      <c r="E235" s="33">
        <v>0</v>
      </c>
      <c r="F235" s="33">
        <v>1</v>
      </c>
      <c r="G235" s="33">
        <v>0</v>
      </c>
      <c r="H235" s="33">
        <v>0</v>
      </c>
      <c r="I235" s="33">
        <v>0</v>
      </c>
      <c r="J235" s="34" t="str">
        <f t="shared" si="44"/>
        <v>128</v>
      </c>
      <c r="K235" s="33" t="str">
        <f t="shared" si="45"/>
        <v>64</v>
      </c>
      <c r="L235" s="33" t="str">
        <f t="shared" si="46"/>
        <v>32</v>
      </c>
      <c r="M235" s="33">
        <f t="shared" si="47"/>
        <v>0</v>
      </c>
      <c r="N235" s="33" t="str">
        <f t="shared" si="48"/>
        <v>8</v>
      </c>
      <c r="O235" s="33">
        <f t="shared" si="49"/>
        <v>0</v>
      </c>
      <c r="P235" s="33">
        <f t="shared" si="50"/>
        <v>0</v>
      </c>
      <c r="Q235" s="33">
        <f t="shared" si="51"/>
        <v>0</v>
      </c>
      <c r="R235" s="32">
        <f t="shared" si="52"/>
        <v>0</v>
      </c>
    </row>
    <row r="236" spans="1:18" x14ac:dyDescent="0.2">
      <c r="A236" s="28">
        <f t="shared" si="43"/>
        <v>233</v>
      </c>
      <c r="B236" s="33">
        <v>1</v>
      </c>
      <c r="C236" s="33">
        <v>1</v>
      </c>
      <c r="D236" s="33">
        <v>1</v>
      </c>
      <c r="E236" s="33">
        <v>0</v>
      </c>
      <c r="F236" s="33">
        <v>1</v>
      </c>
      <c r="G236" s="33">
        <v>0</v>
      </c>
      <c r="H236" s="33">
        <v>0</v>
      </c>
      <c r="I236" s="33">
        <v>1</v>
      </c>
      <c r="J236" s="34" t="str">
        <f t="shared" si="44"/>
        <v>128</v>
      </c>
      <c r="K236" s="33" t="str">
        <f t="shared" si="45"/>
        <v>64</v>
      </c>
      <c r="L236" s="33" t="str">
        <f t="shared" si="46"/>
        <v>32</v>
      </c>
      <c r="M236" s="33">
        <f t="shared" si="47"/>
        <v>0</v>
      </c>
      <c r="N236" s="33" t="str">
        <f t="shared" si="48"/>
        <v>8</v>
      </c>
      <c r="O236" s="33">
        <f t="shared" si="49"/>
        <v>0</v>
      </c>
      <c r="P236" s="33">
        <f t="shared" si="50"/>
        <v>0</v>
      </c>
      <c r="Q236" s="33" t="str">
        <f t="shared" si="51"/>
        <v>1</v>
      </c>
      <c r="R236" s="32">
        <f t="shared" si="52"/>
        <v>0</v>
      </c>
    </row>
    <row r="237" spans="1:18" x14ac:dyDescent="0.2">
      <c r="A237" s="28">
        <f t="shared" si="43"/>
        <v>234</v>
      </c>
      <c r="B237" s="33">
        <v>1</v>
      </c>
      <c r="C237" s="33">
        <v>1</v>
      </c>
      <c r="D237" s="33">
        <v>1</v>
      </c>
      <c r="E237" s="33">
        <v>0</v>
      </c>
      <c r="F237" s="33">
        <v>1</v>
      </c>
      <c r="G237" s="33">
        <v>0</v>
      </c>
      <c r="H237" s="33">
        <v>1</v>
      </c>
      <c r="I237" s="33">
        <v>0</v>
      </c>
      <c r="J237" s="34" t="str">
        <f t="shared" si="44"/>
        <v>128</v>
      </c>
      <c r="K237" s="33" t="str">
        <f t="shared" si="45"/>
        <v>64</v>
      </c>
      <c r="L237" s="33" t="str">
        <f t="shared" si="46"/>
        <v>32</v>
      </c>
      <c r="M237" s="33">
        <f t="shared" si="47"/>
        <v>0</v>
      </c>
      <c r="N237" s="33" t="str">
        <f t="shared" si="48"/>
        <v>8</v>
      </c>
      <c r="O237" s="33">
        <f t="shared" si="49"/>
        <v>0</v>
      </c>
      <c r="P237" s="33" t="str">
        <f t="shared" si="50"/>
        <v>2</v>
      </c>
      <c r="Q237" s="33">
        <f t="shared" si="51"/>
        <v>0</v>
      </c>
      <c r="R237" s="32">
        <f t="shared" si="52"/>
        <v>0</v>
      </c>
    </row>
    <row r="238" spans="1:18" x14ac:dyDescent="0.2">
      <c r="A238" s="28">
        <f t="shared" si="43"/>
        <v>235</v>
      </c>
      <c r="B238" s="33">
        <v>1</v>
      </c>
      <c r="C238" s="33">
        <v>1</v>
      </c>
      <c r="D238" s="33">
        <v>1</v>
      </c>
      <c r="E238" s="33">
        <v>0</v>
      </c>
      <c r="F238" s="33">
        <v>1</v>
      </c>
      <c r="G238" s="33">
        <v>0</v>
      </c>
      <c r="H238" s="33">
        <v>1</v>
      </c>
      <c r="I238" s="33">
        <v>1</v>
      </c>
      <c r="J238" s="34" t="str">
        <f t="shared" si="44"/>
        <v>128</v>
      </c>
      <c r="K238" s="33" t="str">
        <f t="shared" si="45"/>
        <v>64</v>
      </c>
      <c r="L238" s="33" t="str">
        <f t="shared" si="46"/>
        <v>32</v>
      </c>
      <c r="M238" s="33">
        <f t="shared" si="47"/>
        <v>0</v>
      </c>
      <c r="N238" s="33" t="str">
        <f t="shared" si="48"/>
        <v>8</v>
      </c>
      <c r="O238" s="33">
        <f t="shared" si="49"/>
        <v>0</v>
      </c>
      <c r="P238" s="33" t="str">
        <f t="shared" si="50"/>
        <v>2</v>
      </c>
      <c r="Q238" s="33" t="str">
        <f t="shared" si="51"/>
        <v>1</v>
      </c>
      <c r="R238" s="32">
        <f t="shared" si="52"/>
        <v>0</v>
      </c>
    </row>
    <row r="239" spans="1:18" x14ac:dyDescent="0.2">
      <c r="A239" s="28">
        <f t="shared" si="43"/>
        <v>236</v>
      </c>
      <c r="B239" s="33">
        <v>1</v>
      </c>
      <c r="C239" s="33">
        <v>1</v>
      </c>
      <c r="D239" s="33">
        <v>1</v>
      </c>
      <c r="E239" s="33">
        <v>0</v>
      </c>
      <c r="F239" s="33">
        <v>1</v>
      </c>
      <c r="G239" s="33">
        <v>1</v>
      </c>
      <c r="H239" s="33">
        <v>0</v>
      </c>
      <c r="I239" s="33">
        <v>0</v>
      </c>
      <c r="J239" s="34" t="str">
        <f t="shared" si="44"/>
        <v>128</v>
      </c>
      <c r="K239" s="33" t="str">
        <f t="shared" si="45"/>
        <v>64</v>
      </c>
      <c r="L239" s="33" t="str">
        <f t="shared" si="46"/>
        <v>32</v>
      </c>
      <c r="M239" s="33">
        <f t="shared" si="47"/>
        <v>0</v>
      </c>
      <c r="N239" s="33" t="str">
        <f t="shared" si="48"/>
        <v>8</v>
      </c>
      <c r="O239" s="33" t="str">
        <f t="shared" si="49"/>
        <v>4</v>
      </c>
      <c r="P239" s="33">
        <f t="shared" si="50"/>
        <v>0</v>
      </c>
      <c r="Q239" s="33">
        <f t="shared" si="51"/>
        <v>0</v>
      </c>
      <c r="R239" s="32">
        <f t="shared" si="52"/>
        <v>0</v>
      </c>
    </row>
    <row r="240" spans="1:18" x14ac:dyDescent="0.2">
      <c r="A240" s="28">
        <f t="shared" si="43"/>
        <v>237</v>
      </c>
      <c r="B240" s="33">
        <v>1</v>
      </c>
      <c r="C240" s="33">
        <v>1</v>
      </c>
      <c r="D240" s="33">
        <v>1</v>
      </c>
      <c r="E240" s="33">
        <v>0</v>
      </c>
      <c r="F240" s="33">
        <v>1</v>
      </c>
      <c r="G240" s="33">
        <v>1</v>
      </c>
      <c r="H240" s="33">
        <v>0</v>
      </c>
      <c r="I240" s="33">
        <v>1</v>
      </c>
      <c r="J240" s="34" t="str">
        <f t="shared" si="44"/>
        <v>128</v>
      </c>
      <c r="K240" s="33" t="str">
        <f t="shared" si="45"/>
        <v>64</v>
      </c>
      <c r="L240" s="33" t="str">
        <f t="shared" si="46"/>
        <v>32</v>
      </c>
      <c r="M240" s="33">
        <f t="shared" si="47"/>
        <v>0</v>
      </c>
      <c r="N240" s="33" t="str">
        <f t="shared" si="48"/>
        <v>8</v>
      </c>
      <c r="O240" s="33" t="str">
        <f t="shared" si="49"/>
        <v>4</v>
      </c>
      <c r="P240" s="33">
        <f t="shared" si="50"/>
        <v>0</v>
      </c>
      <c r="Q240" s="33" t="str">
        <f t="shared" si="51"/>
        <v>1</v>
      </c>
      <c r="R240" s="32">
        <f t="shared" si="52"/>
        <v>0</v>
      </c>
    </row>
    <row r="241" spans="1:18" x14ac:dyDescent="0.2">
      <c r="A241" s="28">
        <f t="shared" si="43"/>
        <v>238</v>
      </c>
      <c r="B241" s="33">
        <v>1</v>
      </c>
      <c r="C241" s="33">
        <v>1</v>
      </c>
      <c r="D241" s="33">
        <v>1</v>
      </c>
      <c r="E241" s="33">
        <v>0</v>
      </c>
      <c r="F241" s="33">
        <v>1</v>
      </c>
      <c r="G241" s="33">
        <v>1</v>
      </c>
      <c r="H241" s="33">
        <v>1</v>
      </c>
      <c r="I241" s="33">
        <v>0</v>
      </c>
      <c r="J241" s="34" t="str">
        <f t="shared" si="44"/>
        <v>128</v>
      </c>
      <c r="K241" s="33" t="str">
        <f t="shared" si="45"/>
        <v>64</v>
      </c>
      <c r="L241" s="33" t="str">
        <f t="shared" si="46"/>
        <v>32</v>
      </c>
      <c r="M241" s="33">
        <f t="shared" si="47"/>
        <v>0</v>
      </c>
      <c r="N241" s="33" t="str">
        <f t="shared" si="48"/>
        <v>8</v>
      </c>
      <c r="O241" s="33" t="str">
        <f t="shared" si="49"/>
        <v>4</v>
      </c>
      <c r="P241" s="33" t="str">
        <f t="shared" si="50"/>
        <v>2</v>
      </c>
      <c r="Q241" s="33">
        <f t="shared" si="51"/>
        <v>0</v>
      </c>
      <c r="R241" s="32">
        <f t="shared" si="52"/>
        <v>0</v>
      </c>
    </row>
    <row r="242" spans="1:18" x14ac:dyDescent="0.2">
      <c r="A242" s="28">
        <f t="shared" si="43"/>
        <v>239</v>
      </c>
      <c r="B242" s="33">
        <v>1</v>
      </c>
      <c r="C242" s="33">
        <v>1</v>
      </c>
      <c r="D242" s="33">
        <v>1</v>
      </c>
      <c r="E242" s="33">
        <v>0</v>
      </c>
      <c r="F242" s="33">
        <v>1</v>
      </c>
      <c r="G242" s="33">
        <v>1</v>
      </c>
      <c r="H242" s="33">
        <v>1</v>
      </c>
      <c r="I242" s="33">
        <v>1</v>
      </c>
      <c r="J242" s="34" t="str">
        <f t="shared" si="44"/>
        <v>128</v>
      </c>
      <c r="K242" s="33" t="str">
        <f t="shared" si="45"/>
        <v>64</v>
      </c>
      <c r="L242" s="33" t="str">
        <f t="shared" si="46"/>
        <v>32</v>
      </c>
      <c r="M242" s="33">
        <f t="shared" si="47"/>
        <v>0</v>
      </c>
      <c r="N242" s="33" t="str">
        <f t="shared" si="48"/>
        <v>8</v>
      </c>
      <c r="O242" s="33" t="str">
        <f t="shared" si="49"/>
        <v>4</v>
      </c>
      <c r="P242" s="33" t="str">
        <f t="shared" si="50"/>
        <v>2</v>
      </c>
      <c r="Q242" s="33" t="str">
        <f t="shared" si="51"/>
        <v>1</v>
      </c>
      <c r="R242" s="32">
        <f t="shared" si="52"/>
        <v>0</v>
      </c>
    </row>
    <row r="243" spans="1:18" x14ac:dyDescent="0.2">
      <c r="A243" s="28">
        <f t="shared" si="43"/>
        <v>240</v>
      </c>
      <c r="B243" s="33">
        <v>1</v>
      </c>
      <c r="C243" s="33">
        <v>1</v>
      </c>
      <c r="D243" s="33">
        <v>1</v>
      </c>
      <c r="E243" s="33">
        <v>1</v>
      </c>
      <c r="F243" s="33">
        <v>0</v>
      </c>
      <c r="G243" s="33">
        <v>0</v>
      </c>
      <c r="H243" s="33">
        <v>0</v>
      </c>
      <c r="I243" s="33">
        <v>0</v>
      </c>
      <c r="J243" s="34" t="str">
        <f t="shared" si="44"/>
        <v>128</v>
      </c>
      <c r="K243" s="33" t="str">
        <f t="shared" si="45"/>
        <v>64</v>
      </c>
      <c r="L243" s="33" t="str">
        <f t="shared" si="46"/>
        <v>32</v>
      </c>
      <c r="M243" s="33" t="str">
        <f t="shared" si="47"/>
        <v>16</v>
      </c>
      <c r="N243" s="33">
        <f t="shared" si="48"/>
        <v>0</v>
      </c>
      <c r="O243" s="33">
        <f t="shared" si="49"/>
        <v>0</v>
      </c>
      <c r="P243" s="33">
        <f t="shared" si="50"/>
        <v>0</v>
      </c>
      <c r="Q243" s="33">
        <f t="shared" si="51"/>
        <v>0</v>
      </c>
      <c r="R243" s="32">
        <f t="shared" si="52"/>
        <v>0</v>
      </c>
    </row>
    <row r="244" spans="1:18" x14ac:dyDescent="0.2">
      <c r="A244" s="28">
        <f t="shared" si="43"/>
        <v>241</v>
      </c>
      <c r="B244" s="33">
        <v>1</v>
      </c>
      <c r="C244" s="33">
        <v>1</v>
      </c>
      <c r="D244" s="33">
        <v>1</v>
      </c>
      <c r="E244" s="33">
        <v>1</v>
      </c>
      <c r="F244" s="33">
        <v>0</v>
      </c>
      <c r="G244" s="33">
        <v>0</v>
      </c>
      <c r="H244" s="33">
        <v>0</v>
      </c>
      <c r="I244" s="33">
        <v>1</v>
      </c>
      <c r="J244" s="34" t="str">
        <f t="shared" si="44"/>
        <v>128</v>
      </c>
      <c r="K244" s="33" t="str">
        <f t="shared" si="45"/>
        <v>64</v>
      </c>
      <c r="L244" s="33" t="str">
        <f t="shared" si="46"/>
        <v>32</v>
      </c>
      <c r="M244" s="33" t="str">
        <f t="shared" si="47"/>
        <v>16</v>
      </c>
      <c r="N244" s="33">
        <f t="shared" si="48"/>
        <v>0</v>
      </c>
      <c r="O244" s="33">
        <f t="shared" si="49"/>
        <v>0</v>
      </c>
      <c r="P244" s="33">
        <f t="shared" si="50"/>
        <v>0</v>
      </c>
      <c r="Q244" s="33" t="str">
        <f t="shared" si="51"/>
        <v>1</v>
      </c>
      <c r="R244" s="32">
        <f t="shared" si="52"/>
        <v>0</v>
      </c>
    </row>
    <row r="245" spans="1:18" x14ac:dyDescent="0.2">
      <c r="A245" s="28">
        <f t="shared" si="43"/>
        <v>242</v>
      </c>
      <c r="B245" s="33">
        <v>1</v>
      </c>
      <c r="C245" s="33">
        <v>1</v>
      </c>
      <c r="D245" s="33">
        <v>1</v>
      </c>
      <c r="E245" s="33">
        <v>1</v>
      </c>
      <c r="F245" s="33">
        <v>0</v>
      </c>
      <c r="G245" s="33">
        <v>0</v>
      </c>
      <c r="H245" s="33">
        <v>1</v>
      </c>
      <c r="I245" s="33">
        <v>0</v>
      </c>
      <c r="J245" s="34" t="str">
        <f t="shared" si="44"/>
        <v>128</v>
      </c>
      <c r="K245" s="33" t="str">
        <f t="shared" si="45"/>
        <v>64</v>
      </c>
      <c r="L245" s="33" t="str">
        <f t="shared" si="46"/>
        <v>32</v>
      </c>
      <c r="M245" s="33" t="str">
        <f t="shared" si="47"/>
        <v>16</v>
      </c>
      <c r="N245" s="33">
        <f t="shared" si="48"/>
        <v>0</v>
      </c>
      <c r="O245" s="33">
        <f t="shared" si="49"/>
        <v>0</v>
      </c>
      <c r="P245" s="33" t="str">
        <f t="shared" si="50"/>
        <v>2</v>
      </c>
      <c r="Q245" s="33">
        <f t="shared" si="51"/>
        <v>0</v>
      </c>
      <c r="R245" s="32">
        <f t="shared" si="52"/>
        <v>0</v>
      </c>
    </row>
    <row r="246" spans="1:18" x14ac:dyDescent="0.2">
      <c r="A246" s="28">
        <f t="shared" si="43"/>
        <v>243</v>
      </c>
      <c r="B246" s="33">
        <v>1</v>
      </c>
      <c r="C246" s="33">
        <v>1</v>
      </c>
      <c r="D246" s="33">
        <v>1</v>
      </c>
      <c r="E246" s="33">
        <v>1</v>
      </c>
      <c r="F246" s="33">
        <v>0</v>
      </c>
      <c r="G246" s="33">
        <v>0</v>
      </c>
      <c r="H246" s="33">
        <v>1</v>
      </c>
      <c r="I246" s="33">
        <v>1</v>
      </c>
      <c r="J246" s="34" t="str">
        <f t="shared" si="44"/>
        <v>128</v>
      </c>
      <c r="K246" s="33" t="str">
        <f t="shared" si="45"/>
        <v>64</v>
      </c>
      <c r="L246" s="33" t="str">
        <f t="shared" si="46"/>
        <v>32</v>
      </c>
      <c r="M246" s="33" t="str">
        <f t="shared" si="47"/>
        <v>16</v>
      </c>
      <c r="N246" s="33">
        <f t="shared" si="48"/>
        <v>0</v>
      </c>
      <c r="O246" s="33">
        <f t="shared" si="49"/>
        <v>0</v>
      </c>
      <c r="P246" s="33" t="str">
        <f t="shared" si="50"/>
        <v>2</v>
      </c>
      <c r="Q246" s="33" t="str">
        <f t="shared" si="51"/>
        <v>1</v>
      </c>
      <c r="R246" s="32">
        <f t="shared" si="52"/>
        <v>0</v>
      </c>
    </row>
    <row r="247" spans="1:18" x14ac:dyDescent="0.2">
      <c r="A247" s="28">
        <f t="shared" si="43"/>
        <v>244</v>
      </c>
      <c r="B247" s="33">
        <v>1</v>
      </c>
      <c r="C247" s="33">
        <v>1</v>
      </c>
      <c r="D247" s="33">
        <v>1</v>
      </c>
      <c r="E247" s="33">
        <v>1</v>
      </c>
      <c r="F247" s="33">
        <v>0</v>
      </c>
      <c r="G247" s="33">
        <v>1</v>
      </c>
      <c r="H247" s="33">
        <v>0</v>
      </c>
      <c r="I247" s="33">
        <v>0</v>
      </c>
      <c r="J247" s="34" t="str">
        <f t="shared" si="44"/>
        <v>128</v>
      </c>
      <c r="K247" s="33" t="str">
        <f t="shared" si="45"/>
        <v>64</v>
      </c>
      <c r="L247" s="33" t="str">
        <f t="shared" si="46"/>
        <v>32</v>
      </c>
      <c r="M247" s="33" t="str">
        <f t="shared" si="47"/>
        <v>16</v>
      </c>
      <c r="N247" s="33">
        <f t="shared" si="48"/>
        <v>0</v>
      </c>
      <c r="O247" s="33" t="str">
        <f t="shared" si="49"/>
        <v>4</v>
      </c>
      <c r="P247" s="33">
        <f t="shared" si="50"/>
        <v>0</v>
      </c>
      <c r="Q247" s="33">
        <f t="shared" si="51"/>
        <v>0</v>
      </c>
      <c r="R247" s="32">
        <f t="shared" si="52"/>
        <v>0</v>
      </c>
    </row>
    <row r="248" spans="1:18" x14ac:dyDescent="0.2">
      <c r="A248" s="28">
        <f t="shared" si="43"/>
        <v>245</v>
      </c>
      <c r="B248" s="33">
        <v>1</v>
      </c>
      <c r="C248" s="33">
        <v>1</v>
      </c>
      <c r="D248" s="33">
        <v>1</v>
      </c>
      <c r="E248" s="33">
        <v>1</v>
      </c>
      <c r="F248" s="33">
        <v>0</v>
      </c>
      <c r="G248" s="33">
        <v>1</v>
      </c>
      <c r="H248" s="33">
        <v>0</v>
      </c>
      <c r="I248" s="33">
        <v>1</v>
      </c>
      <c r="J248" s="34" t="str">
        <f t="shared" si="44"/>
        <v>128</v>
      </c>
      <c r="K248" s="33" t="str">
        <f t="shared" si="45"/>
        <v>64</v>
      </c>
      <c r="L248" s="33" t="str">
        <f t="shared" si="46"/>
        <v>32</v>
      </c>
      <c r="M248" s="33" t="str">
        <f t="shared" si="47"/>
        <v>16</v>
      </c>
      <c r="N248" s="33">
        <f t="shared" si="48"/>
        <v>0</v>
      </c>
      <c r="O248" s="33" t="str">
        <f t="shared" si="49"/>
        <v>4</v>
      </c>
      <c r="P248" s="33">
        <f t="shared" si="50"/>
        <v>0</v>
      </c>
      <c r="Q248" s="33" t="str">
        <f t="shared" si="51"/>
        <v>1</v>
      </c>
      <c r="R248" s="32">
        <f t="shared" si="52"/>
        <v>0</v>
      </c>
    </row>
    <row r="249" spans="1:18" x14ac:dyDescent="0.2">
      <c r="A249" s="28">
        <f t="shared" si="43"/>
        <v>246</v>
      </c>
      <c r="B249" s="33">
        <v>1</v>
      </c>
      <c r="C249" s="33">
        <v>1</v>
      </c>
      <c r="D249" s="33">
        <v>1</v>
      </c>
      <c r="E249" s="33">
        <v>1</v>
      </c>
      <c r="F249" s="33">
        <v>0</v>
      </c>
      <c r="G249" s="33">
        <v>1</v>
      </c>
      <c r="H249" s="33">
        <v>1</v>
      </c>
      <c r="I249" s="33">
        <v>0</v>
      </c>
      <c r="J249" s="34" t="str">
        <f t="shared" si="44"/>
        <v>128</v>
      </c>
      <c r="K249" s="33" t="str">
        <f t="shared" si="45"/>
        <v>64</v>
      </c>
      <c r="L249" s="33" t="str">
        <f t="shared" si="46"/>
        <v>32</v>
      </c>
      <c r="M249" s="33" t="str">
        <f t="shared" si="47"/>
        <v>16</v>
      </c>
      <c r="N249" s="33">
        <f t="shared" si="48"/>
        <v>0</v>
      </c>
      <c r="O249" s="33" t="str">
        <f t="shared" si="49"/>
        <v>4</v>
      </c>
      <c r="P249" s="33" t="str">
        <f t="shared" si="50"/>
        <v>2</v>
      </c>
      <c r="Q249" s="33">
        <f t="shared" si="51"/>
        <v>0</v>
      </c>
      <c r="R249" s="32">
        <f t="shared" si="52"/>
        <v>0</v>
      </c>
    </row>
    <row r="250" spans="1:18" x14ac:dyDescent="0.2">
      <c r="A250" s="28">
        <f t="shared" si="43"/>
        <v>247</v>
      </c>
      <c r="B250" s="33">
        <v>1</v>
      </c>
      <c r="C250" s="33">
        <v>1</v>
      </c>
      <c r="D250" s="33">
        <v>1</v>
      </c>
      <c r="E250" s="33">
        <v>1</v>
      </c>
      <c r="F250" s="33">
        <v>0</v>
      </c>
      <c r="G250" s="33">
        <v>1</v>
      </c>
      <c r="H250" s="33">
        <v>1</v>
      </c>
      <c r="I250" s="33">
        <v>1</v>
      </c>
      <c r="J250" s="34" t="str">
        <f t="shared" si="44"/>
        <v>128</v>
      </c>
      <c r="K250" s="33" t="str">
        <f t="shared" si="45"/>
        <v>64</v>
      </c>
      <c r="L250" s="33" t="str">
        <f t="shared" si="46"/>
        <v>32</v>
      </c>
      <c r="M250" s="33" t="str">
        <f t="shared" si="47"/>
        <v>16</v>
      </c>
      <c r="N250" s="33">
        <f t="shared" si="48"/>
        <v>0</v>
      </c>
      <c r="O250" s="33" t="str">
        <f t="shared" si="49"/>
        <v>4</v>
      </c>
      <c r="P250" s="33" t="str">
        <f t="shared" si="50"/>
        <v>2</v>
      </c>
      <c r="Q250" s="33" t="str">
        <f t="shared" si="51"/>
        <v>1</v>
      </c>
      <c r="R250" s="32">
        <f t="shared" si="52"/>
        <v>0</v>
      </c>
    </row>
    <row r="251" spans="1:18" x14ac:dyDescent="0.2">
      <c r="A251" s="28">
        <f t="shared" si="43"/>
        <v>248</v>
      </c>
      <c r="B251" s="33">
        <v>1</v>
      </c>
      <c r="C251" s="33">
        <v>1</v>
      </c>
      <c r="D251" s="33">
        <v>1</v>
      </c>
      <c r="E251" s="33">
        <v>1</v>
      </c>
      <c r="F251" s="33">
        <v>1</v>
      </c>
      <c r="G251" s="33">
        <v>0</v>
      </c>
      <c r="H251" s="33">
        <v>0</v>
      </c>
      <c r="I251" s="33">
        <v>0</v>
      </c>
      <c r="J251" s="34" t="str">
        <f t="shared" si="44"/>
        <v>128</v>
      </c>
      <c r="K251" s="33" t="str">
        <f t="shared" si="45"/>
        <v>64</v>
      </c>
      <c r="L251" s="33" t="str">
        <f t="shared" si="46"/>
        <v>32</v>
      </c>
      <c r="M251" s="33" t="str">
        <f t="shared" si="47"/>
        <v>16</v>
      </c>
      <c r="N251" s="33" t="str">
        <f t="shared" si="48"/>
        <v>8</v>
      </c>
      <c r="O251" s="33">
        <f t="shared" si="49"/>
        <v>0</v>
      </c>
      <c r="P251" s="33">
        <f t="shared" si="50"/>
        <v>0</v>
      </c>
      <c r="Q251" s="33">
        <f t="shared" si="51"/>
        <v>0</v>
      </c>
      <c r="R251" s="32">
        <f t="shared" si="52"/>
        <v>0</v>
      </c>
    </row>
    <row r="252" spans="1:18" x14ac:dyDescent="0.2">
      <c r="A252" s="28">
        <f t="shared" si="43"/>
        <v>249</v>
      </c>
      <c r="B252" s="33">
        <v>1</v>
      </c>
      <c r="C252" s="33">
        <v>1</v>
      </c>
      <c r="D252" s="33">
        <v>1</v>
      </c>
      <c r="E252" s="33">
        <v>1</v>
      </c>
      <c r="F252" s="33">
        <v>1</v>
      </c>
      <c r="G252" s="33">
        <v>0</v>
      </c>
      <c r="H252" s="33">
        <v>0</v>
      </c>
      <c r="I252" s="33">
        <v>1</v>
      </c>
      <c r="J252" s="34" t="str">
        <f t="shared" si="44"/>
        <v>128</v>
      </c>
      <c r="K252" s="33" t="str">
        <f t="shared" si="45"/>
        <v>64</v>
      </c>
      <c r="L252" s="33" t="str">
        <f t="shared" si="46"/>
        <v>32</v>
      </c>
      <c r="M252" s="33" t="str">
        <f t="shared" si="47"/>
        <v>16</v>
      </c>
      <c r="N252" s="33" t="str">
        <f t="shared" si="48"/>
        <v>8</v>
      </c>
      <c r="O252" s="33">
        <f t="shared" si="49"/>
        <v>0</v>
      </c>
      <c r="P252" s="33">
        <f t="shared" si="50"/>
        <v>0</v>
      </c>
      <c r="Q252" s="33" t="str">
        <f t="shared" si="51"/>
        <v>1</v>
      </c>
      <c r="R252" s="32">
        <f t="shared" si="52"/>
        <v>0</v>
      </c>
    </row>
    <row r="253" spans="1:18" x14ac:dyDescent="0.2">
      <c r="A253" s="28">
        <f t="shared" si="43"/>
        <v>250</v>
      </c>
      <c r="B253" s="33">
        <v>1</v>
      </c>
      <c r="C253" s="33">
        <v>1</v>
      </c>
      <c r="D253" s="33">
        <v>1</v>
      </c>
      <c r="E253" s="33">
        <v>1</v>
      </c>
      <c r="F253" s="33">
        <v>1</v>
      </c>
      <c r="G253" s="33">
        <v>0</v>
      </c>
      <c r="H253" s="33">
        <v>1</v>
      </c>
      <c r="I253" s="33">
        <v>0</v>
      </c>
      <c r="J253" s="34" t="str">
        <f t="shared" si="44"/>
        <v>128</v>
      </c>
      <c r="K253" s="33" t="str">
        <f t="shared" si="45"/>
        <v>64</v>
      </c>
      <c r="L253" s="33" t="str">
        <f t="shared" si="46"/>
        <v>32</v>
      </c>
      <c r="M253" s="33" t="str">
        <f t="shared" si="47"/>
        <v>16</v>
      </c>
      <c r="N253" s="33" t="str">
        <f t="shared" si="48"/>
        <v>8</v>
      </c>
      <c r="O253" s="33">
        <f t="shared" si="49"/>
        <v>0</v>
      </c>
      <c r="P253" s="33" t="str">
        <f t="shared" si="50"/>
        <v>2</v>
      </c>
      <c r="Q253" s="33">
        <f t="shared" si="51"/>
        <v>0</v>
      </c>
      <c r="R253" s="32">
        <f t="shared" si="52"/>
        <v>0</v>
      </c>
    </row>
    <row r="254" spans="1:18" x14ac:dyDescent="0.2">
      <c r="A254" s="28">
        <f t="shared" si="43"/>
        <v>251</v>
      </c>
      <c r="B254" s="33">
        <v>1</v>
      </c>
      <c r="C254" s="33">
        <v>1</v>
      </c>
      <c r="D254" s="33">
        <v>1</v>
      </c>
      <c r="E254" s="33">
        <v>1</v>
      </c>
      <c r="F254" s="33">
        <v>1</v>
      </c>
      <c r="G254" s="33">
        <v>0</v>
      </c>
      <c r="H254" s="33">
        <v>1</v>
      </c>
      <c r="I254" s="33">
        <v>1</v>
      </c>
      <c r="J254" s="34" t="str">
        <f t="shared" si="44"/>
        <v>128</v>
      </c>
      <c r="K254" s="33" t="str">
        <f t="shared" si="45"/>
        <v>64</v>
      </c>
      <c r="L254" s="33" t="str">
        <f t="shared" si="46"/>
        <v>32</v>
      </c>
      <c r="M254" s="33" t="str">
        <f t="shared" si="47"/>
        <v>16</v>
      </c>
      <c r="N254" s="33" t="str">
        <f t="shared" si="48"/>
        <v>8</v>
      </c>
      <c r="O254" s="33">
        <f t="shared" si="49"/>
        <v>0</v>
      </c>
      <c r="P254" s="33" t="str">
        <f t="shared" si="50"/>
        <v>2</v>
      </c>
      <c r="Q254" s="33" t="str">
        <f t="shared" si="51"/>
        <v>1</v>
      </c>
      <c r="R254" s="32">
        <f t="shared" si="52"/>
        <v>0</v>
      </c>
    </row>
    <row r="255" spans="1:18" x14ac:dyDescent="0.2">
      <c r="A255" s="28">
        <f t="shared" si="43"/>
        <v>252</v>
      </c>
      <c r="B255" s="33">
        <v>1</v>
      </c>
      <c r="C255" s="33">
        <v>1</v>
      </c>
      <c r="D255" s="33">
        <v>1</v>
      </c>
      <c r="E255" s="33">
        <v>1</v>
      </c>
      <c r="F255" s="33">
        <v>1</v>
      </c>
      <c r="G255" s="33">
        <v>1</v>
      </c>
      <c r="H255" s="33">
        <v>0</v>
      </c>
      <c r="I255" s="33">
        <v>0</v>
      </c>
      <c r="J255" s="34" t="str">
        <f t="shared" si="44"/>
        <v>128</v>
      </c>
      <c r="K255" s="33" t="str">
        <f t="shared" si="45"/>
        <v>64</v>
      </c>
      <c r="L255" s="33" t="str">
        <f t="shared" si="46"/>
        <v>32</v>
      </c>
      <c r="M255" s="33" t="str">
        <f t="shared" si="47"/>
        <v>16</v>
      </c>
      <c r="N255" s="33" t="str">
        <f t="shared" si="48"/>
        <v>8</v>
      </c>
      <c r="O255" s="33" t="str">
        <f t="shared" si="49"/>
        <v>4</v>
      </c>
      <c r="P255" s="33">
        <f t="shared" si="50"/>
        <v>0</v>
      </c>
      <c r="Q255" s="33">
        <f t="shared" si="51"/>
        <v>0</v>
      </c>
      <c r="R255" s="32">
        <f t="shared" si="52"/>
        <v>0</v>
      </c>
    </row>
    <row r="256" spans="1:18" x14ac:dyDescent="0.2">
      <c r="A256" s="28">
        <f t="shared" si="43"/>
        <v>253</v>
      </c>
      <c r="B256" s="33">
        <v>1</v>
      </c>
      <c r="C256" s="33">
        <v>1</v>
      </c>
      <c r="D256" s="33">
        <v>1</v>
      </c>
      <c r="E256" s="33">
        <v>1</v>
      </c>
      <c r="F256" s="33">
        <v>1</v>
      </c>
      <c r="G256" s="33">
        <v>1</v>
      </c>
      <c r="H256" s="33">
        <v>0</v>
      </c>
      <c r="I256" s="33">
        <v>1</v>
      </c>
      <c r="J256" s="34" t="str">
        <f t="shared" si="44"/>
        <v>128</v>
      </c>
      <c r="K256" s="33" t="str">
        <f t="shared" si="45"/>
        <v>64</v>
      </c>
      <c r="L256" s="33" t="str">
        <f t="shared" si="46"/>
        <v>32</v>
      </c>
      <c r="M256" s="33" t="str">
        <f t="shared" si="47"/>
        <v>16</v>
      </c>
      <c r="N256" s="33" t="str">
        <f t="shared" si="48"/>
        <v>8</v>
      </c>
      <c r="O256" s="33" t="str">
        <f t="shared" si="49"/>
        <v>4</v>
      </c>
      <c r="P256" s="33">
        <f t="shared" si="50"/>
        <v>0</v>
      </c>
      <c r="Q256" s="33" t="str">
        <f t="shared" si="51"/>
        <v>1</v>
      </c>
      <c r="R256" s="32">
        <f t="shared" si="52"/>
        <v>0</v>
      </c>
    </row>
    <row r="257" spans="1:18" x14ac:dyDescent="0.2">
      <c r="A257" s="28">
        <f t="shared" si="43"/>
        <v>254</v>
      </c>
      <c r="B257" s="33">
        <v>1</v>
      </c>
      <c r="C257" s="33">
        <v>1</v>
      </c>
      <c r="D257" s="33">
        <v>1</v>
      </c>
      <c r="E257" s="33">
        <v>1</v>
      </c>
      <c r="F257" s="33">
        <v>1</v>
      </c>
      <c r="G257" s="33">
        <v>1</v>
      </c>
      <c r="H257" s="33">
        <v>1</v>
      </c>
      <c r="I257" s="33">
        <v>0</v>
      </c>
      <c r="J257" s="34" t="str">
        <f t="shared" si="44"/>
        <v>128</v>
      </c>
      <c r="K257" s="33" t="str">
        <f t="shared" si="45"/>
        <v>64</v>
      </c>
      <c r="L257" s="33" t="str">
        <f t="shared" si="46"/>
        <v>32</v>
      </c>
      <c r="M257" s="33" t="str">
        <f t="shared" si="47"/>
        <v>16</v>
      </c>
      <c r="N257" s="33" t="str">
        <f t="shared" si="48"/>
        <v>8</v>
      </c>
      <c r="O257" s="33" t="str">
        <f t="shared" si="49"/>
        <v>4</v>
      </c>
      <c r="P257" s="33" t="str">
        <f t="shared" si="50"/>
        <v>2</v>
      </c>
      <c r="Q257" s="33">
        <f t="shared" si="51"/>
        <v>0</v>
      </c>
      <c r="R257" s="32">
        <f t="shared" si="52"/>
        <v>0</v>
      </c>
    </row>
    <row r="258" spans="1:18" x14ac:dyDescent="0.2">
      <c r="A258" s="28">
        <f t="shared" si="43"/>
        <v>255</v>
      </c>
      <c r="B258" s="33">
        <v>1</v>
      </c>
      <c r="C258" s="33">
        <v>1</v>
      </c>
      <c r="D258" s="33">
        <v>1</v>
      </c>
      <c r="E258" s="33">
        <v>1</v>
      </c>
      <c r="F258" s="33">
        <v>1</v>
      </c>
      <c r="G258" s="33">
        <v>1</v>
      </c>
      <c r="H258" s="33">
        <v>1</v>
      </c>
      <c r="I258" s="33">
        <v>1</v>
      </c>
      <c r="J258" s="34" t="str">
        <f t="shared" si="44"/>
        <v>128</v>
      </c>
      <c r="K258" s="33" t="str">
        <f t="shared" si="45"/>
        <v>64</v>
      </c>
      <c r="L258" s="33" t="str">
        <f t="shared" si="46"/>
        <v>32</v>
      </c>
      <c r="M258" s="33" t="str">
        <f t="shared" si="47"/>
        <v>16</v>
      </c>
      <c r="N258" s="33" t="str">
        <f t="shared" si="48"/>
        <v>8</v>
      </c>
      <c r="O258" s="33" t="str">
        <f t="shared" si="49"/>
        <v>4</v>
      </c>
      <c r="P258" s="33" t="str">
        <f t="shared" si="50"/>
        <v>2</v>
      </c>
      <c r="Q258" s="33" t="str">
        <f t="shared" si="51"/>
        <v>1</v>
      </c>
      <c r="R258" s="32">
        <f t="shared" si="52"/>
        <v>0</v>
      </c>
    </row>
  </sheetData>
  <sheetProtection selectLockedCells="1"/>
  <mergeCells count="4">
    <mergeCell ref="A1:R1"/>
    <mergeCell ref="W1:X1"/>
    <mergeCell ref="Y1:AF1"/>
    <mergeCell ref="T1:V1"/>
  </mergeCells>
  <phoneticPr fontId="0" type="noConversion"/>
  <pageMargins left="0.75" right="0.75" top="1" bottom="1" header="0.5" footer="0.5"/>
  <pageSetup paperSize="9" orientation="portrait" verticalDpi="0" r:id="rId1"/>
  <headerFooter alignWithMargins="0"/>
  <ignoredErrors>
    <ignoredError sqref="T3 A3" calculatedColum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IPv4 Subnet Calculator</vt:lpstr>
      <vt:lpstr>IPv6 Subnet Calculator</vt:lpstr>
      <vt:lpstr>Binary</vt:lpstr>
      <vt:lpstr>host</vt:lpstr>
      <vt:lpstr>range</vt:lpstr>
      <vt:lpstr>range2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2022-02-26T01:55:13Z</dcterms:created>
  <dcterms:modified xsi:type="dcterms:W3CDTF">2022-05-18T19:36:57Z</dcterms:modified>
</cp:coreProperties>
</file>