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lekktor\Cicuitos com LTspice v24\Conteúdos\001 - Filtros de Harmônicas Trifásico Sintonia Única (parte I)\"/>
    </mc:Choice>
  </mc:AlternateContent>
  <xr:revisionPtr revIDLastSave="0" documentId="13_ncr:1_{F1CB9574-1A7A-4185-9A13-9ED0CE70A020}" xr6:coauthVersionLast="47" xr6:coauthVersionMax="47" xr10:uidLastSave="{00000000-0000-0000-0000-000000000000}"/>
  <bookViews>
    <workbookView xWindow="-120" yWindow="-120" windowWidth="29040" windowHeight="15720" xr2:uid="{1DF30F0C-84F8-4DFF-B50F-638152D53B05}"/>
  </bookViews>
  <sheets>
    <sheet name="RLC_Serie" sheetId="1" r:id="rId1"/>
  </sheets>
  <definedNames>
    <definedName name="Cap_fn_esp">RLC_Serie!#REF!</definedName>
    <definedName name="Cap_fn_uF">RLC_Serie!$G$4</definedName>
    <definedName name="Fator_Q">RLC_Serie!$G$15</definedName>
    <definedName name="Frq_nom">RLC_Serie!$G$2</definedName>
    <definedName name="Frq_Sint">RLC_Serie!$G$12</definedName>
    <definedName name="Ind_fn_esp">RLC_Serie!#REF!</definedName>
    <definedName name="Ind_fn_mH">RLC_Serie!$G$5</definedName>
    <definedName name="Larg_Band">RLC_Serie!$G$16</definedName>
    <definedName name="Ordem">RLC_Serie!$G$11</definedName>
    <definedName name="Ordem_req">RLC_Serie!#REF!</definedName>
    <definedName name="Pot_Q_kVAr">RLC_Serie!$G$13</definedName>
    <definedName name="Pot_Q_kVAr_BC">RLC_Serie!$G$14</definedName>
    <definedName name="Reat_Cap_fn">RLC_Serie!$G$9</definedName>
    <definedName name="Reat_Ind_fn">RLC_Serie!$G$10</definedName>
    <definedName name="Res_fn">RLC_Serie!$G$6</definedName>
    <definedName name="V_bc_rms">RLC_Serie!$G$7</definedName>
    <definedName name="V_ff_rms">RLC_Serie!$G$3</definedName>
    <definedName name="w_fn">RLC_Serie!$G$8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 l="1"/>
  <c r="G10" i="1"/>
  <c r="G11" i="1" l="1"/>
  <c r="G13" i="1" s="1"/>
  <c r="G14" i="1" s="1"/>
  <c r="G12" i="1" l="1" a="1"/>
  <c r="G12" i="1" s="1"/>
  <c r="G15" i="1"/>
  <c r="G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<sst xmlns="http://schemas.openxmlformats.org/spreadsheetml/2006/main" count="29" uniqueCount="23">
  <si>
    <t>Hz</t>
  </si>
  <si>
    <t>uF</t>
  </si>
  <si>
    <t>mH</t>
  </si>
  <si>
    <t>Vrms</t>
  </si>
  <si>
    <t>Ohms</t>
  </si>
  <si>
    <t>ª</t>
  </si>
  <si>
    <t xml:space="preserve">Frequencia Nominal: </t>
  </si>
  <si>
    <t xml:space="preserve">Tensão Nominal Fase-Fase: </t>
  </si>
  <si>
    <t xml:space="preserve">Capacitânica do Banco/Fase: </t>
  </si>
  <si>
    <t xml:space="preserve">Indutância do indutor/Fase: </t>
  </si>
  <si>
    <t xml:space="preserve">Resistência do Resistor/Fase: </t>
  </si>
  <si>
    <t>kVAr</t>
  </si>
  <si>
    <t xml:space="preserve">Potência Reativa/Fase: </t>
  </si>
  <si>
    <t xml:space="preserve">Ordem da Sintônia: </t>
  </si>
  <si>
    <t xml:space="preserve">Fator de Qualidade: </t>
  </si>
  <si>
    <t xml:space="preserve">Largura de Banda: </t>
  </si>
  <si>
    <t xml:space="preserve">Frequencia Sintonizada: </t>
  </si>
  <si>
    <t xml:space="preserve">Reatância Capacitiva/Fase na Frequencia Nominal: </t>
  </si>
  <si>
    <t xml:space="preserve">Reatância Indutiva/Fase na Frequencia Nominal: </t>
  </si>
  <si>
    <t xml:space="preserve">Potência Reativa Total: </t>
  </si>
  <si>
    <t xml:space="preserve">Velocidade Angular na Frequencia Nominal:  </t>
  </si>
  <si>
    <t>rad/s</t>
  </si>
  <si>
    <t xml:space="preserve">Tensão Nominal Sobre Banco Capacitor: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</si>
</sst>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-* #,##0.0000_-;\-* #,##0.0000_-;_-* &quot;-&quot;??_-;_-@_-"/>
    <numFmt numFmtId="165" formatCode="0.0000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center"/>
    </xf>
    <xf numFmtId="43" fontId="2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166" fontId="0" fillId="2" borderId="1" xfId="1" applyNumberFormat="1" applyFont="1" applyFill="1" applyBorder="1" applyAlignment="1">
      <alignment vertical="center"/>
    </xf>
    <xf numFmtId="165" fontId="0" fillId="2" borderId="1" xfId="0" applyNumberFormat="1" applyFill="1" applyBorder="1" applyAlignment="1">
      <alignment vertical="center"/>
    </xf>
    <xf numFmtId="164" fontId="0" fillId="2" borderId="8" xfId="1" applyNumberFormat="1" applyFont="1" applyFill="1" applyBorder="1" applyAlignment="1">
      <alignment vertical="center"/>
    </xf>
    <xf numFmtId="43" fontId="5" fillId="3" borderId="3" xfId="1" applyFont="1" applyFill="1" applyBorder="1" applyAlignment="1">
      <alignment vertical="center"/>
    </xf>
    <xf numFmtId="164" fontId="5" fillId="3" borderId="1" xfId="1" applyNumberFormat="1" applyFont="1" applyFill="1" applyBorder="1" applyAlignment="1">
      <alignment vertical="center"/>
    </xf>
    <xf numFmtId="43" fontId="5" fillId="3" borderId="1" xfId="1" applyFont="1" applyFill="1" applyBorder="1" applyAlignment="1">
      <alignment vertical="center"/>
    </xf>
    <xf numFmtId="43" fontId="5" fillId="3" borderId="8" xfId="1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5" borderId="5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0" fontId="4" fillId="5" borderId="7" xfId="0" applyFont="1" applyFill="1" applyBorder="1" applyAlignment="1">
      <alignment horizontal="right" vertical="center"/>
    </xf>
    <xf numFmtId="0" fontId="4" fillId="5" borderId="8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2" fillId="5" borderId="10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1" defaultTableStyle="TableStyleMedium2" defaultPivotStyle="PivotStyleLight16">
    <tableStyle name="Invisible" pivot="0" table="0" count="0" xr9:uid="{E100F005-D370-4C10-BA93-0534F78ADC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209550</xdr:rowOff>
    </xdr:from>
    <xdr:to>
      <xdr:col>14</xdr:col>
      <xdr:colOff>123825</xdr:colOff>
      <xdr:row>8</xdr:row>
      <xdr:rowOff>76200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F3CEEA1-F7E5-444D-AD10-F2A0B8225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209550"/>
          <a:ext cx="3171825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BE47-6B52-47DD-9459-089B02425CE2}">
  <dimension ref="B1:H18"/>
  <sheetViews>
    <sheetView showGridLines="0" tabSelected="1" zoomScale="120" zoomScaleNormal="120" workbookViewId="0"/>
  </sheetViews>
  <sheetFormatPr defaultColWidth="9.140625" defaultRowHeight="20.100000000000001" customHeight="1" x14ac:dyDescent="0.25"/>
  <cols>
    <col min="1" max="1" width="4.28515625" style="1" customWidth="1"/>
    <col min="2" max="4" width="9.140625" style="1"/>
    <col min="5" max="5" width="11" style="1" bestFit="1" customWidth="1"/>
    <col min="6" max="6" width="9.140625" style="1"/>
    <col min="7" max="7" width="11.28515625" style="1" bestFit="1" customWidth="1"/>
    <col min="8" max="8" width="9.140625" style="1" customWidth="1"/>
    <col min="9" max="16384" width="9.140625" style="1"/>
  </cols>
  <sheetData>
    <row r="1" spans="2:8" ht="20.100000000000001" customHeight="1" thickBot="1" x14ac:dyDescent="0.3"/>
    <row r="2" spans="2:8" ht="20.100000000000001" customHeight="1" x14ac:dyDescent="0.25">
      <c r="B2" s="23" t="s">
        <v>6</v>
      </c>
      <c r="C2" s="24"/>
      <c r="D2" s="24"/>
      <c r="E2" s="24"/>
      <c r="F2" s="24"/>
      <c r="G2" s="10">
        <v>60</v>
      </c>
      <c r="H2" s="4" t="s">
        <v>0</v>
      </c>
    </row>
    <row r="3" spans="2:8" ht="20.100000000000001" customHeight="1" x14ac:dyDescent="0.25">
      <c r="B3" s="25" t="s">
        <v>7</v>
      </c>
      <c r="C3" s="26"/>
      <c r="D3" s="26"/>
      <c r="E3" s="26"/>
      <c r="F3" s="26"/>
      <c r="G3" s="11">
        <v>34500</v>
      </c>
      <c r="H3" s="5" t="s">
        <v>3</v>
      </c>
    </row>
    <row r="4" spans="2:8" ht="20.100000000000001" customHeight="1" x14ac:dyDescent="0.25">
      <c r="B4" s="25" t="s">
        <v>8</v>
      </c>
      <c r="C4" s="26"/>
      <c r="D4" s="26"/>
      <c r="E4" s="26"/>
      <c r="F4" s="26"/>
      <c r="G4" s="12">
        <v>14.3589</v>
      </c>
      <c r="H4" s="5" t="s">
        <v>1</v>
      </c>
    </row>
    <row r="5" spans="2:8" ht="20.100000000000001" customHeight="1" x14ac:dyDescent="0.25">
      <c r="B5" s="25" t="s">
        <v>9</v>
      </c>
      <c r="C5" s="26"/>
      <c r="D5" s="26"/>
      <c r="E5" s="26"/>
      <c r="F5" s="26"/>
      <c r="G5" s="12">
        <v>10</v>
      </c>
      <c r="H5" s="5" t="s">
        <v>2</v>
      </c>
    </row>
    <row r="6" spans="2:8" ht="20.100000000000001" customHeight="1" thickBot="1" x14ac:dyDescent="0.3">
      <c r="B6" s="29" t="s">
        <v>10</v>
      </c>
      <c r="C6" s="30"/>
      <c r="D6" s="30"/>
      <c r="E6" s="30"/>
      <c r="F6" s="30"/>
      <c r="G6" s="13">
        <v>0.5</v>
      </c>
      <c r="H6" s="6" t="s">
        <v>4</v>
      </c>
    </row>
    <row r="7" spans="2:8" ht="20.100000000000001" customHeight="1" x14ac:dyDescent="0.25">
      <c r="B7" s="27" t="s">
        <v>22</v>
      </c>
      <c r="C7" s="28"/>
      <c r="D7" s="28"/>
      <c r="E7" s="28"/>
      <c r="F7" s="28"/>
      <c r="G7" s="14">
        <f>V_ff_rms/SQRT(3)</f>
        <v>19918.584287042089</v>
      </c>
      <c r="H7" s="7" t="s">
        <v>3</v>
      </c>
    </row>
    <row r="8" spans="2:8" ht="20.100000000000001" customHeight="1" x14ac:dyDescent="0.25">
      <c r="B8" s="19" t="s">
        <v>20</v>
      </c>
      <c r="C8" s="20"/>
      <c r="D8" s="20"/>
      <c r="E8" s="20"/>
      <c r="F8" s="20"/>
      <c r="G8" s="15">
        <f>2*PI()*Frq_nom</f>
        <v>376.99111843077515</v>
      </c>
      <c r="H8" s="8" t="s">
        <v>21</v>
      </c>
    </row>
    <row r="9" spans="2:8" ht="20.100000000000001" customHeight="1" x14ac:dyDescent="0.25">
      <c r="B9" s="19" t="s">
        <v>17</v>
      </c>
      <c r="C9" s="20"/>
      <c r="D9" s="20"/>
      <c r="E9" s="20"/>
      <c r="F9" s="20"/>
      <c r="G9" s="15">
        <f>1/(w_fn*Cap_fn_uF/1000000)</f>
        <v>184.7343727489517</v>
      </c>
      <c r="H9" s="8" t="s">
        <v>4</v>
      </c>
    </row>
    <row r="10" spans="2:8" ht="20.100000000000001" customHeight="1" x14ac:dyDescent="0.25">
      <c r="B10" s="19" t="s">
        <v>18</v>
      </c>
      <c r="C10" s="20"/>
      <c r="D10" s="20"/>
      <c r="E10" s="20"/>
      <c r="F10" s="20"/>
      <c r="G10" s="15">
        <f>w_fn*Ind_fn_mH/1000</f>
        <v>3.7699111843077517</v>
      </c>
      <c r="H10" s="8" t="s">
        <v>4</v>
      </c>
    </row>
    <row r="11" spans="2:8" ht="20.100000000000001" customHeight="1" x14ac:dyDescent="0.25">
      <c r="B11" s="19" t="s">
        <v>13</v>
      </c>
      <c r="C11" s="20"/>
      <c r="D11" s="20"/>
      <c r="E11" s="20"/>
      <c r="F11" s="20"/>
      <c r="G11" s="16">
        <f>SQRT(Reat_Cap_fn/Reat_Ind_fn)</f>
        <v>7.0001653054262931</v>
      </c>
      <c r="H11" s="8" t="s">
        <v>5</v>
      </c>
    </row>
    <row r="12" spans="2:8" ht="20.100000000000001" customHeight="1" x14ac:dyDescent="0.25">
      <c r="B12" s="19" t="s">
        <v>16</v>
      </c>
      <c r="C12" s="20"/>
      <c r="D12" s="20"/>
      <c r="E12" s="20"/>
      <c r="F12" s="20"/>
      <c r="G12" s="16" cm="1">
        <f t="array" ref="G12">Frq_nom*Ordem</f>
        <v>420.00991832557759</v>
      </c>
      <c r="H12" s="8" t="s">
        <v>0</v>
      </c>
    </row>
    <row r="13" spans="2:8" ht="20.100000000000001" customHeight="1" x14ac:dyDescent="0.25">
      <c r="B13" s="19" t="s">
        <v>12</v>
      </c>
      <c r="C13" s="20"/>
      <c r="D13" s="20"/>
      <c r="E13" s="20"/>
      <c r="F13" s="20"/>
      <c r="G13" s="16">
        <f>((V_bc_rms^2)/Reat_Cap_fn/1000)*(Ordem^2/((Ordem^2)-1))</f>
        <v>2192.4194207505952</v>
      </c>
      <c r="H13" s="8" t="s">
        <v>11</v>
      </c>
    </row>
    <row r="14" spans="2:8" ht="20.100000000000001" customHeight="1" x14ac:dyDescent="0.25">
      <c r="B14" s="19" t="s">
        <v>19</v>
      </c>
      <c r="C14" s="20"/>
      <c r="D14" s="20"/>
      <c r="E14" s="20"/>
      <c r="F14" s="20"/>
      <c r="G14" s="16">
        <f>Pot_Q_kVAr*3</f>
        <v>6577.2582622517857</v>
      </c>
      <c r="H14" s="8" t="s">
        <v>11</v>
      </c>
    </row>
    <row r="15" spans="2:8" ht="20.100000000000001" customHeight="1" x14ac:dyDescent="0.25">
      <c r="B15" s="19" t="s">
        <v>14</v>
      </c>
      <c r="C15" s="20"/>
      <c r="D15" s="20"/>
      <c r="E15" s="20"/>
      <c r="F15" s="20"/>
      <c r="G15" s="16">
        <f>Reat_Cap_fn/(Ordem*Res_fn)</f>
        <v>52.780002953859338</v>
      </c>
      <c r="H15" s="31"/>
    </row>
    <row r="16" spans="2:8" ht="20.100000000000001" customHeight="1" thickBot="1" x14ac:dyDescent="0.3">
      <c r="B16" s="21" t="s">
        <v>15</v>
      </c>
      <c r="C16" s="22"/>
      <c r="D16" s="22"/>
      <c r="E16" s="22"/>
      <c r="F16" s="22"/>
      <c r="G16" s="17">
        <f>(Frq_nom*Ordem)/Fator_Q</f>
        <v>7.9577471545947676</v>
      </c>
      <c r="H16" s="9" t="s">
        <v>0</v>
      </c>
    </row>
    <row r="17" spans="2:6" ht="20.100000000000001" customHeight="1" x14ac:dyDescent="0.25">
      <c r="B17" s="18"/>
      <c r="C17" s="18"/>
      <c r="D17" s="18"/>
      <c r="E17" s="2"/>
      <c r="F17" s="3"/>
    </row>
    <row r="18" spans="2:6" ht="20.100000000000001" customHeight="1" x14ac:dyDescent="0.25">
      <c r="B18" s="18"/>
      <c r="C18" s="18"/>
      <c r="D18" s="18"/>
      <c r="E18" s="2"/>
      <c r="F18" s="3"/>
    </row>
  </sheetData>
  <mergeCells count="17">
    <mergeCell ref="B8:F8"/>
    <mergeCell ref="B18:D18"/>
    <mergeCell ref="B17:D17"/>
    <mergeCell ref="B15:F15"/>
    <mergeCell ref="B16:F16"/>
    <mergeCell ref="B2:F2"/>
    <mergeCell ref="B3:F3"/>
    <mergeCell ref="B4:F4"/>
    <mergeCell ref="B7:F7"/>
    <mergeCell ref="B14:F14"/>
    <mergeCell ref="B5:F5"/>
    <mergeCell ref="B6:F6"/>
    <mergeCell ref="B9:F9"/>
    <mergeCell ref="B10:F10"/>
    <mergeCell ref="B12:F12"/>
    <mergeCell ref="B13:F13"/>
    <mergeCell ref="B11:F11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15</vt:i4>
      </vt:variant>
    </vt:vector>
  </HeadingPairs>
  <TitlesOfParts>
    <vt:vector size="16" baseType="lpstr">
      <vt:lpstr>RLC_Serie</vt:lpstr>
      <vt:lpstr>Cap_fn_uF</vt:lpstr>
      <vt:lpstr>Fator_Q</vt:lpstr>
      <vt:lpstr>Frq_nom</vt:lpstr>
      <vt:lpstr>Frq_Sint</vt:lpstr>
      <vt:lpstr>Ind_fn_mH</vt:lpstr>
      <vt:lpstr>Larg_Band</vt:lpstr>
      <vt:lpstr>Ordem</vt:lpstr>
      <vt:lpstr>Pot_Q_kVAr</vt:lpstr>
      <vt:lpstr>Pot_Q_kVAr_BC</vt:lpstr>
      <vt:lpstr>Reat_Cap_fn</vt:lpstr>
      <vt:lpstr>Reat_Ind_fn</vt:lpstr>
      <vt:lpstr>Res_fn</vt:lpstr>
      <vt:lpstr>V_bc_rms</vt:lpstr>
      <vt:lpstr>V_ff_rms</vt:lpstr>
      <vt:lpstr>w_fn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Lopes da Silva</dc:creator>
  <cp:lastModifiedBy>Ismael Lopes da Silva</cp:lastModifiedBy>
  <dcterms:created xsi:type="dcterms:W3CDTF">2022-09-23T14:36:25Z</dcterms:created>
  <dcterms:modified xsi:type="dcterms:W3CDTF">2024-09-23T20:47:32Z</dcterms:modified>
</cp:coreProperties>
</file>