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mc:AlternateContent xmlns:mc="http://schemas.openxmlformats.org/markup-compatibility/2006">
    <mc:Choice Requires="x15">
      <x15ac:absPath xmlns:x15ac="http://schemas.microsoft.com/office/spreadsheetml/2010/11/ac" url="G:\Assurance Service\ITK\NICA Accreditation\NRLS\TOM\version 0.6\"/>
    </mc:Choice>
  </mc:AlternateContent>
  <xr:revisionPtr revIDLastSave="0" documentId="13_ncr:1_{CD89F9B0-5D30-4927-B5DF-16A1E8508C2A}" xr6:coauthVersionLast="32" xr6:coauthVersionMax="32" xr10:uidLastSave="{00000000-0000-0000-0000-000000000000}"/>
  <bookViews>
    <workbookView xWindow="0" yWindow="0" windowWidth="20730" windowHeight="11295" tabRatio="958" xr2:uid="{00000000-000D-0000-FFFF-FFFF00000000}"/>
  </bookViews>
  <sheets>
    <sheet name="Cover" sheetId="21" r:id="rId1"/>
    <sheet name="Introduction" sheetId="35" r:id="rId2"/>
    <sheet name="User Guide" sheetId="34" r:id="rId3"/>
    <sheet name="Approval Gateways" sheetId="23" r:id="rId4"/>
    <sheet name="1-Contact Log" sheetId="8" r:id="rId5"/>
    <sheet name="2 - Supplier " sheetId="2" r:id="rId6"/>
    <sheet name="3 - End User Organisation " sheetId="29" r:id="rId7"/>
    <sheet name="4 - Topology" sheetId="17" r:id="rId8"/>
    <sheet name="5 - Architecture" sheetId="11" r:id="rId9"/>
    <sheet name="6 - IG and Security" sheetId="22" r:id="rId10"/>
    <sheet name="7 - Clinical Safety " sheetId="30" r:id="rId11"/>
    <sheet name="8 - Service" sheetId="37" r:id="rId12"/>
    <sheet name="9a - Supplier Reqs" sheetId="7" r:id="rId13"/>
    <sheet name="9b - Provider Reqs" sheetId="18" r:id="rId14"/>
    <sheet name="9c - Consumer Reqs" sheetId="36" r:id="rId15"/>
    <sheet name="9d - Test Cases - Provider" sheetId="39" r:id="rId16"/>
    <sheet name="9d - Test Cases - Consumer" sheetId="40" r:id="rId17"/>
    <sheet name="9d - Test Cases - non-interact" sheetId="41" r:id="rId18"/>
    <sheet name="NHS Digital Assessement" sheetId="32" r:id="rId19"/>
    <sheet name="Lists" sheetId="33"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_xlnm._FilterDatabase" localSheetId="1" hidden="1">Introduction!#REF!</definedName>
    <definedName name="_Toc456344471" localSheetId="3">'Approval Gateways'!#REF!</definedName>
    <definedName name="_Toc456344472" localSheetId="3">'Approval Gateways'!#REF!</definedName>
    <definedName name="_Toc456344473" localSheetId="3">'Approval Gateways'!#REF!</definedName>
    <definedName name="AccessMethod" localSheetId="11">[1]Lists!$B$66:$B$73</definedName>
    <definedName name="AccessMethod" localSheetId="16">[9]Lists!$B$66:$B$73</definedName>
    <definedName name="AccessMethod" localSheetId="17">[9]Lists!$B$66:$B$73</definedName>
    <definedName name="AccessMethod" localSheetId="15">[9]Lists!$B$66:$B$73</definedName>
    <definedName name="AccessMethod" localSheetId="1">#REF!</definedName>
    <definedName name="AccessMethod" localSheetId="2">#REF!</definedName>
    <definedName name="AccessMethod">Lists!$B$66:$B$73</definedName>
    <definedName name="Approval" localSheetId="11">[1]Lists!$B$109:$B$110</definedName>
    <definedName name="Approval" localSheetId="16">[9]Lists!$B$109:$B$110</definedName>
    <definedName name="Approval" localSheetId="17">[9]Lists!$B$109:$B$110</definedName>
    <definedName name="Approval" localSheetId="15">[9]Lists!$B$109:$B$110</definedName>
    <definedName name="Approval">Lists!$B$109:$B$110</definedName>
    <definedName name="Assessment" localSheetId="11">[2]Lists!$B$82:$B$85</definedName>
    <definedName name="Assessment" localSheetId="14">#REF!</definedName>
    <definedName name="Assessment" localSheetId="16">#REF!</definedName>
    <definedName name="Assessment" localSheetId="17">#REF!</definedName>
    <definedName name="Assessment" localSheetId="15">#REF!</definedName>
    <definedName name="Assessment">#REF!</definedName>
    <definedName name="Bundles" localSheetId="11">[3]Lists!$E$2:$E$27</definedName>
    <definedName name="Bundles" localSheetId="16">[11]Lists!$E$2:$E$27</definedName>
    <definedName name="Bundles" localSheetId="17">[11]Lists!$E$2:$E$27</definedName>
    <definedName name="Bundles" localSheetId="15">[11]Lists!$E$2:$E$27</definedName>
    <definedName name="Bundles">[4]Lists!$E$2:$E$27</definedName>
    <definedName name="Change" localSheetId="11">[3]Lists!$G$2:$G$5</definedName>
    <definedName name="Change" localSheetId="16">[11]Lists!$G$2:$G$5</definedName>
    <definedName name="Change" localSheetId="17">[11]Lists!$G$2:$G$5</definedName>
    <definedName name="Change" localSheetId="15">[11]Lists!$G$2:$G$5</definedName>
    <definedName name="Change">[4]Lists!$G$2:$G$5</definedName>
    <definedName name="Compliance_Level" localSheetId="11">#REF!</definedName>
    <definedName name="Compliance_Level" localSheetId="14">#REF!</definedName>
    <definedName name="Compliance_Level" localSheetId="16">#REF!</definedName>
    <definedName name="Compliance_Level" localSheetId="17">#REF!</definedName>
    <definedName name="Compliance_Level" localSheetId="15">#REF!</definedName>
    <definedName name="Compliance_Level">#REF!</definedName>
    <definedName name="ComplianceLevel">[5]Data!$A$3:$A$6</definedName>
    <definedName name="CompliantStatus">[6]Data!$A$3:$A$6</definedName>
    <definedName name="DMS" localSheetId="11">[3]Lists!$K$2:$K$9</definedName>
    <definedName name="DMS" localSheetId="16">[11]Lists!$K$2:$K$9</definedName>
    <definedName name="DMS" localSheetId="17">[11]Lists!$K$2:$K$9</definedName>
    <definedName name="DMS" localSheetId="15">[11]Lists!$K$2:$K$9</definedName>
    <definedName name="DMS">[4]Lists!$K$2:$K$9</definedName>
    <definedName name="EndUserOrgType">Lists!$B$41:$B$50</definedName>
    <definedName name="IGSoCResult" localSheetId="1">#REF!</definedName>
    <definedName name="IGSoCResult" localSheetId="2">#REF!</definedName>
    <definedName name="IGSoCResult">Lists!$B$83:$B$86</definedName>
    <definedName name="IGTResult" localSheetId="11">[1]Lists!$B$76:$B$80</definedName>
    <definedName name="IGTResult" localSheetId="16">[9]Lists!$B$76:$B$80</definedName>
    <definedName name="IGTResult" localSheetId="17">[9]Lists!$B$76:$B$80</definedName>
    <definedName name="IGTResult" localSheetId="15">[9]Lists!$B$76:$B$80</definedName>
    <definedName name="IGTResult" localSheetId="1">#REF!</definedName>
    <definedName name="IGTResult" localSheetId="2">#REF!</definedName>
    <definedName name="IGTResult">Lists!$B$76:$B$80</definedName>
    <definedName name="ITK_SMSP" localSheetId="11">#REF!</definedName>
    <definedName name="ITK_SMSP" localSheetId="14">#REF!</definedName>
    <definedName name="ITK_SMSP" localSheetId="16">#REF!</definedName>
    <definedName name="ITK_SMSP" localSheetId="17">#REF!</definedName>
    <definedName name="ITK_SMSP" localSheetId="15">#REF!</definedName>
    <definedName name="ITK_SMSP">#REF!</definedName>
    <definedName name="Jurisdiction" localSheetId="11">[1]Lists!$B$89:$B$92</definedName>
    <definedName name="Jurisdiction" localSheetId="16">[9]Lists!$B$89:$B$92</definedName>
    <definedName name="Jurisdiction" localSheetId="17">[9]Lists!$B$89:$B$92</definedName>
    <definedName name="Jurisdiction" localSheetId="15">[9]Lists!$B$89:$B$92</definedName>
    <definedName name="Jurisdiction" localSheetId="1">#REF!</definedName>
    <definedName name="Jurisdiction" localSheetId="2">#REF!</definedName>
    <definedName name="Jurisdiction">Lists!$B$89:$B$92</definedName>
    <definedName name="NHSorNot" localSheetId="11">[1]Lists!$B$53:$B$56</definedName>
    <definedName name="NHSorNot" localSheetId="16">[9]Lists!$B$53:$B$56</definedName>
    <definedName name="NHSorNot" localSheetId="17">[9]Lists!$B$53:$B$56</definedName>
    <definedName name="NHSorNot" localSheetId="15">[9]Lists!$B$53:$B$56</definedName>
    <definedName name="NHSorNot" localSheetId="1">#REF!</definedName>
    <definedName name="NHSorNot" localSheetId="2">#REF!</definedName>
    <definedName name="NHSorNot">Lists!$B$53:$B$56</definedName>
    <definedName name="OrgType" localSheetId="11">[1]Lists!#REF!</definedName>
    <definedName name="OrgType" localSheetId="1">#REF!</definedName>
    <definedName name="OrgType" localSheetId="2">#REF!</definedName>
    <definedName name="OrgType">Lists!$B$14:$B$25</definedName>
    <definedName name="Programmes">[7]Data!$B$3:$B$25</definedName>
    <definedName name="RAG">Lists!$B$6:$B$11</definedName>
    <definedName name="Select" localSheetId="6">'3 - End User Organisation '!$E$31</definedName>
    <definedName name="Status" localSheetId="11">[8]Constants!$A$1:$A$4</definedName>
    <definedName name="Status" localSheetId="14">#REF!</definedName>
    <definedName name="Status" localSheetId="16">#REF!</definedName>
    <definedName name="Status" localSheetId="17">#REF!</definedName>
    <definedName name="Status" localSheetId="15">#REF!</definedName>
    <definedName name="Status">#REF!</definedName>
    <definedName name="System" localSheetId="11">[3]Lists!$A$2:$A$7</definedName>
    <definedName name="System" localSheetId="16">[11]Lists!$A$2:$A$7</definedName>
    <definedName name="System" localSheetId="17">[11]Lists!$A$2:$A$7</definedName>
    <definedName name="System" localSheetId="15">[11]Lists!$A$2:$A$7</definedName>
    <definedName name="System">[4]Lists!$A$2:$A$7</definedName>
    <definedName name="Testbench" localSheetId="11">[3]Lists!$M$2:$M$3</definedName>
    <definedName name="Testbench" localSheetId="16">[11]Lists!$M$2:$M$3</definedName>
    <definedName name="Testbench" localSheetId="17">[11]Lists!$M$2:$M$3</definedName>
    <definedName name="Testbench" localSheetId="15">[11]Lists!$M$2:$M$3</definedName>
    <definedName name="Testbench">[4]Lists!$M$2:$M$3</definedName>
    <definedName name="Tests_Dist_Env" localSheetId="16">'[3]Testcases Detailed'!#REF!</definedName>
    <definedName name="Tests_Dist_Env" localSheetId="17">'[3]Testcases Detailed'!#REF!</definedName>
    <definedName name="Tests_Dist_Env" localSheetId="15">'[3]Testcases Detailed'!#REF!</definedName>
    <definedName name="Tests_Dist_Env">'[3]Testcases Detailed'!#REF!</definedName>
    <definedName name="UsageOutcome" localSheetId="11">[1]Lists!$B$113:$B$117</definedName>
    <definedName name="UsageOutcome" localSheetId="16">[9]Lists!$B$113:$B$117</definedName>
    <definedName name="UsageOutcome" localSheetId="17">[9]Lists!$B$113:$B$117</definedName>
    <definedName name="UsageOutcome" localSheetId="15">[9]Lists!$B$113:$B$117</definedName>
    <definedName name="UsageOutcome">Lists!$B$113:$B$117</definedName>
    <definedName name="Yes" localSheetId="11">[8]Constants!$C$1:$C$65536</definedName>
    <definedName name="Yes" localSheetId="14">#REF!</definedName>
    <definedName name="Yes" localSheetId="16">#REF!</definedName>
    <definedName name="Yes" localSheetId="17">#REF!</definedName>
    <definedName name="Yes" localSheetId="15">#REF!</definedName>
    <definedName name="Yes">#REF!</definedName>
    <definedName name="YesNo" localSheetId="11">[3]Lists!$I$2:$I$4</definedName>
    <definedName name="YesNo" localSheetId="16">[11]Lists!$I$2:$I$4</definedName>
    <definedName name="YesNo" localSheetId="17">[11]Lists!$I$2:$I$4</definedName>
    <definedName name="YesNo" localSheetId="15">[11]Lists!$I$2:$I$4</definedName>
    <definedName name="YesNo">[4]Lists!$I$2:$I$4</definedName>
  </definedNames>
  <calcPr calcId="179017"/>
  <fileRecoveryPr autoRecover="0"/>
</workbook>
</file>

<file path=xl/calcChain.xml><?xml version="1.0" encoding="utf-8"?>
<calcChain xmlns="http://schemas.openxmlformats.org/spreadsheetml/2006/main">
  <c r="B77" i="7" l="1"/>
  <c r="B76" i="7"/>
  <c r="B33" i="36"/>
  <c r="B32" i="36"/>
  <c r="B35" i="18"/>
  <c r="B34" i="18"/>
  <c r="B28" i="30" l="1"/>
  <c r="C22" i="30"/>
  <c r="B27" i="30" s="1"/>
  <c r="F80" i="32"/>
  <c r="F81" i="32"/>
  <c r="F82" i="32"/>
  <c r="F83" i="32"/>
  <c r="F84" i="32"/>
  <c r="F85" i="32"/>
  <c r="F79" i="32"/>
  <c r="F75" i="32"/>
  <c r="F76" i="32"/>
  <c r="F77" i="32"/>
  <c r="F74" i="32"/>
  <c r="F59" i="32"/>
  <c r="F60" i="32"/>
  <c r="F61" i="32"/>
  <c r="F62" i="32"/>
  <c r="F63" i="32"/>
  <c r="F64" i="32"/>
  <c r="F65" i="32"/>
  <c r="F66" i="32"/>
  <c r="F67" i="32"/>
  <c r="F68" i="32"/>
  <c r="F69" i="32"/>
  <c r="F70" i="32"/>
  <c r="F71" i="32"/>
  <c r="F72" i="32"/>
  <c r="F58" i="32"/>
  <c r="F53" i="32"/>
  <c r="F54" i="32"/>
  <c r="F55" i="32"/>
  <c r="F56" i="32"/>
  <c r="F52" i="32"/>
  <c r="F49" i="32"/>
  <c r="F50" i="32"/>
  <c r="F48" i="32"/>
  <c r="F42" i="32"/>
  <c r="F43" i="32"/>
  <c r="F44" i="32"/>
  <c r="F45" i="32"/>
  <c r="F46" i="32"/>
  <c r="F41" i="32"/>
  <c r="F35" i="32"/>
  <c r="F36" i="32"/>
  <c r="F37" i="32"/>
  <c r="F38" i="32"/>
  <c r="F39" i="32"/>
  <c r="F34" i="32"/>
  <c r="F32" i="32"/>
  <c r="F30" i="32"/>
  <c r="F29" i="32"/>
  <c r="F28" i="32"/>
  <c r="F26" i="32"/>
  <c r="F25" i="32"/>
  <c r="F24" i="32"/>
  <c r="F22" i="32"/>
  <c r="F21" i="32"/>
  <c r="F8" i="32"/>
  <c r="F9" i="32"/>
  <c r="F10" i="32"/>
  <c r="F11" i="32"/>
  <c r="F12" i="32"/>
  <c r="F13" i="32"/>
  <c r="F14" i="32"/>
  <c r="F15" i="32"/>
  <c r="F16" i="32"/>
  <c r="F17" i="32"/>
  <c r="F18" i="32"/>
  <c r="F19" i="32"/>
  <c r="F7" i="32"/>
  <c r="F24" i="22"/>
  <c r="C77" i="32"/>
  <c r="C76" i="32"/>
  <c r="C75" i="32"/>
  <c r="C74" i="32"/>
  <c r="C71" i="32"/>
  <c r="C69" i="32"/>
  <c r="C66" i="32"/>
  <c r="C62" i="32"/>
  <c r="C61" i="32"/>
  <c r="C60" i="32"/>
  <c r="C59" i="32"/>
  <c r="C50" i="32"/>
  <c r="C39" i="32"/>
  <c r="C37" i="32"/>
  <c r="C35" i="32"/>
  <c r="C30" i="32"/>
  <c r="C29" i="32"/>
  <c r="C28" i="32"/>
  <c r="C26" i="32"/>
  <c r="C25" i="32"/>
  <c r="C24" i="32"/>
  <c r="C19" i="32"/>
  <c r="C16" i="32"/>
  <c r="C15" i="32"/>
  <c r="C14" i="32"/>
  <c r="C7" i="32"/>
  <c r="F29" i="22"/>
  <c r="F16" i="22"/>
  <c r="F14" i="22"/>
  <c r="B45" i="22" s="1"/>
  <c r="B51" i="22" s="1"/>
  <c r="H29" i="22"/>
  <c r="H24" i="22"/>
  <c r="H16" i="22"/>
  <c r="H14" i="22"/>
  <c r="B36" i="30"/>
  <c r="B40" i="22" l="1"/>
  <c r="B37" i="30"/>
  <c r="B34" i="30"/>
  <c r="B35" i="30"/>
  <c r="B26" i="30"/>
  <c r="B52" i="22"/>
</calcChain>
</file>

<file path=xl/sharedStrings.xml><?xml version="1.0" encoding="utf-8"?>
<sst xmlns="http://schemas.openxmlformats.org/spreadsheetml/2006/main" count="3055" uniqueCount="1114">
  <si>
    <t>First of Type</t>
  </si>
  <si>
    <t>Item</t>
  </si>
  <si>
    <t>Response</t>
  </si>
  <si>
    <t>Guidance</t>
  </si>
  <si>
    <t>Date</t>
  </si>
  <si>
    <t>Product</t>
  </si>
  <si>
    <t>Supplier</t>
  </si>
  <si>
    <t>Overview description</t>
  </si>
  <si>
    <t>User base</t>
  </si>
  <si>
    <t>Category</t>
  </si>
  <si>
    <t>The supplier of the product</t>
  </si>
  <si>
    <t>Key dates</t>
  </si>
  <si>
    <t>Audit</t>
  </si>
  <si>
    <t>Info</t>
  </si>
  <si>
    <t>Yes</t>
  </si>
  <si>
    <t>No</t>
  </si>
  <si>
    <t>Type</t>
  </si>
  <si>
    <t>Name</t>
  </si>
  <si>
    <t>Email</t>
  </si>
  <si>
    <t>Telno</t>
  </si>
  <si>
    <t>Job Title</t>
  </si>
  <si>
    <t>Other Stakeholders</t>
  </si>
  <si>
    <t>Other contact details</t>
  </si>
  <si>
    <t>User representative(s)</t>
  </si>
  <si>
    <t xml:space="preserve">Other key ICT contacts </t>
  </si>
  <si>
    <t>Any other contacts relevant to the specific project - to be added as necessary</t>
  </si>
  <si>
    <t>ICT Manager(s)</t>
  </si>
  <si>
    <t>SIRO(s)</t>
  </si>
  <si>
    <t>Clinical Safety Officer(s)</t>
  </si>
  <si>
    <t>Version and configuration details</t>
  </si>
  <si>
    <t>Provide a brief introductory overview describing at a high level what the interface does and why it is being introduced</t>
  </si>
  <si>
    <t>The Senior Information Risk Owner responsible for signoff of IG related risks (Note: May be multiple individuals if several organisations are involved)</t>
  </si>
  <si>
    <t>Other Supplier 1</t>
  </si>
  <si>
    <t>Repeat and add other suppliers as required</t>
  </si>
  <si>
    <t>Depending on the assessment of clinical safety implications, may need to be used as an advice / escalation point for any Clinical Safety risks. (May be n/a if not involved)</t>
  </si>
  <si>
    <t>General IG</t>
  </si>
  <si>
    <t>Category / Requirement</t>
  </si>
  <si>
    <t>Detail</t>
  </si>
  <si>
    <t>Compliance Status</t>
  </si>
  <si>
    <t>Partial</t>
  </si>
  <si>
    <t>N/A</t>
  </si>
  <si>
    <t>Req</t>
  </si>
  <si>
    <t>Technical Contact</t>
  </si>
  <si>
    <t>The technical contact / architect</t>
  </si>
  <si>
    <t>Executive Sponsor</t>
  </si>
  <si>
    <t>The Executive sponsor / escalation point</t>
  </si>
  <si>
    <t>Other Supplier's Stakeholders</t>
  </si>
  <si>
    <t>Supplier Technical</t>
  </si>
  <si>
    <t>Supplier Executive Sponsor</t>
  </si>
  <si>
    <t>Additional Information Required</t>
  </si>
  <si>
    <t>Additional Stakeholder Involvement</t>
  </si>
  <si>
    <t>IT Operations Planning</t>
  </si>
  <si>
    <t>Data Centre Resilience and Manageability</t>
  </si>
  <si>
    <t>Go Live planning</t>
  </si>
  <si>
    <r>
      <t xml:space="preserve">Ensuring that the Go Live process is adequately planned, including contingency planning. </t>
    </r>
    <r>
      <rPr>
        <i/>
        <sz val="10"/>
        <rFont val="Arial"/>
        <family val="2"/>
      </rPr>
      <t xml:space="preserve">
Topics to cover include:
 - Cutover and Fallback
 - Installation and Configuration
 - Network worthiness
 - Data Migration</t>
    </r>
  </si>
  <si>
    <t>Operational Checks</t>
  </si>
  <si>
    <r>
      <t xml:space="preserve">Planning for checks that the system is operating correctly 
</t>
    </r>
    <r>
      <rPr>
        <i/>
        <sz val="10"/>
        <rFont val="Arial"/>
        <family val="2"/>
      </rPr>
      <t>Topics to cover include:
 - Audit
 - Journaling
 - Usability</t>
    </r>
  </si>
  <si>
    <t>End-to-End Performance Design Review</t>
  </si>
  <si>
    <r>
      <t>Ensuring that the solution is performant under the anticipated usage load.</t>
    </r>
    <r>
      <rPr>
        <i/>
        <sz val="10"/>
        <rFont val="Arial"/>
        <family val="2"/>
      </rPr>
      <t xml:space="preserve">
Topics to cover include:
 - Estimated usage volumetrics 
 - Service Levels required
 - End-to-end performance implications of transactions via the new interface.
 - Volume and Performance (V&amp;P) testing and / or performance design review</t>
    </r>
  </si>
  <si>
    <t>Integration Architecture</t>
  </si>
  <si>
    <t>Interface Change Planning</t>
  </si>
  <si>
    <t>Information Architecture</t>
  </si>
  <si>
    <t>Data Quality review</t>
  </si>
  <si>
    <r>
      <t xml:space="preserve">Ensuring that the solution supports data quality - and in particular that the new interface does not propagate low quality or misleading data between systems. </t>
    </r>
    <r>
      <rPr>
        <i/>
        <sz val="10"/>
        <rFont val="Arial"/>
        <family val="2"/>
      </rPr>
      <t xml:space="preserve">
Topics to cover include:
 - Message validation (The approach to technical message validation - specifically how sending systems ensure that generated messages are valid)
 - Data content quality (The mechanisms in place to ensure that data passing via the new interface is complete, consistent, timely and accurate)
 - Data Concurrency (Ensuring that data made available via the new interface is kept up-to-date, and that updates of "stale" data are not able to corrupt upstream system)</t>
    </r>
  </si>
  <si>
    <t>Use of Data Standards</t>
  </si>
  <si>
    <t>Clinical Safety</t>
  </si>
  <si>
    <t>Technical Clinical Safety Review</t>
  </si>
  <si>
    <t>Control</t>
  </si>
  <si>
    <t>Additional Notes / References</t>
  </si>
  <si>
    <t>Business Scenario(s)</t>
  </si>
  <si>
    <t>Action</t>
  </si>
  <si>
    <t>Demographic Query</t>
  </si>
  <si>
    <t>Demographic data is queried under the control of the receiving system</t>
  </si>
  <si>
    <t>Demographic Cross Organisation</t>
  </si>
  <si>
    <t>Process Controls</t>
  </si>
  <si>
    <t>These Process Controls are always relevant</t>
  </si>
  <si>
    <t>Information Security Management System (ISMS)</t>
  </si>
  <si>
    <t>Technical Controls</t>
  </si>
  <si>
    <t>These Technical Controls are always relevant</t>
  </si>
  <si>
    <t>Secure Communications</t>
  </si>
  <si>
    <t>Storage</t>
  </si>
  <si>
    <t>Time Stamping</t>
  </si>
  <si>
    <t>Network Access</t>
  </si>
  <si>
    <t>Workstation Access</t>
  </si>
  <si>
    <t>Content Commitment</t>
  </si>
  <si>
    <r>
      <t xml:space="preserve">Are Digital Signatures used where necessary to sign content and / or authenticate the identity of a sender? </t>
    </r>
    <r>
      <rPr>
        <i/>
        <sz val="10"/>
        <rFont val="Arial"/>
        <family val="2"/>
      </rPr>
      <t xml:space="preserve">
This may be not applicable, in which case leave blank and note as "Not applicable" in the Additional Notes column</t>
    </r>
  </si>
  <si>
    <t>Security Testing</t>
  </si>
  <si>
    <t>IG Controls (Baseline)</t>
  </si>
  <si>
    <t>These Baseline IG controls are always relevant</t>
  </si>
  <si>
    <t>Authentication</t>
  </si>
  <si>
    <t>Role Based Access Control (RBAC)</t>
  </si>
  <si>
    <t>Data Retention</t>
  </si>
  <si>
    <t>End-to-End Information Flows</t>
  </si>
  <si>
    <t>This section looks at the overall end-to-end information flows and examines the potential for data leakage or data integrity issues as a result of implementing the new interface</t>
  </si>
  <si>
    <t>Data Leakage Issues?</t>
  </si>
  <si>
    <t>Are there any downstream systems which have not passed this self-assessment process, and to which this system passes patient-identifiable Spine originated data?
If "yes", please provide details in Additional Notes</t>
  </si>
  <si>
    <t>Data Integrity Issues?</t>
  </si>
  <si>
    <t>Are there any downstream systems which have not passed this self-assessment process, and which act as a source of data for this system to update a Spine Compliant system?
If "yes", please provide details in Additional Notes</t>
  </si>
  <si>
    <t>External Impacts</t>
  </si>
  <si>
    <t>Are there any potential implications or risks of this work for external organisations?</t>
  </si>
  <si>
    <t>Spine impacted?</t>
  </si>
  <si>
    <t>Could this interface potentially have an impact on Spine data?</t>
  </si>
  <si>
    <t>Clinical Safety Signoff Level</t>
  </si>
  <si>
    <t>Is this product being assessed</t>
  </si>
  <si>
    <t>Will be used as an advice / escalation point for general impacts</t>
  </si>
  <si>
    <t>Description</t>
  </si>
  <si>
    <t>Document Ref</t>
  </si>
  <si>
    <t>Version</t>
  </si>
  <si>
    <t>Status</t>
  </si>
  <si>
    <t>Document History</t>
  </si>
  <si>
    <t>Date of Production</t>
  </si>
  <si>
    <t>Version Description</t>
  </si>
  <si>
    <t>Change ID</t>
  </si>
  <si>
    <t>This section provides a reference list of stakeholders who MAY need to be contacted, as an aid to building a virtual project team.</t>
  </si>
  <si>
    <t>It allows specific contact details to be recorded for those roles which are relevant - both for day-to-day practical purposes, and as an audit trail of those involved.</t>
  </si>
  <si>
    <t>(Note that there may be multiple individuals for some stakeholder roles, and extra lines should be inserted as necessary).</t>
  </si>
  <si>
    <t>This section examines the system architecture to ensure that it is fit for purpose.</t>
  </si>
  <si>
    <t>The intention is for this spreadsheet to act as a checklist and cross-reference to ensure that all necessary points are covered in more detailed technical documentation.</t>
  </si>
  <si>
    <t>This section confirms the Information Governance (IG) controls required, and the mechanisms for implementation of each.</t>
  </si>
  <si>
    <t>The emphasis is on highlighting the business requirement for a particular control, rather than mandating that a particular technical mechanism be used.</t>
  </si>
  <si>
    <t>For each IG control a number of recognised technical implementation mechanisms are listed, and use of these pre-established mechanisms can accelerate implementation.</t>
  </si>
  <si>
    <t>This section confirms actions required to mitigate Clinical Safety risks.</t>
  </si>
  <si>
    <t>ODS Code</t>
  </si>
  <si>
    <t>Compliance</t>
  </si>
  <si>
    <t>Select</t>
  </si>
  <si>
    <t>Purpose</t>
  </si>
  <si>
    <t>Supplier Name</t>
  </si>
  <si>
    <t>Other Health Organisations impacted?</t>
  </si>
  <si>
    <t>Actioned By</t>
  </si>
  <si>
    <t>Must</t>
  </si>
  <si>
    <t>Outline any key dates relevant to the self-assessment process (e.g. target Go-Live dates)</t>
  </si>
  <si>
    <t>If the analysis of End-to-End Information Flows above has identified further systems downstream of the new interface itself, indicate the nature of these further data flows
(This has implications for the significance of any data leakage or data integrity issues identified)</t>
  </si>
  <si>
    <t>CS-01</t>
  </si>
  <si>
    <t>CS-02</t>
  </si>
  <si>
    <t>IO-01</t>
  </si>
  <si>
    <t>IO-02</t>
  </si>
  <si>
    <t>IO-03</t>
  </si>
  <si>
    <t>IO-04</t>
  </si>
  <si>
    <t>IA-01</t>
  </si>
  <si>
    <t>IA-02</t>
  </si>
  <si>
    <t>IN-01</t>
  </si>
  <si>
    <t>IN-02</t>
  </si>
  <si>
    <t>CL-01</t>
  </si>
  <si>
    <t>Could this interface potentially have an impact on data belonging to other Health Organisations? (e.g. shared PAS instance)</t>
  </si>
  <si>
    <t>Provide reference to documentation (e.g. diagram) showing the information flows to / from the system being assessed and other systems in the estate.
Specifically, the purpose is to highlight:
i) The potential ultimate destinations of any patient identifiable Spine-originated data passing through this system
ii) The potential original sources of any data updates made to Spine via this system</t>
  </si>
  <si>
    <r>
      <t xml:space="preserve">Ensuring that an appropriate integration architecture is in place.
</t>
    </r>
    <r>
      <rPr>
        <i/>
        <sz val="10"/>
        <rFont val="Arial"/>
        <family val="2"/>
      </rPr>
      <t>Topics to cover include:
 - Use of integration middleware (e.g. Trust Integration Engine, Toolkit Middleware)
 - Interface usage (Can existing interfaces be used and/or are any new interfaces or messages needed?)
 - Adapters (Consideration of any new adapters that may be needed to convert between data formats)
 - End-to-End Reliability (e.g.  acknowledgements, retries, transactionality)
 - Sequencing (Mechanisms used to manage business and technical level sequencing and orchestration of messages)
 - Backwards and Forwards compatibility (The technical approach to message versioning, and the approach to handling potential changes in the message definitions)</t>
    </r>
  </si>
  <si>
    <r>
      <t xml:space="preserve">Ensuring that consideration is given to hosting the solution with an appropriate level of resilience and reliability. 
</t>
    </r>
    <r>
      <rPr>
        <i/>
        <sz val="10"/>
        <rFont val="Arial"/>
        <family val="2"/>
      </rPr>
      <t>Topics to cover include:
 - Resilience / Failover
      - Identification of any single points of failure
      - Load balancing design and failure scenarios
 - Backup and Recovery
 - Disaster Recovery
 - Alerting and Monitoring</t>
    </r>
  </si>
  <si>
    <t>Role</t>
  </si>
  <si>
    <t>Approval Date</t>
  </si>
  <si>
    <t>Organisation</t>
  </si>
  <si>
    <t>Other individuals as required</t>
  </si>
  <si>
    <r>
      <t xml:space="preserve">Ensuring that the processes and procedures in place to make sure that the interface can be maintained and kept up-to-date. </t>
    </r>
    <r>
      <rPr>
        <i/>
        <sz val="10"/>
        <rFont val="Arial"/>
        <family val="2"/>
      </rPr>
      <t xml:space="preserve">
For example, what would be the impact of a change to an upstream system, and how would this be notified and managed? This is likely to include regression testing</t>
    </r>
  </si>
  <si>
    <r>
      <t>Ensuring that the technical aspects of the solution provide adequate support for clinical safety</t>
    </r>
    <r>
      <rPr>
        <i/>
        <sz val="10"/>
        <rFont val="Arial"/>
        <family val="2"/>
      </rPr>
      <t xml:space="preserve">
Topics to cover include:
- What is the impact on care or provision of clinical of any integration layer becoming unavailable?
- What is the impact of a transactional failure, or a failure of a single request in a sequence of interactions ? 
- Are there any implications for “chains of systems” – such that changes to one system have clinical safety implications for other systems with which it is integrated?
- How are users informed of a failure so that they can react accordingly ?
- How are applications informed of a failure to that they can support their users, and leave their systems in a safe, stable state ?
- How are failures logged so that operations staff can understand what went wrong, and react accordingly ?</t>
    </r>
  </si>
  <si>
    <t>Richard Dobson</t>
  </si>
  <si>
    <t>Medical Device?</t>
  </si>
  <si>
    <t>Updating Spine?</t>
  </si>
  <si>
    <t>System Function? Is there a requirement on Clinical Safety?</t>
  </si>
  <si>
    <t>Safety Issues?</t>
  </si>
  <si>
    <t>Safety Compliance</t>
  </si>
  <si>
    <t>Data Usage</t>
  </si>
  <si>
    <r>
      <t>Explain in broad terms who will be using the system (e.g. number of users, typical job roles e.g. social worker, doctor, pharmacist, administrator)</t>
    </r>
    <r>
      <rPr>
        <b/>
        <i/>
        <sz val="10"/>
        <rFont val="Arial"/>
        <family val="2"/>
      </rPr>
      <t/>
    </r>
  </si>
  <si>
    <t>Data Storage</t>
  </si>
  <si>
    <t>Organisation Type</t>
  </si>
  <si>
    <t>Date Started</t>
  </si>
  <si>
    <t>Date Published</t>
  </si>
  <si>
    <t>This details the actual use and physical storage of the data</t>
  </si>
  <si>
    <t>Approved/Rejected</t>
  </si>
  <si>
    <t>Reason</t>
  </si>
  <si>
    <t>Actual Data User Organisation</t>
  </si>
  <si>
    <t>Approval/Rejection</t>
  </si>
  <si>
    <t>Area</t>
  </si>
  <si>
    <t xml:space="preserve"> Date</t>
  </si>
  <si>
    <t>Outcome of Usage and Settings Statement</t>
  </si>
  <si>
    <t>Not Complete</t>
  </si>
  <si>
    <t>Where known and relevant, provide any further details about the product configuration (e.g. licensed modules, relevant parameter settings etc.)</t>
  </si>
  <si>
    <t>User representatives - e.g. for requirements and testing activities</t>
  </si>
  <si>
    <t>NHS Digital Approver</t>
  </si>
  <si>
    <t>NHS Digital Stakeholders</t>
  </si>
  <si>
    <t>NHS Digital Clinical Safety Group contact</t>
  </si>
  <si>
    <t>NHS Digital Release Manager</t>
  </si>
  <si>
    <t>Ensuring that the solution makes appropriate use of all relevant data standards.
Topics to cover include:
 - Use of NHS Digital Data Standards including:
     • SNOMED – for reference terminology
     • NHS Data Dictionary – for administrative codes
     • ICD-10 and OPCS – for reporting
 - Reasons for any differences from the above. 
 - Does the project represent an opportunity to migrate towards these NHS Digital data standards?
 - Data Mappings (Are any mappings between different data standards required? If yes, indicate what these mappings are - and confirm that it is both possible and clinically safe to perform the translation)</t>
  </si>
  <si>
    <t>Downstream Issue Business Scenario(s)</t>
  </si>
  <si>
    <t>Reviewers</t>
  </si>
  <si>
    <t>This document must be reviewed by the following people:</t>
  </si>
  <si>
    <t>Reviewer name</t>
  </si>
  <si>
    <t>Title / Responsibility</t>
  </si>
  <si>
    <t>Approved by</t>
  </si>
  <si>
    <t xml:space="preserve">This document must be approved by the following people: </t>
  </si>
  <si>
    <t>Mike Anderson</t>
  </si>
  <si>
    <t>Assurance Manager</t>
  </si>
  <si>
    <t xml:space="preserve"> For minor changes, or changes which have no material impact on the process or risk profile, this will be validated only by the reviewers listed.</t>
  </si>
  <si>
    <t>Phase 1A - Usage and Settings - Approved by NHS Digital</t>
  </si>
  <si>
    <t xml:space="preserve">NHS Digital </t>
  </si>
  <si>
    <t>SR-16</t>
  </si>
  <si>
    <t>SR-15</t>
  </si>
  <si>
    <t>SR-14</t>
  </si>
  <si>
    <t>SR-13</t>
  </si>
  <si>
    <t>SR-12</t>
  </si>
  <si>
    <t>Incident Management</t>
  </si>
  <si>
    <t>SR-11</t>
  </si>
  <si>
    <t>SR-10</t>
  </si>
  <si>
    <t>SR-09</t>
  </si>
  <si>
    <t>SR-08</t>
  </si>
  <si>
    <t>SR-07</t>
  </si>
  <si>
    <t>SR-06</t>
  </si>
  <si>
    <t>SR-05</t>
  </si>
  <si>
    <t>Support Hours</t>
  </si>
  <si>
    <t>SR-04</t>
  </si>
  <si>
    <t>SR-03</t>
  </si>
  <si>
    <t>SR-02</t>
  </si>
  <si>
    <t>SR-01</t>
  </si>
  <si>
    <t>Evidence</t>
  </si>
  <si>
    <t>Activity</t>
  </si>
  <si>
    <t>Submitted information will be recorded by the NHS Digital Service Management team.</t>
  </si>
  <si>
    <t>Health or Social Care Organisation Details</t>
  </si>
  <si>
    <t>Organisation Name</t>
  </si>
  <si>
    <t>Postal Address</t>
  </si>
  <si>
    <t>Postcode</t>
  </si>
  <si>
    <t>Email Address</t>
  </si>
  <si>
    <t>Telephone</t>
  </si>
  <si>
    <t>Data Protection Act Information</t>
  </si>
  <si>
    <t>Reference</t>
  </si>
  <si>
    <t>Expiry Date</t>
  </si>
  <si>
    <t>Local Data Sharing Agreements</t>
  </si>
  <si>
    <t>PDS Data and Access Method</t>
  </si>
  <si>
    <t>PDS data already held</t>
  </si>
  <si>
    <t>PDS data requested</t>
  </si>
  <si>
    <t>Request Details</t>
  </si>
  <si>
    <t>Processing Objectives and Purpose</t>
  </si>
  <si>
    <t>Summary information - abstract of the "Method" detail below.</t>
  </si>
  <si>
    <t>Context Diagram</t>
  </si>
  <si>
    <t>Describing the player organisations, the data flows between them and the underlying technical architecture.  Embed a PDF of a PowerPoint or Visio diagram.</t>
  </si>
  <si>
    <t>Method:  Business Processes</t>
  </si>
  <si>
    <t>Method:  System Processes</t>
  </si>
  <si>
    <t>With reference to the Technical Architecture.</t>
  </si>
  <si>
    <t>Outputs</t>
  </si>
  <si>
    <t>In Business Process terms.</t>
  </si>
  <si>
    <t>Benefits</t>
  </si>
  <si>
    <t>User information</t>
  </si>
  <si>
    <t>User roles</t>
  </si>
  <si>
    <t>Target date for implementation</t>
  </si>
  <si>
    <t>Legal Basis</t>
  </si>
  <si>
    <t>Legal Basis for data release</t>
  </si>
  <si>
    <t>Security and IG Assurance</t>
  </si>
  <si>
    <t>Current IG Toolkit (IGT) Version</t>
  </si>
  <si>
    <t>Jurisdiction</t>
  </si>
  <si>
    <t>Self-assessed Grade</t>
  </si>
  <si>
    <t>Third Party Supplier Details</t>
  </si>
  <si>
    <t>Product(s)</t>
  </si>
  <si>
    <t>The product name(s).  Refer to Context Diagram and Technical Architecture.</t>
  </si>
  <si>
    <t>Supplier(s)</t>
  </si>
  <si>
    <t>Where known and relevant, provide any further details about the product configuration (eg, licensed modules, relevant parameter settings. etc).</t>
  </si>
  <si>
    <t>Service aggregation information</t>
  </si>
  <si>
    <t>Q5.5 As the client, is there:
a) a Clinical Safety Officer or suitably trained and experienced clinicians
or
b) a Social Care Professional, registered by the General Social Care Council.
who has signed off the system and interface?</t>
  </si>
  <si>
    <t>CS-055</t>
  </si>
  <si>
    <t>Q5.4 As the client, is there a formal Safety Case and incorporating Hazard log?</t>
  </si>
  <si>
    <t>CS-054</t>
  </si>
  <si>
    <t>Q5.3 As the client, have you conducted a formal Risk Assessment and identified Clinical Safety Hazards in accordance with SCCI0129 / 0160?</t>
  </si>
  <si>
    <t>CS-053</t>
  </si>
  <si>
    <t>CS-051</t>
  </si>
  <si>
    <t>CS-04</t>
  </si>
  <si>
    <t>CS-034</t>
  </si>
  <si>
    <t>CS-033</t>
  </si>
  <si>
    <t>CS-032</t>
  </si>
  <si>
    <t>CS-031</t>
  </si>
  <si>
    <t>If the Go-Live will be phased then anticipated dates and timeframes for the service to be introduced with end users.</t>
  </si>
  <si>
    <t>Escalation Contacts (all relevant levels)</t>
  </si>
  <si>
    <t>Escalation and Complaints Process</t>
  </si>
  <si>
    <t>Operational contact numbers</t>
  </si>
  <si>
    <t>High Severity Service Incident Manager</t>
  </si>
  <si>
    <t>Incident Severity Levels</t>
  </si>
  <si>
    <t>Out of hours contact number
(state if same as above)</t>
  </si>
  <si>
    <t>This section ensures the correct operational processes are in place.</t>
  </si>
  <si>
    <t>Q1 Is your system a Medical Device or eligible to be a Medical Device? 
Output: If the answer is ‘No’ further safety assurance work may be required. Continue to Q2
If the answer is ‘Yes’ the system falls under the category of a medical device and guidance should be sought from the MHRA.</t>
  </si>
  <si>
    <t xml:space="preserve">Q2 Is the System updating data held on the Spine?
Output: If the answer is ‘Yes’, further safety assurance may be required in accordance with SCCI0129 / 0160
</t>
  </si>
  <si>
    <t xml:space="preserve">Q3.1: Is the System integrating with other systems (e.g. a parent System, examples may include a patient administration system or prescribing system)?
Output: If the answer is ‘Yes’, further safety assurance may be required in accordance with SCCI0129 / SCCI0160.
</t>
  </si>
  <si>
    <t xml:space="preserve">Q3.2 Is the system used solely to automate general office functions to assist in payments and billing etc.?
</t>
  </si>
  <si>
    <t>Q3.3 Is the System a transactional one (e.g. Used to book, amend and cancel appointments or to issue a prescription or repeat medication)? 
Output: If the answer is ‘Yes’, further safety assurance may be required.</t>
  </si>
  <si>
    <t xml:space="preserve">Q3.4 Is this a calculation and / or monitoring System (e.g. recording patient Clinical Information), which is used to record, track and/or maintain health for ongoing Clinical support? 
Output: If the answer is ‘Yes’, further safety assurance may be required in accordance. 
</t>
  </si>
  <si>
    <t xml:space="preserve">Q5.2 In applying the questions set out in Q2 through Q3, does the output recommend further safety assurance as required under SCCI0129 or 0160?
</t>
  </si>
  <si>
    <r>
      <t xml:space="preserve">See Clinical Risk Management standards and implementation guidance documents for details
</t>
    </r>
    <r>
      <rPr>
        <i/>
        <u/>
        <sz val="10"/>
        <color indexed="8"/>
        <rFont val="Arial"/>
        <family val="2"/>
      </rPr>
      <t>http://systems.digital.nhs.uk/clinsafety</t>
    </r>
  </si>
  <si>
    <t>System Usage</t>
  </si>
  <si>
    <t xml:space="preserve">System Setting  </t>
  </si>
  <si>
    <t>Other key End User Organisation ICT contacts - e.g. for architecture / design, operations etc.</t>
  </si>
  <si>
    <t>Step 1 - Contacts Log</t>
  </si>
  <si>
    <t>Step 4 - Please Select the Topology which matches the Deployment</t>
  </si>
  <si>
    <t>SIRO - This IG assessment must be submitted to the End User Organisation's Senior Information Risk Owner for sign-off</t>
  </si>
  <si>
    <t>Step 7 - Clinical Safety</t>
  </si>
  <si>
    <t>…...on behalf of the End User Organisation</t>
  </si>
  <si>
    <t>CS-052</t>
  </si>
  <si>
    <t>Cat.</t>
  </si>
  <si>
    <t>Date / List / Code</t>
  </si>
  <si>
    <t>Response text - or code or list and explanatory text</t>
  </si>
  <si>
    <t>Assess</t>
  </si>
  <si>
    <t>NYA</t>
  </si>
  <si>
    <t>Direct dial number please.</t>
  </si>
  <si>
    <t>NHS or not</t>
  </si>
  <si>
    <t>Data Controller(s)</t>
  </si>
  <si>
    <t>Data Processor(s)</t>
  </si>
  <si>
    <t>Date this form first Submitted</t>
  </si>
  <si>
    <t>Existing Data Sharing Framework Contract</t>
  </si>
  <si>
    <t>Existing Data Sharing Agreement</t>
  </si>
  <si>
    <t>NYK</t>
  </si>
  <si>
    <t>Overview of Use Cases, with reference to the Context Diagram..</t>
  </si>
  <si>
    <t>To the end users and patients or service users.  Provide real life examples if appropriate.</t>
  </si>
  <si>
    <t>eg, nurse, care worker.</t>
  </si>
  <si>
    <t>Numbers of users in each role</t>
  </si>
  <si>
    <t>Client IGSoC Status - N3/HSCN connections</t>
  </si>
  <si>
    <t>The supplier(s) of the product(s).</t>
  </si>
  <si>
    <t>Has product already been technically assessed?</t>
  </si>
  <si>
    <t>Describe the role this product plays in the deployment scenario.  Refer to Context Diagram and Technical Architecture.</t>
  </si>
  <si>
    <t>Has this supplier implemented this interface before (eg, at another health or care Organisation)?</t>
  </si>
  <si>
    <t>If this is a service provided to more than one organisation, give an overview of the service.  Refer to Context Diagram and Technical Architecture.
Note that separate agreements may be required for each organisation receiving the service.</t>
  </si>
  <si>
    <t>Step 3 - End User Organisation</t>
  </si>
  <si>
    <t>IG Assessment</t>
  </si>
  <si>
    <t>DRAFT v1</t>
  </si>
  <si>
    <t>"Type" column not yet in use - see "Lists" tab for Categories</t>
  </si>
  <si>
    <t>Responses</t>
  </si>
  <si>
    <t>Assessment text</t>
  </si>
  <si>
    <t>NIC</t>
  </si>
  <si>
    <t>Contact Name</t>
  </si>
  <si>
    <t>Date Submitted</t>
  </si>
  <si>
    <t>DPA Registration</t>
  </si>
  <si>
    <t>FPN</t>
  </si>
  <si>
    <t>NHS Digital Signature</t>
  </si>
  <si>
    <t>Local DSA</t>
  </si>
  <si>
    <t>Current Method</t>
  </si>
  <si>
    <t>Requested Method</t>
  </si>
  <si>
    <t>Application provider</t>
  </si>
  <si>
    <t>RA</t>
  </si>
  <si>
    <t>Objectives and Purpose</t>
  </si>
  <si>
    <t>Business Processes</t>
  </si>
  <si>
    <t>System Processes</t>
  </si>
  <si>
    <t>Numbers of</t>
  </si>
  <si>
    <t>Target date</t>
  </si>
  <si>
    <t>Statutory Functions</t>
  </si>
  <si>
    <t>H&amp;SC Act 2012 ref.</t>
  </si>
  <si>
    <t>Legal Basis for data receipt</t>
  </si>
  <si>
    <t>Relevant Sections</t>
  </si>
  <si>
    <t>IGT Version</t>
  </si>
  <si>
    <t>IGT Score</t>
  </si>
  <si>
    <t>Review Result</t>
  </si>
  <si>
    <t>ISO 27001</t>
  </si>
  <si>
    <t>Security Policy</t>
  </si>
  <si>
    <t>Main Data Centre</t>
  </si>
  <si>
    <t>Backup Data Centre</t>
  </si>
  <si>
    <t>Territory</t>
  </si>
  <si>
    <t>Technically assessed?</t>
  </si>
  <si>
    <t>Version &amp; configuration</t>
  </si>
  <si>
    <t>Service aggregation</t>
  </si>
  <si>
    <t>PDS IG Scrutiny Drop-down Lists and Definitions</t>
  </si>
  <si>
    <t>RAG</t>
  </si>
  <si>
    <t>Risk Status</t>
  </si>
  <si>
    <t>Red</t>
  </si>
  <si>
    <t>High Risk</t>
  </si>
  <si>
    <t>Amber</t>
  </si>
  <si>
    <t>Medium Risk</t>
  </si>
  <si>
    <t>Green</t>
  </si>
  <si>
    <t>Limited or No Risk</t>
  </si>
  <si>
    <t>Comp-lete</t>
  </si>
  <si>
    <t>No further action</t>
  </si>
  <si>
    <t>Not applicable</t>
  </si>
  <si>
    <t>None Yet</t>
  </si>
  <si>
    <t>Not yet assessed</t>
  </si>
  <si>
    <t>Org Type</t>
  </si>
  <si>
    <t>Not yet allocated</t>
  </si>
  <si>
    <t>CCG</t>
  </si>
  <si>
    <t>Clinical Commissioning Group</t>
  </si>
  <si>
    <t>CIC</t>
  </si>
  <si>
    <t>Community Interest Corporation (usually former PCT community services)</t>
  </si>
  <si>
    <t>CSU</t>
  </si>
  <si>
    <t>Commissioning Support Unit (and the like)</t>
  </si>
  <si>
    <t>Govt</t>
  </si>
  <si>
    <t>Government Department</t>
  </si>
  <si>
    <t>GP</t>
  </si>
  <si>
    <t>GP Practices</t>
  </si>
  <si>
    <t>ISHP</t>
  </si>
  <si>
    <t>Independent Sector Healthcare Provider</t>
  </si>
  <si>
    <t>LA</t>
  </si>
  <si>
    <t>Local Authority</t>
  </si>
  <si>
    <t>NHS Digital</t>
  </si>
  <si>
    <t>Trust</t>
  </si>
  <si>
    <t>NHS Healthcare provider</t>
  </si>
  <si>
    <t>End User Org</t>
  </si>
  <si>
    <t>NHS or Not</t>
  </si>
  <si>
    <t>Not yet known</t>
  </si>
  <si>
    <t>NHS</t>
  </si>
  <si>
    <t>eg, trust, GP practice, etc</t>
  </si>
  <si>
    <t>Non-NHS</t>
  </si>
  <si>
    <t>eg, ISHP, servive provider</t>
  </si>
  <si>
    <t>Mixed</t>
  </si>
  <si>
    <t>Mixed NHS and Non-NHS staff</t>
  </si>
  <si>
    <t>Direct Care</t>
  </si>
  <si>
    <t>Delivery of health care or social care</t>
  </si>
  <si>
    <t>Other</t>
  </si>
  <si>
    <t>No single category applies - explained in "Objects/Purpose".</t>
  </si>
  <si>
    <t>PHIN</t>
  </si>
  <si>
    <t>Data to Private Health Information Network</t>
  </si>
  <si>
    <t>PROMS</t>
  </si>
  <si>
    <t>PROMS Questionnaires</t>
  </si>
  <si>
    <t>PDS Access Method</t>
  </si>
  <si>
    <t>Spine Full</t>
  </si>
  <si>
    <t>Full Spine Integrated system</t>
  </si>
  <si>
    <t>Soine Partial</t>
  </si>
  <si>
    <t>Partial Spine Integrated system</t>
  </si>
  <si>
    <t>SMSP</t>
  </si>
  <si>
    <t>Spine Mini Services Provider</t>
  </si>
  <si>
    <t>SCRa</t>
  </si>
  <si>
    <t>Summary Care Record Application</t>
  </si>
  <si>
    <t>DBS</t>
  </si>
  <si>
    <t>Demographics Batch Service</t>
  </si>
  <si>
    <t>DBS BS</t>
  </si>
  <si>
    <t>Demographics Batch Service Bureau Service</t>
  </si>
  <si>
    <t>Not Applicable</t>
  </si>
  <si>
    <t>IGT Review Result</t>
  </si>
  <si>
    <t xml:space="preserve">Not Satisfactory
</t>
  </si>
  <si>
    <t xml:space="preserve">Improvement
</t>
  </si>
  <si>
    <t>Satisfactory</t>
  </si>
  <si>
    <t>IGsOC Result</t>
  </si>
  <si>
    <t>UK</t>
  </si>
  <si>
    <t>Incudes Scotland and NI / not Isle of Man or Channel Islands</t>
  </si>
  <si>
    <t>EEA</t>
  </si>
  <si>
    <t>European Economic Area / includes Isle and Man and Channel Islands</t>
  </si>
  <si>
    <t>eg, outside EEA</t>
  </si>
  <si>
    <t>Assessment Scores</t>
  </si>
  <si>
    <t>OK</t>
  </si>
  <si>
    <t>Not OK</t>
  </si>
  <si>
    <t>Queries</t>
  </si>
  <si>
    <t>Queries outstanding</t>
  </si>
  <si>
    <t>PDS IG Scrutiny Category</t>
  </si>
  <si>
    <t>Risk Assess</t>
  </si>
  <si>
    <t>Undergoing risk assessment</t>
  </si>
  <si>
    <t>A - IAO</t>
  </si>
  <si>
    <t>Sign-off by PDS IAO</t>
  </si>
  <si>
    <t>A - SIRO</t>
  </si>
  <si>
    <t>Sign-off by SIRO</t>
  </si>
  <si>
    <t>B - IGARD 1st</t>
  </si>
  <si>
    <t>Submit to IGARD as 1st of Type</t>
  </si>
  <si>
    <t>B - IGARD 2nd</t>
  </si>
  <si>
    <t>Submit to IGARD as Subsequent of Type</t>
  </si>
  <si>
    <t>End User Organisation's Stakeholders</t>
  </si>
  <si>
    <t>Supporting Topology Information</t>
  </si>
  <si>
    <t>Topology Justification</t>
  </si>
  <si>
    <t>Provide an outline for how the application meets the selected system topology.</t>
  </si>
  <si>
    <t>No. of End Points</t>
  </si>
  <si>
    <t xml:space="preserve">End Point Registration </t>
  </si>
  <si>
    <t>Data storage</t>
  </si>
  <si>
    <t>Is the data persistent in the Supplier's system and can be accessed by the Supplier as well as the End User Organisation?</t>
  </si>
  <si>
    <t>Service  contact</t>
  </si>
  <si>
    <t>End User Organisation Owner</t>
  </si>
  <si>
    <t>ICT Manager for the   End User Organisation(s) involved in the project</t>
  </si>
  <si>
    <t>Describe by who and where the data will be held/stored e.g. on  End User Organisation servers, on servers belonging to third party suppliers commissioned by an  End User Organisation to do work on behalf of the  End User Organisation</t>
  </si>
  <si>
    <r>
      <t xml:space="preserve">It provides best-practice guidance which </t>
    </r>
    <r>
      <rPr>
        <b/>
        <u/>
        <sz val="10"/>
        <rFont val="Arial"/>
        <family val="2"/>
      </rPr>
      <t>End User Organisations must consider</t>
    </r>
    <r>
      <rPr>
        <b/>
        <sz val="10"/>
        <rFont val="Arial"/>
        <family val="2"/>
      </rPr>
      <t xml:space="preserve"> when assuring their own architectures.</t>
    </r>
  </si>
  <si>
    <r>
      <t>It is the responsibility of the End User Organisation to agree the specific deployment approach with the Supplier</t>
    </r>
    <r>
      <rPr>
        <b/>
        <strike/>
        <sz val="10"/>
        <color indexed="8"/>
        <rFont val="Arial"/>
        <family val="2"/>
      </rPr>
      <t/>
    </r>
  </si>
  <si>
    <t>Phase 2 - Target Operating Model Assessment - Approved by the End User Organisation</t>
  </si>
  <si>
    <t>End User Organisation Approver</t>
  </si>
  <si>
    <t>End User  Organisation Owner</t>
  </si>
  <si>
    <t>Embed documents as appropriate.</t>
  </si>
  <si>
    <t>Organisation Data Service (ODS) code</t>
  </si>
  <si>
    <t>Yes or No. If the system has previously implemented this interface (e.g. at another End User Organisation) it would not be a first of type.If No, indicate organisation name.</t>
  </si>
  <si>
    <t>Information incomplete or ambiguous or not satisfactory</t>
  </si>
  <si>
    <t>Information sufficiently complete and satisfactory</t>
  </si>
  <si>
    <t>Approval</t>
  </si>
  <si>
    <t>Approved</t>
  </si>
  <si>
    <t>Rejected</t>
  </si>
  <si>
    <t>The usage and settings statement has been fully approved - no further usage and settings assessment required</t>
  </si>
  <si>
    <t>The usage and settings statement has been approved  - a DSFC and DSA must be sought</t>
  </si>
  <si>
    <t>The usage and settings statement has been approved  - DSA must be sought</t>
  </si>
  <si>
    <t xml:space="preserve">The usage and settings statement has been rejected  </t>
  </si>
  <si>
    <t>UsageOutcome</t>
  </si>
  <si>
    <t>Select from list. For Mixed and Non-NHS staff explain in "Response" box</t>
  </si>
  <si>
    <t>Full name required.</t>
  </si>
  <si>
    <t>Contact Postal Address</t>
  </si>
  <si>
    <t>Contact Postcode</t>
  </si>
  <si>
    <t>Contact Email Address</t>
  </si>
  <si>
    <t>Contact Telephone</t>
  </si>
  <si>
    <t>Provide a description of how the data retrieved from Spine will be used e.g. displayed on a screen with the subject of the data in attendance, a batch job with no user interface.</t>
  </si>
  <si>
    <t>NHS Digital National Service Desk</t>
  </si>
  <si>
    <t>Confirm that the Supplier has an incident management process in place that it will use with Commissioning Organisations and that is consistent with the NHS Digital Incident Management process. 
Attach evidence of any service and incident management processes to be used.</t>
  </si>
  <si>
    <t>Operational contacts and contact details (phone, email)</t>
  </si>
  <si>
    <t xml:space="preserve">Please provide local organisation chart where possible, with the roles pertaining to this service explained.
</t>
  </si>
  <si>
    <t>England / Wales</t>
  </si>
  <si>
    <t>The assessement may require further action - please see the Section 'Outcome of Usage and Settings Statement'</t>
  </si>
  <si>
    <t>Phase 1B - Technical Conformance - Approved by  NHS Digital</t>
  </si>
  <si>
    <t>Once the TOM is approved by this approval panel it should be sent to the Supplier to forward to  NHS Digital for audit purposes. This approval will be used as basis to proceed with the deployment of the Service.</t>
  </si>
  <si>
    <t>This section details the individual who will assess the information provided in the entire Target Operating Model. Any risks highlighted during the completion of the TOM are accepted by and will be managed by the Approver of the End User Organisation.</t>
  </si>
  <si>
    <t>If the product is already deployed further assessment of this product is not required</t>
  </si>
  <si>
    <t>Health or Social Care Organisation Details (End User Organisation)</t>
  </si>
  <si>
    <r>
      <t xml:space="preserve">Is an accurate time source in place?
</t>
    </r>
    <r>
      <rPr>
        <i/>
        <sz val="10"/>
        <rFont val="Arial"/>
        <family val="2"/>
      </rPr>
      <t>Date and time between systems (e.g. for use in audit logs) should be synchronised within 250 milliseconds of the NASP-provided or National  Network Time Servers</t>
    </r>
  </si>
  <si>
    <r>
      <t xml:space="preserve">What access control approach is implemented?
</t>
    </r>
    <r>
      <rPr>
        <i/>
        <sz val="10"/>
        <rFont val="Arial"/>
        <family val="2"/>
      </rPr>
      <t>Role Based Access Control should limit users so that they can only access system functionality relevant to their job role
Recognised mechanisms include both National and Local RBAC
If Local RBAC is selected, please provide further details (this may be in the form of a reference to additional documentation)
Other mechanisms (e.g. limiting physical access to the system )should be noted as "Other" and described further in Additional Notes.</t>
    </r>
  </si>
  <si>
    <r>
      <t xml:space="preserve">What mechanism is provided for secure authentication of users?
</t>
    </r>
    <r>
      <rPr>
        <i/>
        <sz val="10"/>
        <rFont val="Arial"/>
        <family val="2"/>
      </rPr>
      <t>Recognised authentication (log-on) mechanisms include:
 - Spine smartcard
 - Other strong authentication e.g. two-factor token logon
Other mechanisms (e.g. username and password )should be noted as "Other" and described further in Additional Notes.</t>
    </r>
  </si>
  <si>
    <t>…...on behalf of the End User organisation</t>
  </si>
  <si>
    <r>
      <t>Are there adequate controls of data in storage?</t>
    </r>
    <r>
      <rPr>
        <i/>
        <sz val="10"/>
        <rFont val="Arial"/>
        <family val="2"/>
      </rPr>
      <t xml:space="preserve">
For example are storage devices encrypted and / or located in a secure area?
See approved Cryptographic Algorithms Document http://webarchive.nationalarchives.gov.uk/20161101131024/http://systems.digital.nhs.uk/infogov/security/infrasec/gpg </t>
    </r>
  </si>
  <si>
    <t xml:space="preserve">Roles and Responsibilities </t>
  </si>
  <si>
    <t>The table below outlines the roles and responsibilities for those who will either complete, review or approve the Target Operating Model (TOM)</t>
  </si>
  <si>
    <t>Responsibility within the TOM Completion, Review and Approval Process</t>
  </si>
  <si>
    <t xml:space="preserve">TOM Completion Guidance </t>
  </si>
  <si>
    <t xml:space="preserve"> </t>
  </si>
  <si>
    <t xml:space="preserve">                          </t>
  </si>
  <si>
    <t>CHECKLIST SECTIONS</t>
  </si>
  <si>
    <t>Captures Supplier information. Required for Phase 1A and 1B</t>
  </si>
  <si>
    <t>Captures Organisation information, data usage, and the associated legal agreements. Required for Phase 1A</t>
  </si>
  <si>
    <t>This section assesses the technical and integration architecture, and highlights any risks or issues. Required for Phase 2</t>
  </si>
  <si>
    <t>This section considers the IG implications of the new interface - assessing the Controls in place against the Business Scenario.  Required for Phase 2</t>
  </si>
  <si>
    <t>This section assesses whether there may be clinical safety implications of the new interface.  Required for Phase 2</t>
  </si>
  <si>
    <t>This section ensures the correct Service Management processes are in place to assist the deployment and maintenance once the application is deployed in to the live environment.  Required for Phase 2</t>
  </si>
  <si>
    <t>End User Organisation</t>
  </si>
  <si>
    <t>The individual that will be the recipient of the End User Policy for a signature</t>
  </si>
  <si>
    <t>NHS Digital Assurance contact</t>
  </si>
  <si>
    <t>Connection Agreement Signatory</t>
  </si>
  <si>
    <r>
      <t>Are the guidelines for network access controls met?</t>
    </r>
    <r>
      <rPr>
        <i/>
        <sz val="10"/>
        <rFont val="Arial"/>
        <family val="2"/>
      </rPr>
      <t xml:space="preserve">
See https://nww.carecertisp.digital.nhs.uk/display/CC/NHS+Digital+Good+Practice+Guides
'Access Control Lists'/'Firewall Technologies'/'LAN Security'</t>
    </r>
  </si>
  <si>
    <r>
      <t>Is data retention provided, in line with NHS retention standards?</t>
    </r>
    <r>
      <rPr>
        <i/>
        <sz val="10"/>
        <rFont val="Arial"/>
        <family val="2"/>
      </rPr>
      <t xml:space="preserve">
See https://digital.nhs.uk/codes-of-practice-handling-information for more details of minimum retention periods for different data types</t>
    </r>
  </si>
  <si>
    <r>
      <t xml:space="preserve">* </t>
    </r>
    <r>
      <rPr>
        <b/>
        <sz val="10"/>
        <rFont val="Arial"/>
        <family val="2"/>
      </rPr>
      <t>GUIDANCE</t>
    </r>
    <r>
      <rPr>
        <sz val="10"/>
        <rFont val="Arial"/>
        <family val="2"/>
      </rPr>
      <t xml:space="preserve">
The escalation and complaints process shall comply with the following principles:
- The party raising the Escalation or Complaint shall be kept informed of progress at an appropriate interval as agreed with the party raising the Escalation
- All Escalations and Complaints shall be managed to an appropriate conclusion with agreed remedial actions to prevent re-occurrence
- Escalations and Complaints shall not be closed without the agreement of the party that raised them
- Details of all Escalations and Complaints shall be retained on the audit trail for a period of two years
- Activity should be undertaken by the party against whom the Complaint was made in order to minimise the re-occurrence of the issues underlying reported Escalations and Complaints.
</t>
    </r>
  </si>
  <si>
    <t>Provide role (not name), organisation and address.
Definition of a Data Controller can be found https://ico.org.uk/for-organisations/guide-to-data-protection/key-definitions/</t>
  </si>
  <si>
    <t>Provide role (not name), organisation and address.
Definition of a Data Processor can be found https://ico.org.uk/for-organisations/guide-to-data-protection/key-definitions/</t>
  </si>
  <si>
    <t>Will advise on conformance in general</t>
  </si>
  <si>
    <t>Outline how many End Points are going to be used for the deployment (i.e. single end point or multiple end points per deployment)</t>
  </si>
  <si>
    <t>Dependant on the clinical setting of your Health IT system, this section must be completed or have input from either;
- a Clinical Safety Officer or suitably trained and experienced clinicians
- a Social Care Professional, registered by the General Social Care Council 
and MUST be signed off as indicated in the Additional Stakeholder Involvement section below.</t>
  </si>
  <si>
    <t>Q4 Were any clinical safety issues identified by the technical clinical safety review performed in the "Architecture CL-01" section of this checklist?</t>
  </si>
  <si>
    <r>
      <t>Are workstations and servers adequately secured?</t>
    </r>
    <r>
      <rPr>
        <i/>
        <sz val="10"/>
        <rFont val="Arial"/>
        <family val="2"/>
      </rPr>
      <t xml:space="preserve">
See referenced guidance  from the National Institutes of Standards Technology (NIST) for more details</t>
    </r>
  </si>
  <si>
    <r>
      <t>Are the requirements for secure communications met?</t>
    </r>
    <r>
      <rPr>
        <i/>
        <sz val="10"/>
        <rFont val="Arial"/>
        <family val="2"/>
      </rPr>
      <t xml:space="preserve">
For example, encrypting data in transit
All data in transit must be encrypted using an approved cipher suite, in this instance TLS1.2. See approved Cryptographic Algorithms Document 
http://webarchive.nationalarchives.gov.uk/20161101131024/http://systems.digital.nhs.uk/infogov/security/infrasec/gpg </t>
    </r>
  </si>
  <si>
    <t>Demographic data is transmitted across organisational (e.g. Trust) boundaries.
Any cross-organisation data flow has appropriate authorisation and data sharing agreements in place.</t>
  </si>
  <si>
    <r>
      <t xml:space="preserve">If TOM version changes impact the risks on NHS Digital or </t>
    </r>
    <r>
      <rPr>
        <sz val="11"/>
        <rFont val="Calibri"/>
        <family val="2"/>
      </rPr>
      <t>Commisioning Organisation, or have a material impact on the process, approval will be sought from the senior approvers.</t>
    </r>
  </si>
  <si>
    <t>Shows the NHS Digital recognised topologies. One must be selected as part of the evaluation process. Required for Phase 1A</t>
  </si>
  <si>
    <t>Is the intention to use existing live end points or use new end points. 
If existing End Points are to be used confirm the relevant details here (inc ASID)</t>
  </si>
  <si>
    <t xml:space="preserve">Action By </t>
  </si>
  <si>
    <t xml:space="preserve">Actioned by </t>
  </si>
  <si>
    <t xml:space="preserve">Compliance </t>
  </si>
  <si>
    <t>Additional Notes/References</t>
  </si>
  <si>
    <t>Q5.1 As the client and where a Hazard log is provided by NHS Digital have you:
a) reviewed the Hazard log?
b) implemented appropriate local mitigations?
c) transferred the Hazards/Mitigations into the local business processes and accepted ownership of  residual risk(s)?</t>
  </si>
  <si>
    <t>Anticipated Go Live date for the  service with Commissioning Organisation users</t>
  </si>
  <si>
    <t>Anticipated Go Live date for the service with Commissioning Organisation users</t>
  </si>
  <si>
    <t>The usage and settings statement has been provisionally approved  - full approval will be sought through the IGARD process</t>
  </si>
  <si>
    <t xml:space="preserve">End User Policy Signatory
</t>
  </si>
  <si>
    <t>Supplier to complete</t>
  </si>
  <si>
    <t>End User organisation to complete</t>
  </si>
  <si>
    <t>Supplier/End User collaborate to complete</t>
  </si>
  <si>
    <t>NHS Digital to complete</t>
  </si>
  <si>
    <t>Self-certification tool and development and assessment framework detailing the risks, approvals, requirements and information to ensure the locally developed system meets the technical, IG, Clinical safety and functionality required for the business context</t>
  </si>
  <si>
    <r>
      <t>I am authorised to accept my organisation’s responsibilities as set out in the TOM and End User</t>
    </r>
    <r>
      <rPr>
        <i/>
        <sz val="11"/>
        <rFont val="Arial"/>
        <family val="2"/>
      </rPr>
      <t xml:space="preserve"> Policy, having entered into contract with the Supplier, approve use of the Service. I understand the TOM has been provided to assist my organisation in assuring the Service and there may be additional implications and risks to consider prior to acceptance. 
I confirm my organisation has assured itself and accepts its obligations and responsibilities (and any risks highlighted) as set out in the TOM  and End User Policy. 
</t>
    </r>
  </si>
  <si>
    <t>Will advise on specific details (e.g. training, support)</t>
  </si>
  <si>
    <r>
      <t>Is a formal Information Security Management System in place?</t>
    </r>
    <r>
      <rPr>
        <i/>
        <sz val="10"/>
        <rFont val="Arial"/>
        <family val="2"/>
      </rPr>
      <t xml:space="preserve">
An Information Security Management System (ISMS) is defined as that part of the overall management system, based on a business risk approach, to establish, implement, operate, monitor, review, maintain and improve information security. 
BS EN ISO/IEC 27001:2017 is the relevant standard</t>
    </r>
  </si>
  <si>
    <r>
      <t>Has a penetration test been completed and an action plan been developed to mitigate any vulnerabilities identified?</t>
    </r>
    <r>
      <rPr>
        <i/>
        <sz val="10"/>
        <rFont val="Arial"/>
        <family val="2"/>
      </rPr>
      <t xml:space="preserve">
</t>
    </r>
  </si>
  <si>
    <t>Is a full audit trail provided?</t>
  </si>
  <si>
    <t>Clinical safety signoff requirements are determined below on completing questions 1 to 5, there are five possible outcomes;
   1. None Required 
   2. Local Only (Non Clinical)
   3. Local Only (Clinical Safety Related) SCCI0129 / SCCI0160 needs to be applied
   4. NHS Digital Clinical Safety Group Assistance Required 
   5. The System falls under the category of a Medical Device and guidance should be sought from the MHRA 
If further guidance is needed then the NHS Digital Clinical Safety Group may be contacted on clinical.safety@nhs.net</t>
  </si>
  <si>
    <t>The individual that will be the recipient of the Connection Agreement for a signature</t>
  </si>
  <si>
    <t>The Clinical Safety Officer responsible for signoff of Clinical Safety related risks as defined by SCCI0160 Standard, mandated by NHS England (Note: May be multiple individuals if several organisations are involved)</t>
  </si>
  <si>
    <t>The Clinical Safety Officer responsible for signoff of Clinical Safety related risks as defined by SCCI0129 Standard, mandated by NHS England (Note: May be multiple individuals if several organisations are involved)</t>
  </si>
  <si>
    <t>The notes below provide guidance to those who will be completing the TOM:</t>
  </si>
  <si>
    <t>clinical.safety@hscic.gov.uk</t>
  </si>
  <si>
    <t>itkconformance@nhs.net</t>
  </si>
  <si>
    <t xml:space="preserve">To be completed by the Supplier to provide best-practice guidance to the End User Organisation </t>
  </si>
  <si>
    <t xml:space="preserve">…...on behalf of the End User Organisation </t>
  </si>
  <si>
    <t>Other Supplier Details</t>
  </si>
  <si>
    <t>Additional contact (as required)</t>
  </si>
  <si>
    <t>For all other products involved in the end to end system</t>
  </si>
  <si>
    <t>Enter 'N/A' if none</t>
  </si>
  <si>
    <t>Subsequent dates can be in the "Response" box.</t>
  </si>
  <si>
    <t>A single ODS code of the organisation with responsibility for the demographics query event. See https://odsportal.hscic.gov.uk/ - insert code in column D.</t>
  </si>
  <si>
    <t>Contact Name(s)</t>
  </si>
  <si>
    <t>Any required actions will appear beneath the main table, depending how the Compliance Status column is populated.</t>
  </si>
  <si>
    <t>Where a non-standard technical implementation mechanism is proposed then the checklist will highlight the need for further review and risk assessment by the End User Organisation's Senior Information Risk Owner (SIRO).</t>
  </si>
  <si>
    <t>KEY FOR COMPLETION</t>
  </si>
  <si>
    <r>
      <t xml:space="preserve">This tab is for NHS Digital use </t>
    </r>
    <r>
      <rPr>
        <b/>
        <u/>
        <sz val="14"/>
        <color indexed="8"/>
        <rFont val="Calibri"/>
        <family val="2"/>
      </rPr>
      <t>only</t>
    </r>
    <r>
      <rPr>
        <b/>
        <sz val="14"/>
        <color indexed="8"/>
        <rFont val="Calibri"/>
        <family val="2"/>
      </rPr>
      <t xml:space="preserve"> and relates to the TOM template</t>
    </r>
  </si>
  <si>
    <t>The colour key used throughout this document is:</t>
  </si>
  <si>
    <r>
      <rPr>
        <b/>
        <u/>
        <sz val="11"/>
        <rFont val="Arial"/>
        <family val="2"/>
      </rPr>
      <t>KEY FOR COMPLETION</t>
    </r>
    <r>
      <rPr>
        <sz val="11"/>
        <rFont val="Arial"/>
        <family val="2"/>
      </rPr>
      <t xml:space="preserve">
The colour key used throughout this document is:</t>
    </r>
  </si>
  <si>
    <t>NHS Digital use only</t>
  </si>
  <si>
    <t>NHS Digital PDS IG Scrutiny Organisation Assessment - print on A4</t>
  </si>
  <si>
    <t>NHS Digital Use Only - DO NOT EDIT</t>
  </si>
  <si>
    <t>This section captures contact details for all involved organisations. Required for Phase 1A</t>
  </si>
  <si>
    <r>
      <t xml:space="preserve">Details of the IG Toolkit compliance status 
</t>
    </r>
    <r>
      <rPr>
        <i/>
        <sz val="10"/>
        <color indexed="9"/>
        <rFont val="Arial"/>
        <family val="2"/>
      </rPr>
      <t xml:space="preserve">(information can be found on the IG toolkit - </t>
    </r>
    <r>
      <rPr>
        <sz val="10"/>
        <color indexed="9"/>
        <rFont val="Arial"/>
        <family val="2"/>
      </rPr>
      <t xml:space="preserve">https://www.igt.hscic.gov.uk/ </t>
    </r>
    <r>
      <rPr>
        <i/>
        <sz val="10"/>
        <color indexed="9"/>
        <rFont val="Arial"/>
        <family val="2"/>
      </rPr>
      <t>)</t>
    </r>
  </si>
  <si>
    <t>Date started IG Toolkit</t>
  </si>
  <si>
    <t>Date IG Toolkit was published</t>
  </si>
  <si>
    <t>IG Toolkit compliance grade; if relevant, provide details in "Response text"</t>
  </si>
  <si>
    <t>Start date</t>
  </si>
  <si>
    <t>Date received IGSoC</t>
  </si>
  <si>
    <r>
      <t xml:space="preserve">Details of the IGSoC compliance status 
</t>
    </r>
    <r>
      <rPr>
        <i/>
        <sz val="10"/>
        <color indexed="9"/>
        <rFont val="Arial"/>
        <family val="2"/>
      </rPr>
      <t>(for information see  - https://digital.nhs.uk/health-social-care-network/new-to-hscn/connecting-to-HSCN#The HSCN Connection Agreement</t>
    </r>
    <r>
      <rPr>
        <sz val="10"/>
        <color indexed="9"/>
        <rFont val="Arial"/>
        <family val="2"/>
      </rPr>
      <t xml:space="preserve">/ </t>
    </r>
    <r>
      <rPr>
        <i/>
        <sz val="10"/>
        <color indexed="9"/>
        <rFont val="Arial"/>
        <family val="2"/>
      </rPr>
      <t>)</t>
    </r>
  </si>
  <si>
    <r>
      <t xml:space="preserve">Organisation Type </t>
    </r>
    <r>
      <rPr>
        <sz val="10"/>
        <rFont val="Arial"/>
        <family val="2"/>
      </rPr>
      <t>(if different from IGT Organisation Type)</t>
    </r>
  </si>
  <si>
    <t>Acute Trust</t>
  </si>
  <si>
    <t>Ambulance Trust</t>
  </si>
  <si>
    <t>Any Qualified Provider - Clinical Services</t>
  </si>
  <si>
    <t>Any Qualified Provider - Non Clinical Services</t>
  </si>
  <si>
    <t>Commercial Third Party</t>
  </si>
  <si>
    <t>Commissioning Support Unit</t>
  </si>
  <si>
    <t>Community Health Provider</t>
  </si>
  <si>
    <t>Community Pharmacy/DAC</t>
  </si>
  <si>
    <t>Data Service for Commissioners</t>
  </si>
  <si>
    <t>Dental Practice</t>
  </si>
  <si>
    <t>Eye Care Service</t>
  </si>
  <si>
    <t>General Practice</t>
  </si>
  <si>
    <t>Hosted Secondary Use Team/Project</t>
  </si>
  <si>
    <t>Mental Health Trust</t>
  </si>
  <si>
    <t>NHS Business Partner/ITC/ALB</t>
  </si>
  <si>
    <t>NHS Business Services Authority</t>
  </si>
  <si>
    <t>NHS England</t>
  </si>
  <si>
    <t>Prison Health</t>
  </si>
  <si>
    <t>Public Health England</t>
  </si>
  <si>
    <t>Secondary Use Organisation</t>
  </si>
  <si>
    <t>Voluntary Sector Organisation</t>
  </si>
  <si>
    <t>Step 5 - Architecture</t>
  </si>
  <si>
    <t>Step 8 - Service Readiness</t>
  </si>
  <si>
    <t>Select best match from list</t>
  </si>
  <si>
    <t>Deploying Health or Social Care (End User) Organisation IGSoC status - N3 / HSCN connections</t>
  </si>
  <si>
    <r>
      <t xml:space="preserve">Details of the IGSoC compliance status 
</t>
    </r>
    <r>
      <rPr>
        <i/>
        <sz val="10"/>
        <color theme="0"/>
        <rFont val="Arial"/>
        <family val="2"/>
      </rPr>
      <t>F</t>
    </r>
    <r>
      <rPr>
        <i/>
        <sz val="10"/>
        <color indexed="9"/>
        <rFont val="Arial"/>
        <family val="2"/>
      </rPr>
      <t>or information see https://digital.nhs.uk/health-social-care-network/new-to-hscn/connecting-to-HSCN#The HSCN Connection Agreement</t>
    </r>
    <r>
      <rPr>
        <sz val="10"/>
        <color indexed="9"/>
        <rFont val="Arial"/>
        <family val="2"/>
      </rPr>
      <t>/</t>
    </r>
  </si>
  <si>
    <t>The score quoted below should be using the latest IGT version - an IGT assessment must be completed and published annually</t>
  </si>
  <si>
    <r>
      <t xml:space="preserve">IG Toolkit information available at:  </t>
    </r>
    <r>
      <rPr>
        <b/>
        <sz val="10"/>
        <color indexed="9"/>
        <rFont val="Arial"/>
        <family val="2"/>
      </rPr>
      <t>https://www.igt.hscic.gov.uk</t>
    </r>
  </si>
  <si>
    <t>The End User Organisations Executive with overall accountability for this assessment and any associated risks</t>
  </si>
  <si>
    <t>Organisation Executive</t>
  </si>
  <si>
    <t>Lead Contact</t>
  </si>
  <si>
    <t>Other Key Contacts</t>
  </si>
  <si>
    <t>Alternative contacts (as required)</t>
  </si>
  <si>
    <t>The Supplier main contact</t>
  </si>
  <si>
    <t>The End User Organisation main contact</t>
  </si>
  <si>
    <t>The  End User Organisations Executive with responsibility for the project (if different to above)</t>
  </si>
  <si>
    <t>Supplier Lead Contact</t>
  </si>
  <si>
    <t>NHS Digital NRLS - Target Operating Model (TOM) Self-Evaluation Checklist</t>
  </si>
  <si>
    <t>Target Operating Model - NRLS - Self-Evaluation Checklist</t>
  </si>
  <si>
    <t>0.1</t>
  </si>
  <si>
    <t>draft for review - based on TEMPLATE Target Operating Model - Spine Mini Service  v1.2</t>
  </si>
  <si>
    <t>Debbie Chinn</t>
  </si>
  <si>
    <t>cyber security</t>
  </si>
  <si>
    <t>Security Subject Matter Experts</t>
  </si>
  <si>
    <t>NRLS Service  Information Asset Owner</t>
  </si>
  <si>
    <t xml:space="preserve">ConformanceTeam </t>
  </si>
  <si>
    <t>Certificate Number</t>
  </si>
  <si>
    <t>Step 2 - Supplier Information</t>
  </si>
  <si>
    <t xml:space="preserve">A single ODS code of the Supplier - see https://odsportal.hscic.gov.uk/. </t>
  </si>
  <si>
    <t>Responsible for reviewing the relevant sections of the TOM for completion
Accountable for ensuring any key risks which stem from non-compliance against the Target Operating Model are highlighted to the End User Organisation
Responsible for ensuring guidance is provided to the Supplier and End User Organisation for Target Operating Model completion
Provides approval for the Client to be deployed
Provides approval for the Personal Demographics Service Data Access Request (through Usage and Settings approval)
Provides statement if technical conformance has been achieved</t>
  </si>
  <si>
    <t>Supplier Stakeholders</t>
  </si>
  <si>
    <t>This details key information about the Supplier Topology</t>
  </si>
  <si>
    <t xml:space="preserve">…...on behalf of the Supplier </t>
  </si>
  <si>
    <t xml:space="preserve">…...on behalf of the End User Organisation 
…...on behalf of the Supplier </t>
  </si>
  <si>
    <t xml:space="preserve">…...on behalf of the End User Organisation 
…...on behalf of the Supplier 
</t>
  </si>
  <si>
    <t>This section captures basic information about the Supplier and the system using the data.</t>
  </si>
  <si>
    <t>Step 9b - Provider Requirements</t>
  </si>
  <si>
    <t>General</t>
  </si>
  <si>
    <t>Read</t>
  </si>
  <si>
    <t>Search</t>
  </si>
  <si>
    <t>Create</t>
  </si>
  <si>
    <t>Delete</t>
  </si>
  <si>
    <t>Step 9a - Supplier Requirements</t>
  </si>
  <si>
    <t>DPIA conformance</t>
  </si>
  <si>
    <t>Review of any supplier self-certified evidence stated as requiring local organisation acceptance, due to it not be suitable for one-off central NHS Digital assurance.</t>
  </si>
  <si>
    <t xml:space="preserve">Review supplier self-certified evidence </t>
  </si>
  <si>
    <r>
      <t xml:space="preserve">have you read in understood your obligations described in the NRLS DPIA
</t>
    </r>
    <r>
      <rPr>
        <i/>
        <sz val="10"/>
        <color rgb="FFFF0000"/>
        <rFont val="Arial"/>
        <family val="2"/>
      </rPr>
      <t>link:</t>
    </r>
  </si>
  <si>
    <t xml:space="preserve"> Security (SSL), Including the supported cipher suites</t>
  </si>
  <si>
    <t>Java Web Token (JWT) claims</t>
  </si>
  <si>
    <t>HTTP custom headers</t>
  </si>
  <si>
    <t>FHIR Static Content Validation - FHIR Base and NRLS Profiles</t>
  </si>
  <si>
    <t>Static Validation</t>
  </si>
  <si>
    <t>Business Validation</t>
  </si>
  <si>
    <t>Provider Create</t>
  </si>
  <si>
    <t>POST valid DocumentReference resource for all pointers (direct / indirect) support</t>
  </si>
  <si>
    <t>HTTP200 Success Bundle of type DocumentReference returned</t>
  </si>
  <si>
    <t>HTTP200 Success Bundle with 0 content</t>
  </si>
  <si>
    <t>HTTP403 Access Denied + OperationOutcome resource</t>
  </si>
  <si>
    <t>HTTP400 Missing or Invalid Header + OperationOutcome resource</t>
  </si>
  <si>
    <t>Comsumer Search</t>
  </si>
  <si>
    <t>GET via ODS code</t>
  </si>
  <si>
    <t>GET via Patient</t>
  </si>
  <si>
    <t>GET via Patient and ODS code</t>
  </si>
  <si>
    <t xml:space="preserve">GET via a parameter and a return code value </t>
  </si>
  <si>
    <t>Comsumer Search Responses</t>
  </si>
  <si>
    <t>Provider Create Responses</t>
  </si>
  <si>
    <t xml:space="preserve">HTTP201 Success including logicalId and initial versionId </t>
  </si>
  <si>
    <t>HTTP400 Invalid Resource + OperationOutcome resource</t>
  </si>
  <si>
    <t>HTTP400 Message Not Well Formed + OperationOutcome resource</t>
  </si>
  <si>
    <t>Step 9c - Consumer Requirements</t>
  </si>
  <si>
    <t xml:space="preserve">Step 6- Information Governance and Security </t>
  </si>
  <si>
    <t>This IG checklist applies to generic components. It should be noted there exists additional NRLS specific IG requirements detailed in tabs 9a, 9b and 9c.</t>
  </si>
  <si>
    <t xml:space="preserve">The TOM IG guidance contains a number of business scenarios, each requiring different levels of IG controls.
</t>
  </si>
  <si>
    <t>NRLS Search</t>
  </si>
  <si>
    <t>NRLS Create</t>
  </si>
  <si>
    <t>NRLS pointer is queried under the control of the consuming system</t>
  </si>
  <si>
    <t>NRLS pointer is created under the control of the proving system</t>
  </si>
  <si>
    <t>This section captures basic information about the NRLS access request and is used to determine the application type and approval route.</t>
  </si>
  <si>
    <t>This section details the individual who will assess the Usage and Settings information provided within the End User Organisation tab of this Target Operating Model. This assessment will provide basis for granting access to NRLS Data.</t>
  </si>
  <si>
    <t xml:space="preserve">The NHS Digital NRLS Information Asset Owner with overall accountability for the data. The assessment is for the usage and setting only and not for any other aspect of the TOM.
</t>
  </si>
  <si>
    <r>
      <t>This section details the individual who will assess the technical conformance of the supplier product based on the outcome of testing as detailed</t>
    </r>
    <r>
      <rPr>
        <b/>
        <sz val="10"/>
        <color rgb="FFFF0000"/>
        <rFont val="Arial"/>
        <family val="2"/>
      </rPr>
      <t xml:space="preserve"> ? </t>
    </r>
  </si>
  <si>
    <t>Technical conformance will provide basis for issuing the Conformance Certificate to the Supplier.</t>
  </si>
  <si>
    <t>This is the conformance certificate number, for the version of the Suipplier (End Product) indicated on the certificate.</t>
  </si>
  <si>
    <t>The SA conformance Team is responsible for assuring the supplier product development.</t>
  </si>
  <si>
    <t>System Details</t>
  </si>
  <si>
    <t>IG Toolkit Compliance</t>
  </si>
  <si>
    <t>IGSoC Compliance</t>
  </si>
  <si>
    <t>Interface Overview</t>
  </si>
  <si>
    <t>This details the Supplier.</t>
  </si>
  <si>
    <t>The product requesting and receiving data from the NRLS interface</t>
  </si>
  <si>
    <t xml:space="preserve">Common Assurance Process (CAP) for Spine Integration or Interoperability Toolkit (ITK) conformance </t>
  </si>
  <si>
    <t>Organisation responsible for the deployment
Responsible for completing the relevant sections of the TOM, demonstrating compliance against the requirement set
Responsible for providing acceptance of the End Product (Phase 2)
Accountable for reviewing the content of the completed TOM and accepting any key risks, exclusions or mitigations (Phase 2)
May also be the Supplier, if a Client End Product is being developed in-house
Organisation which will be the end user of the NRLS Product</t>
  </si>
  <si>
    <t>0.2</t>
  </si>
  <si>
    <t>Author</t>
  </si>
  <si>
    <t>NS</t>
  </si>
  <si>
    <t>HTTP400 Invalid Parameter + OperationOutcome resource</t>
  </si>
  <si>
    <t>General Functional</t>
  </si>
  <si>
    <t>NRLS-REQ-F003</t>
  </si>
  <si>
    <t>General Non-Functional</t>
  </si>
  <si>
    <t>Requirements Source</t>
  </si>
  <si>
    <t>Location</t>
  </si>
  <si>
    <t>NRLS Current Published API Specification</t>
  </si>
  <si>
    <t>https://developer.nhs.uk/apis/nrls/</t>
  </si>
  <si>
    <t>NRLS FHIR Structured Definitions</t>
  </si>
  <si>
    <t>https://fhir.nhs.uk/STU3/StructureDefinition/NRLS-DocumentReference-1</t>
  </si>
  <si>
    <t>1.0.0</t>
  </si>
  <si>
    <t>Provider Search</t>
  </si>
  <si>
    <t>Provider Search Responses</t>
  </si>
  <si>
    <t xml:space="preserve">HTTP200 Success with ETag header containing the incremented versionId, and Last-Modified header in UTC </t>
  </si>
  <si>
    <t>HTTP404 No Record Found + OperationOutcome resource</t>
  </si>
  <si>
    <t>Provider Delete</t>
  </si>
  <si>
    <t>Provider Delete Responses</t>
  </si>
  <si>
    <t>DELETE valid DocumentReference resource, including Id</t>
  </si>
  <si>
    <t xml:space="preserve">HTTP204 OK </t>
  </si>
  <si>
    <t>changes after review - include The ‘Read’, ‘Update’ and ‘Delete’ and change search error code</t>
  </si>
  <si>
    <t>0.3</t>
  </si>
  <si>
    <t>changes after review for service tab and changes to tabs 9abc to include inferred requirements</t>
  </si>
  <si>
    <t>Paul Butterworth</t>
  </si>
  <si>
    <t>Head of Technical Support Services</t>
  </si>
  <si>
    <t>Jamil Yunis</t>
  </si>
  <si>
    <t>Senior Test and Assurance Manager [interoperability; non-functional]</t>
  </si>
  <si>
    <t>Alan Laithwaite</t>
  </si>
  <si>
    <t>Test and Assurance Manager [central NRLS service]</t>
  </si>
  <si>
    <t>Nicola Young</t>
  </si>
  <si>
    <t xml:space="preserve">Senior Test and Assurance Manager </t>
  </si>
  <si>
    <t>Test and Assurance Manager [clinical safety]</t>
  </si>
  <si>
    <t>Chris Squibb</t>
  </si>
  <si>
    <t>Service Introduction Manager</t>
  </si>
  <si>
    <t>Hadleigh Stollar</t>
  </si>
  <si>
    <t>NRLS Programme Manager</t>
  </si>
  <si>
    <t>Will Weatherill</t>
  </si>
  <si>
    <t>NRLS Technical Workstream Lead</t>
  </si>
  <si>
    <t>Andy Williams</t>
  </si>
  <si>
    <t>NRLS Stakeholder Manager</t>
  </si>
  <si>
    <t>Richard Pugmire</t>
  </si>
  <si>
    <t>NRLS Digital Delivery Lead</t>
  </si>
  <si>
    <t>Stephen Elgar</t>
  </si>
  <si>
    <t>IG Specialist - Interoperability</t>
  </si>
  <si>
    <t>Raman Behl</t>
  </si>
  <si>
    <t>Clinical Specialist NRLS</t>
  </si>
  <si>
    <t>Gemma Lofthouse</t>
  </si>
  <si>
    <t>Service BAU Operations</t>
  </si>
  <si>
    <t>Greg Walker</t>
  </si>
  <si>
    <t>Service Manager - Service Management</t>
  </si>
  <si>
    <t>Director of Solution Assurance</t>
  </si>
  <si>
    <t>Mark Thomas</t>
  </si>
  <si>
    <t>Safety Engineer</t>
  </si>
  <si>
    <t>The requirements in this document come from the following</t>
  </si>
  <si>
    <t>Name, email and phone numbers of all escalation contacts with the escalation level associated with each contact.</t>
  </si>
  <si>
    <t>Please provide the escalation process for this service. Further guidance is included below*.</t>
  </si>
  <si>
    <t>Please provide either a name or the rota for performing this function. If the named contact/s will change regularly, please advise how the updated details will be provided to the NHS Digital Service Bridge.</t>
  </si>
  <si>
    <t xml:space="preserve">Please provide the incident severity levels that you will apply for this service with associated guidance on usage.
Please indicate SLA response times for all incident severity types.
E.g. Severity Level 1 (Critical): HSSI 
Severity Level 2 (High): HSSI
Severity Level 3 (Medium) 
Severity Level 4 (Low) 
Severity Level 5 (Very Low)
</t>
  </si>
  <si>
    <t>If there is an on-call rota, please advise how this will be provided to the NHS Digital Service Bridge. (servicebridge@nhs.net)</t>
  </si>
  <si>
    <t>Confirm that the Supplier has registered with the SSD National Service Desk.
Guidance is available here https://nww.nhscfhservicedesk.nhs.uk/NSD/servlet/NSDHelp</t>
  </si>
  <si>
    <t>State the hours of support provided by the Client Supplier Service Desk.</t>
  </si>
  <si>
    <t>Primary email address.</t>
  </si>
  <si>
    <t>Client Supplier Service desk email address</t>
  </si>
  <si>
    <t>Telephone number for operational contact regarding the service.</t>
  </si>
  <si>
    <t>Client Supplier Service Desk contact number</t>
  </si>
  <si>
    <t>Client Supplier</t>
  </si>
  <si>
    <t>Comments</t>
  </si>
  <si>
    <t>Compliance Level</t>
  </si>
  <si>
    <t>Activity Description / Help Text</t>
  </si>
  <si>
    <t>The information is to be submitted by the Supplier however it is anticipated input will be required from the End User Organisation to answer SR-12.</t>
  </si>
  <si>
    <t>Consumer Supplier</t>
  </si>
  <si>
    <t>Provider Supplier</t>
  </si>
  <si>
    <t>Consumer and Provider Supplier</t>
  </si>
  <si>
    <t>Information Governance</t>
  </si>
  <si>
    <t xml:space="preserve">Patients unaware that their data may be shared using NRLS for their direct care </t>
  </si>
  <si>
    <t>NRLS Data Privacy Impact Assessment</t>
  </si>
  <si>
    <t xml:space="preserve">Patient identifiable and confidential information used for purposes other than direct care </t>
  </si>
  <si>
    <t>Patient identifiable and confidential information used for unassured use cases/clinical settings within direct care</t>
  </si>
  <si>
    <t>Patient record accessed by consumer systems without the necessary security framework</t>
  </si>
  <si>
    <t>Patient record-sharing dissent overridden</t>
  </si>
  <si>
    <t>Patient record section privacy settings overridden</t>
  </si>
  <si>
    <t>Statement</t>
  </si>
  <si>
    <t>Evidence and Statement</t>
  </si>
  <si>
    <t>Organisation responsible for developing the product which will be used by the end user
Responsible for completing the relevant sections of the TOM, demonstrating the compliance against the requirement set</t>
  </si>
  <si>
    <t>P1</t>
  </si>
  <si>
    <t>P2</t>
  </si>
  <si>
    <t>P3</t>
  </si>
  <si>
    <t>P4</t>
  </si>
  <si>
    <t>P6</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</si>
  <si>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</si>
  <si>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</si>
  <si>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</si>
  <si>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</si>
  <si>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</si>
  <si>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</si>
  <si>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</si>
  <si>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</si>
  <si>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</si>
  <si>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</si>
  <si>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</si>
  <si>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</si>
  <si>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</si>
  <si>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</si>
  <si>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</si>
  <si>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</si>
  <si>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</si>
  <si>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</si>
  <si>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</si>
  <si>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</si>
  <si>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</si>
  <si>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</si>
  <si>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</si>
  <si>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</si>
  <si>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</si>
  <si>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</si>
  <si>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</si>
  <si>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</si>
  <si>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</si>
  <si>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S37</t>
  </si>
  <si>
    <t>S38</t>
  </si>
  <si>
    <t>S39</t>
  </si>
  <si>
    <t>S40</t>
  </si>
  <si>
    <t>S41</t>
  </si>
  <si>
    <t>S42</t>
  </si>
  <si>
    <t>C1</t>
  </si>
  <si>
    <t>C2</t>
  </si>
  <si>
    <t>C3</t>
  </si>
  <si>
    <t>Additional Requirements</t>
  </si>
  <si>
    <t xml:space="preserve">As an NRLS Consumer I am able to filter and sort search results so that I can more easily find the most relevant pointer from within the results </t>
  </si>
  <si>
    <t>Additional requirements</t>
  </si>
  <si>
    <t>.</t>
  </si>
  <si>
    <t>Placeholder: more work will be needed to define this and what options are available for Consumers</t>
  </si>
  <si>
    <t xml:space="preserve">As part of the “on boarding” processes, participating publishing and consuming organisations will be required to notify their patients of the information sharing potential and the constraints within which this will take place
</t>
  </si>
  <si>
    <t>0.4</t>
  </si>
  <si>
    <t>Consumer Supplier
Patient record accessed by end users without appropriate authorisation</t>
  </si>
  <si>
    <t>Selected Topology</t>
  </si>
  <si>
    <t>Topology Number</t>
  </si>
  <si>
    <t>changes to requirements tab 9abc after BA review. Removal of Provider update - API version tbc. include new topology.</t>
  </si>
  <si>
    <t>0.5</t>
  </si>
  <si>
    <t>tbc</t>
  </si>
  <si>
    <t>Samantha Robinson</t>
  </si>
  <si>
    <t>Draft</t>
  </si>
  <si>
    <t>This section is the assessment of NRLS applications against the NRLS requirements. Required for Phase 1B</t>
  </si>
  <si>
    <t>remove NRLS-REQ-F010 add  SPII-26607. Tidy introductionand User guide tabs. Add SR to approvers.</t>
  </si>
  <si>
    <t>0.6</t>
  </si>
  <si>
    <t>Head of Operation</t>
  </si>
  <si>
    <t>As an NRLS Consumer I want an audit log to be maintained of pointers that I have retrieved so that I am able to investigate, explain and justify clinical decisions made where the NRLS has been used and also to investigate claims that pointers have been accessed inappropriately 
An audit log of the response is required so that an NRLS Consumer can decide what action to take if inappropriate use has been identified, e.g. if a get request was inappropriately performed they would know if the pointer was actually retrieved.</t>
  </si>
  <si>
    <t>id</t>
  </si>
  <si>
    <t>see Requirement Source 2 on cover sheet for full details
Evidence</t>
  </si>
  <si>
    <t>NRLS-REQ-NF010.05 – Audit log (Consumer)</t>
  </si>
  <si>
    <t>NRLS-REQ-NF010.06 - Audit log (Provider)</t>
  </si>
  <si>
    <t>As an NRLS Provider I want an audit log to be maintained of pointers that I have created and deleted so that I am able to investigate, explain and justify the information that I have made available about my patients through the NRLS
An audit log of the response is required so that an NRLS Provider can decide what action to take if inappropriate use has been identified, e.g. if a pointer was inappropriately posted and the post was successful, the trust would know that they need to delete it.</t>
  </si>
  <si>
    <t>NRLS-REQ-F031 -  Consumer NHS number verification</t>
  </si>
  <si>
    <t>As an NRLS Consumer I want to verify the NHS number of the patient that I am searching for so that I do not inadvertently view pointers for the incorrect patient
An NRLS Consumer system shall perform one of the following algorithms to verify a patient's NHS number is correct before retrieving pointers:
1. If no NHS Number exists locally, an exact match on SPINE Demographic Service of Surname, Forename, Gender, Date of Birth, Postcode may be considered a verified match.
2. If an NHS Number exists locally then it can be considered verified if the NHS Number and Date of Birth (YYYYMMDD) match a SPINE Demographic Service record. 
3. If an NHS Number exists locally then it can be considered verified, if the NHS Number, 2 out of 3 of the elements of Date Birth (a single element being YYYY, MM or DD), the first 3 characters of Surname, first character of Forename all match the SPINE Demographic Service record</t>
  </si>
  <si>
    <t>NRLS-REQ-F030 - Provider NHS number verification</t>
  </si>
  <si>
    <t>see Requirement Source 2 on cover sheet for full details
Statement</t>
  </si>
  <si>
    <t xml:space="preserve">As an NRLS Provider I want to verify the NHS number of a patient I am creating a pointer for so that I can be sure that the NHS number is valid and relates to the correct patient; thus ensuring that it can be effectively found by consumers
An NRLS Provider system shall perform one of the following algorithms to verify that a patient's NHS number is correct before a pointer is published:
1. If no NHS Number exists locally, an exact match on SPINE Demographic Service of Surname, Forename, Gender, Date of Birth, Postcode may be considered a verified match.
2. If an NHS Number exists locally then it can be considered verified if the NHS Number and Date of Birth (YYYYMMDD) match a SPINE Demographic Service record. </t>
  </si>
  <si>
    <r>
      <t xml:space="preserve">As an NRLS consumer I want to view the results for a search that I have completed so that I am aware if a pointer exists and am able to act upon it. 
While the information to be displayed will mostly be agreed between the supplier and their users, the following following information must be displayed. Where a display format is specified the field must be displayed in that way.
</t>
    </r>
    <r>
      <rPr>
        <b/>
        <sz val="12"/>
        <rFont val="Arial"/>
        <family val="2"/>
      </rPr>
      <t>Patient</t>
    </r>
    <r>
      <rPr>
        <sz val="12"/>
        <rFont val="Arial"/>
        <family val="2"/>
      </rPr>
      <t xml:space="preserve"> - PDS trace against the NHS number from the Subject of the DocumentReference in the NRLS Pointer FHIR profile:
The following patient identifying information must be rendered:
• NHS Number
• Family Name (Surname)
• Gender
• Forename
• Date of Birth
• Usual Address Postcode
The following patient identifying information should be rendered where possible:
• Usual Address Lines
• Date of Death (if applicable
</t>
    </r>
    <r>
      <rPr>
        <b/>
        <sz val="12"/>
        <rFont val="Arial"/>
        <family val="2"/>
      </rPr>
      <t>Record type</t>
    </r>
    <r>
      <rPr>
        <sz val="12"/>
        <rFont val="Arial"/>
        <family val="2"/>
      </rPr>
      <t xml:space="preserve"> - Type property on the DocumentReference:
• Display human readable value of the 'care plan type' which the SNOMED CT code refers to
</t>
    </r>
    <r>
      <rPr>
        <b/>
        <sz val="12"/>
        <rFont val="Arial"/>
        <family val="2"/>
      </rPr>
      <t>Record owner</t>
    </r>
    <r>
      <rPr>
        <sz val="12"/>
        <rFont val="Arial"/>
        <family val="2"/>
      </rPr>
      <t xml:space="preserve"> - ODS look up against the ODS code from 'Record owner' data item in the NRLS Pointer FHIR profile:
• Name of the organisation that the ODS code belongs to</t>
    </r>
  </si>
  <si>
    <t xml:space="preserve">NRLS-REQ-F036 - Error handling (Consumer) </t>
  </si>
  <si>
    <t>NRLS-REQ-F035 - Error handling (Provider)</t>
  </si>
  <si>
    <t>As an NRLS Consumer I want my supplier system to detect failures to a GET response so that I don’t mistakenly think that a patient has no pointers when an error has taken place
•	System recognises where a failure has taken place 
•	System makes the user aware that when a failure has taken place that this is the reason why no pointer results are being displayed
•	System must not expect users to resolve errors in an interactive session
•	System must not keep users waiting for responses from the NRLS for unreasonable times. Where responses are delayed, suppliers MUST allow the user to continue using the system in an interactive session.</t>
  </si>
  <si>
    <t xml:space="preserve">NRLS 1.0.0-beta  plus verbal update from Will Weatherall </t>
  </si>
  <si>
    <t>NRLS-REQ-F021</t>
  </si>
  <si>
    <t>NRLS-REQ-F027</t>
  </si>
  <si>
    <t>NRLS-REQ-F032</t>
  </si>
  <si>
    <t>NRLS-REQ-F037</t>
  </si>
  <si>
    <t>NRLS-REQ-F038</t>
  </si>
  <si>
    <t>NRLS-REQ-F039</t>
  </si>
  <si>
    <t>As a software supplier to NRLS Providers/Publishers and Consumers I am managed through a governed and structured process so that I can meet the acceptance criteria for onboarding and offboarding the NRLS.</t>
  </si>
  <si>
    <t>As a Consumer I want my supplier system to display the contact details of the Record Owner so that I can easily contact the relevant service for further information on the patient that I am providing care for
Acceptance criteria
•	System can support the Contact Details data model (model to be defined)</t>
  </si>
  <si>
    <t>As an NRLS Provider or Consumer I want my supplier system to keep a log of all NRLS error responses and provide a mechanism for me to review them so that I am aware when the NRLS is not working as expected and can act accordingly
Acceptance criteria
•	All errors are stored on a log
•	A user with the appropriate permissions has a mechanism to view the information stored within the log</t>
  </si>
  <si>
    <t>As an NRLS Provider or Consumer I want my supplier system to keep a log of all network errors and provide a mechanism for me to review them so that I am aware when the NRLS is not working as expected and can act accordingly
Acceptance criteria
•	All errors are stored on a log
•	A user with the appropriate permissions has a mechanism to view the information stored within the log</t>
  </si>
  <si>
    <t>As an NRLS Consumer I want my system to make a new GET request each time I access a patient’s pointer so that I see the most up to date pointer information
Acceptance criteria
•	User is not shown a copy of a patient’s pointers that have been previously retrieved and stored on the supplier system
•	Supplier system makes a new GET request each time a user of that system views the pointers for an individual patient</t>
  </si>
  <si>
    <t>Should</t>
  </si>
  <si>
    <t>As an NRLS Provider I want my supplier system to detect failures to a POST, DELETE or GET response so that I don’t mistakenly think that; 
•	I have published a pointer when an error has taken place
•	I have deleted a pointer when an error has taken place
•	My patient has no pointers when an error has taken place</t>
  </si>
  <si>
    <r>
      <t xml:space="preserve">have you read in understood your obligations described in the NRLS DPIA
</t>
    </r>
    <r>
      <rPr>
        <i/>
        <sz val="12"/>
        <color rgb="FFFF0000"/>
        <rFont val="Arial"/>
        <family val="2"/>
      </rPr>
      <t>link:</t>
    </r>
  </si>
  <si>
    <r>
      <t>Test Tool</t>
    </r>
    <r>
      <rPr>
        <sz val="12"/>
        <color theme="1"/>
        <rFont val="Arial"/>
        <family val="2"/>
      </rPr>
      <t xml:space="preserve"> validation</t>
    </r>
  </si>
  <si>
    <r>
      <t>Search</t>
    </r>
    <r>
      <rPr>
        <sz val="12"/>
        <rFont val="Arial"/>
        <family val="2"/>
      </rPr>
      <t xml:space="preserve"> (using HTTP GET) Document Reference Tests</t>
    </r>
  </si>
  <si>
    <r>
      <t>Search</t>
    </r>
    <r>
      <rPr>
        <sz val="12"/>
        <rFont val="Arial"/>
        <family val="2"/>
      </rPr>
      <t xml:space="preserve"> Response Handling Tests</t>
    </r>
  </si>
  <si>
    <r>
      <t>Create</t>
    </r>
    <r>
      <rPr>
        <sz val="12"/>
        <color theme="1"/>
        <rFont val="Arial"/>
        <family val="2"/>
      </rPr>
      <t xml:space="preserve"> (using HTTP POST) Document Reference Tests</t>
    </r>
  </si>
  <si>
    <r>
      <t xml:space="preserve">Create </t>
    </r>
    <r>
      <rPr>
        <sz val="12"/>
        <color theme="1"/>
        <rFont val="Arial"/>
        <family val="2"/>
      </rPr>
      <t>Response Handling Tests</t>
    </r>
  </si>
  <si>
    <r>
      <t>Delete</t>
    </r>
    <r>
      <rPr>
        <sz val="12"/>
        <color theme="1"/>
        <rFont val="Arial"/>
        <family val="2"/>
      </rPr>
      <t xml:space="preserve"> (using HTTP DELETE) Document Reference Tests</t>
    </r>
  </si>
  <si>
    <r>
      <t xml:space="preserve">Delete </t>
    </r>
    <r>
      <rPr>
        <sz val="12"/>
        <color theme="1"/>
        <rFont val="Arial"/>
        <family val="2"/>
      </rPr>
      <t>Response Handling Tests</t>
    </r>
  </si>
  <si>
    <t>NRLS-REQ-F001</t>
  </si>
  <si>
    <t>NRLS-REQ-F002</t>
  </si>
  <si>
    <t>NRLS-REQ-F008</t>
  </si>
  <si>
    <t>NRLS-REQ-F011</t>
  </si>
  <si>
    <t>NRLS-REQ-F018</t>
  </si>
  <si>
    <t>As an authorised NRLS Consumer I have access to the NRLS using a valid NHS Number so that I am able to check for the existence of a Health Record Pointer for the patient.</t>
  </si>
  <si>
    <t>As an NRLS Consumer I am able to search for a record pointer so that I can view information about a patient’s care plan.</t>
  </si>
  <si>
    <t>As an authorised NRLS Consumer I am able to access the service so that I can search and seek Health Record Pointers from a variety of different locations.</t>
  </si>
  <si>
    <t>As a NRLS user I am able to use the NRLS in accordance with my Role so that I can only use the appropriate features as befitting that role.</t>
  </si>
  <si>
    <t>IG</t>
  </si>
  <si>
    <t>NHS Number Verification</t>
  </si>
  <si>
    <t>NRLS-REQ-F031</t>
  </si>
  <si>
    <t>Access</t>
  </si>
  <si>
    <t>Access – Role based</t>
  </si>
  <si>
    <t>NRLS-REQ-F004</t>
  </si>
  <si>
    <t>NRLS-REQ-F005</t>
  </si>
  <si>
    <t>NRLS-REQ-F010</t>
  </si>
  <si>
    <t>NRLS-REQ-F047</t>
  </si>
  <si>
    <t>As an authorised NRLS Provider I am able to access the NRLS service so that I can search and maintain Health Record Pointers from a variety of different locations.</t>
  </si>
  <si>
    <t>As a NRLS user I want to use the NRLS in accordance with my Role so that I can only use the appropriate features as befitting that role</t>
  </si>
  <si>
    <t>As an authorised NRLS Provider I am able to Create a Health Record Pointer to the NRLS so that it is available to view by NRLS Consumers.</t>
  </si>
  <si>
    <t>As an authorised NRLS Provider I am able to Delete a Record Pointer from the NRLS that has been created by my organisation so that I can keep my pointers up to date.</t>
  </si>
  <si>
    <t>As an NRLS Provider I am able to view the pointers I have created so I know which pointers are available</t>
  </si>
  <si>
    <t>View</t>
  </si>
  <si>
    <t>NRLS-REQ-F048</t>
  </si>
  <si>
    <t>As an NRLS Provider I am able to search for a record pointer so that I can view my clients record.</t>
  </si>
  <si>
    <t>NHS number verification</t>
  </si>
  <si>
    <t>NRLS-REQ-F030</t>
  </si>
  <si>
    <t xml:space="preserve">Consuming organisations must be NHS Data Security and Protection Toolkit compliant. 
Consuming organisations systems must incorporate appropriate User Authentication and Authorisation controls either compliant with national RBAC requirements, or local equivalent
Evidence of this to be submitted as part of the TOM to NHS Digital Solutions Assurance.
NRLS will align where possible to other solutions being developed, for example the Strategic Authentication programme.
</t>
  </si>
  <si>
    <t>4.4.4.6</t>
  </si>
  <si>
    <t>4.4.4.1</t>
  </si>
  <si>
    <r>
      <t xml:space="preserve">The publishing and consuming organisations will be required to confirm these activities to NHS Digital Solutions Assurance.
The exact methods, content, and extent of the notification to patients to be confirmed following consultation 
</t>
    </r>
    <r>
      <rPr>
        <sz val="12"/>
        <color theme="5" tint="-0.249977111117893"/>
        <rFont val="Arial"/>
        <family val="2"/>
      </rPr>
      <t>Statement</t>
    </r>
  </si>
  <si>
    <r>
      <t xml:space="preserve">Consuming organisation commit to use of patient event information within acceptable access control functions  
</t>
    </r>
    <r>
      <rPr>
        <sz val="12"/>
        <color theme="5" tint="-0.249977111117893"/>
        <rFont val="Arial"/>
        <family val="2"/>
      </rPr>
      <t xml:space="preserve">
Evidence and Statement</t>
    </r>
  </si>
  <si>
    <t>4.4.4.8</t>
  </si>
  <si>
    <t xml:space="preserve">The publishing organisation provider system must respect any patient event information which has been marked as not to be shared 
</t>
  </si>
  <si>
    <t xml:space="preserve">NRLS guidance incorporated into the TOM specifies patient preference for sharing is managed by the publishing organisation. 
Implied Consent 
The publishing organisation will pass patient event information if explicit dissent is not recorded.
</t>
  </si>
  <si>
    <r>
      <t xml:space="preserve">Publishing organisations commit to use of appropriate preference for sharing functions  
</t>
    </r>
    <r>
      <rPr>
        <sz val="12"/>
        <color theme="5" tint="-0.249977111117893"/>
        <rFont val="Arial"/>
        <family val="2"/>
      </rPr>
      <t xml:space="preserve">
Statement</t>
    </r>
  </si>
  <si>
    <r>
      <t xml:space="preserve">Publishing organisations commit to use of appropriate preference for sharing functions  
</t>
    </r>
    <r>
      <rPr>
        <sz val="12"/>
        <color theme="5" tint="-0.249977111117893"/>
        <rFont val="Arial"/>
        <family val="2"/>
      </rPr>
      <t>Statement</t>
    </r>
  </si>
  <si>
    <t>4.4.4.7</t>
  </si>
  <si>
    <t>All NRLS documentation and guidance states that this information sharing is for the purposes of direct care only 
Publishing and consuming organisations will need, as part of the NHS Digital Target Operating Model (TOM), to define Usage and Settings for approval by NHS Digital and publishing and consuming organisation Information Asset Owners</t>
  </si>
  <si>
    <t>4.4.4.2</t>
  </si>
  <si>
    <t>4.4.4.3</t>
  </si>
  <si>
    <t xml:space="preserve">Consuming organisation and systems must be NHS Data Security and Protection Toolkit compliant, and meet national requirements for Technical (Endpoint) Security
The NRLS TOM assurance process for publishing and consuming organisation requires suppliers to evidence their Information Security Management System (ISMS) and compliance with the standard BS ISO/IEC 27001:2005 BS7799-2:2005 
</t>
  </si>
  <si>
    <t>4.4.4.5</t>
  </si>
  <si>
    <r>
      <t xml:space="preserve">Consuming organisation commit to use patient event information for direct care purposes only
</t>
    </r>
    <r>
      <rPr>
        <sz val="12"/>
        <color theme="5" tint="-0.249977111117893"/>
        <rFont val="Arial"/>
        <family val="2"/>
      </rPr>
      <t>Statement</t>
    </r>
    <r>
      <rPr>
        <i/>
        <sz val="12"/>
        <rFont val="Arial"/>
        <family val="2"/>
      </rPr>
      <t xml:space="preserve">
</t>
    </r>
  </si>
  <si>
    <r>
      <t xml:space="preserve">Consuming organisation commit to use patient event information for assured use cases/clinical settings within direct care
</t>
    </r>
    <r>
      <rPr>
        <sz val="12"/>
        <color theme="5" tint="-0.249977111117893"/>
        <rFont val="Arial"/>
        <family val="2"/>
      </rPr>
      <t>Statement</t>
    </r>
  </si>
  <si>
    <r>
      <t xml:space="preserve">Consuming organisation commit to use of patient event information within acceptable access control functions  
</t>
    </r>
    <r>
      <rPr>
        <sz val="12"/>
        <color theme="5" tint="-0.249977111117893"/>
        <rFont val="Arial"/>
        <family val="2"/>
      </rPr>
      <t>Statement</t>
    </r>
  </si>
  <si>
    <t>This section assesses the application against the published set of NRLS Provder Requirements.</t>
  </si>
  <si>
    <t>This section assesses the application against the published set of NRLS Requirements.</t>
  </si>
  <si>
    <t>05</t>
  </si>
  <si>
    <t xml:space="preserve">NRLS Phase 1 Requirements Specification </t>
  </si>
  <si>
    <t>As a Consumer or Provider of the NRLS I am able to operate in accordance with nationally agreed Information Governance standards so that I am correctly authorised to operate the service.
Acceptance criteria
Organisation operates in accordance with the following documents:
•	NRLS DPIA v5.0
•	NHS Digital IG Audit &amp; Alerts Standards v3.0</t>
  </si>
  <si>
    <t>Provider - Interactive</t>
  </si>
  <si>
    <t>Important - the test steps represent an example expected flow that will meet the requirements. Each supplier may have a flow that differs from this. This is acceptable providing the test case outcome is the same.</t>
  </si>
  <si>
    <t>test case</t>
  </si>
  <si>
    <t>NHS Number /ODS Code</t>
  </si>
  <si>
    <t>Environment</t>
  </si>
  <si>
    <t>SEARCH BY NHS NUMBER AND ODS CODE</t>
  </si>
  <si>
    <t>TC 1</t>
  </si>
  <si>
    <t>validate messages against TKW</t>
  </si>
  <si>
    <t>All</t>
  </si>
  <si>
    <t>Step 1</t>
  </si>
  <si>
    <t>request message validates</t>
  </si>
  <si>
    <t>Step 2</t>
  </si>
  <si>
    <t>Creat message validates</t>
  </si>
  <si>
    <t>Step 3</t>
  </si>
  <si>
    <t>delete message validates</t>
  </si>
  <si>
    <t>TC 2</t>
  </si>
  <si>
    <t>Search via NHS Number and ODS Code - single pointer - no selection</t>
  </si>
  <si>
    <t>PTL</t>
  </si>
  <si>
    <t>user logs in with correct RBAC</t>
  </si>
  <si>
    <t>user navigates to patient information screen (patient has single pointer)</t>
  </si>
  <si>
    <t>user selects to retrieve pointers</t>
  </si>
  <si>
    <t>Step 4</t>
  </si>
  <si>
    <t xml:space="preserve">message is sent with NHS number for current patient  and ODS Code </t>
  </si>
  <si>
    <t>Step 5</t>
  </si>
  <si>
    <t>returned pointer is displayed - correct NHS number</t>
  </si>
  <si>
    <t>Step 6</t>
  </si>
  <si>
    <t>The following patient identifying information must be rendered (usually in a banner):
• NHS Number
• Family Name (Surname)
• Gender
• Forename
• Date of Birth
• Usual Address Postcode
The following patient identifying information should be rendered where possible:
• Usual Address Lines
• Date of Death (if applicable)
AND 
display the following information for each pointer (returned from the pointer search)
• the human readable value of the 'care plan type' which the SNOMED CT code refers to
• Name of the organisation that the ODS code belongs to (ODS look up against the ODS code from 'Record owner' data item in the NRLS Pointer FHIR profile)</t>
  </si>
  <si>
    <t>Step 7</t>
  </si>
  <si>
    <t>Audit log created with details of access to pointers</t>
  </si>
  <si>
    <t>TC 3</t>
  </si>
  <si>
    <t>Search via NHS Number  and ODS Code - no pointers</t>
  </si>
  <si>
    <t>user navigates to patient information screen (patient has no pointers)</t>
  </si>
  <si>
    <t>returned information is displayed showing no pointers - correct NHS number</t>
  </si>
  <si>
    <t>the following Patient information is displayed with no pointers
• NHS Number
• Family Name (Surname)
• Gender
• Forename
• Date of Birth
• Usual Address Postcode
The following patient identifying information should be rendered where possible:
• Usual Address Lines
• Date of Death (if applicable)</t>
  </si>
  <si>
    <t>user does not select a url/pointer and is returned to patient information screen</t>
  </si>
  <si>
    <t>Step 8</t>
  </si>
  <si>
    <t>Audit log created with details of access</t>
  </si>
  <si>
    <t>TC 4</t>
  </si>
  <si>
    <t>Search via NHS Number  and ODS Code - more than 1 page of pointers - selection made - contact details returned</t>
  </si>
  <si>
    <t>user navigates to patient information screen (patient has more 1 page of pointers)</t>
  </si>
  <si>
    <t>returned pointers are displayed - correct NHS number</t>
  </si>
  <si>
    <t>user can sort and filter results</t>
  </si>
  <si>
    <t>user pages back then forwards before selecting a url</t>
  </si>
  <si>
    <t>Step 9</t>
  </si>
  <si>
    <r>
      <t>document is returned showing contact details</t>
    </r>
    <r>
      <rPr>
        <sz val="10"/>
        <color rgb="FFFF0000"/>
        <rFont val="Arial"/>
        <family val="2"/>
      </rPr>
      <t xml:space="preserve"> in the correct format</t>
    </r>
  </si>
  <si>
    <t>Step 10</t>
  </si>
  <si>
    <t>Audit log created with details of access to pointers and Care Plan</t>
  </si>
  <si>
    <t>TC 5</t>
  </si>
  <si>
    <t>Search via NHS Number and ODS Code - selection made - mental health care plan returned</t>
  </si>
  <si>
    <t xml:space="preserve">user navigates to patient information screen </t>
  </si>
  <si>
    <t>message is sent with NHS number for current patient and ODS Code</t>
  </si>
  <si>
    <t>document is returned showing Mental Health Care Plan</t>
  </si>
  <si>
    <t>TC 6</t>
  </si>
  <si>
    <t>Search via NHS Number and ODS Code - more than 1 page of pointers - selection made from second page - contact details returned</t>
  </si>
  <si>
    <t>returned pointers are displayed - correct NHS number - 50 pointers are displayed and count says 50</t>
  </si>
  <si>
    <t>user successfully pages forward to see more pointers</t>
  </si>
  <si>
    <t>user selects url</t>
  </si>
  <si>
    <t>document is returned showing contact details in the correct format</t>
  </si>
  <si>
    <t>TC 7</t>
  </si>
  <si>
    <t>Search via NHS Number and ODS Code - incorrect RBAC for pointer retrieval</t>
  </si>
  <si>
    <t>user logs in with incorrect RBAC</t>
  </si>
  <si>
    <t>user navigates to patient information screen</t>
  </si>
  <si>
    <t>no message is sent - display tells user they do not have the correct permission for this action</t>
  </si>
  <si>
    <t>TC 8</t>
  </si>
  <si>
    <t>Search via NHS Number and ODS Code - access denied</t>
  </si>
  <si>
    <t>TKW</t>
  </si>
  <si>
    <t>message is sent with NHS number for current patient</t>
  </si>
  <si>
    <t>return message has info access denied</t>
  </si>
  <si>
    <t>access denied or other error displayed to user</t>
  </si>
  <si>
    <t>entry made in error log for administrator to view</t>
  </si>
  <si>
    <t>TC 9</t>
  </si>
  <si>
    <t>Search via NHS Number and ODS Code - invalid parameter</t>
  </si>
  <si>
    <t>return message has info invalid parameter</t>
  </si>
  <si>
    <t>invalid parameter or other error displayed to user</t>
  </si>
  <si>
    <t>TC 10</t>
  </si>
  <si>
    <t>Search via NHS Number and ODS Code - Missing or Invalid Header</t>
  </si>
  <si>
    <t>return message has info Missing or Invalid Header</t>
  </si>
  <si>
    <t>Missing or Invalid Header or other error displayed to user</t>
  </si>
  <si>
    <t>TC 11</t>
  </si>
  <si>
    <t>Search via NHS Number and ODS Code - network error - no response from spine</t>
  </si>
  <si>
    <t>no return message is received</t>
  </si>
  <si>
    <t>network error, timeout or other error displayed to user</t>
  </si>
  <si>
    <t>SEARCH BY ODS CODE</t>
  </si>
  <si>
    <t>CREATE POINTER</t>
  </si>
  <si>
    <t>TC 12</t>
  </si>
  <si>
    <t>Create pointer success - custodian - no pointers already exist for this patient</t>
  </si>
  <si>
    <t>user selects to create pointer for current patient</t>
  </si>
  <si>
    <t>user selects document type and other information</t>
  </si>
  <si>
    <t>user initiates create</t>
  </si>
  <si>
    <t>request message sent with reference id - blank, version - blank, record type, NHS number, author, custodian, content type, url, (date document created) and (direct retrieval indicator)</t>
  </si>
  <si>
    <t>returned message has logicalId versionId = 1 and logicalId</t>
  </si>
  <si>
    <t>user informed of create success</t>
  </si>
  <si>
    <t>Audit log created with details of create</t>
  </si>
  <si>
    <t>TC 13</t>
  </si>
  <si>
    <t>Create pointer success - custodian - pointer already exist for this patient</t>
  </si>
  <si>
    <t>TC 14</t>
  </si>
  <si>
    <t>Create pointer fail - custodian - incorrect RBAC code</t>
  </si>
  <si>
    <t>user is not allowed to create pointer and an error message is displayed to the user about lack of permission</t>
  </si>
  <si>
    <t xml:space="preserve">no message is sent </t>
  </si>
  <si>
    <t>Audit log created with details of attempt</t>
  </si>
  <si>
    <t>TC 15</t>
  </si>
  <si>
    <t>Create pointer  - access denied</t>
  </si>
  <si>
    <t>user selects to create pointer</t>
  </si>
  <si>
    <t>TC 16</t>
  </si>
  <si>
    <t>Create pointer  - Invalid Resource</t>
  </si>
  <si>
    <t>return message has info invalid Resource</t>
  </si>
  <si>
    <t>TC 17</t>
  </si>
  <si>
    <t>Create pointer  - Message Not Well Formed</t>
  </si>
  <si>
    <t>return message has info Message Not Well Formed</t>
  </si>
  <si>
    <t>Message Not Well Formed or other error displayed to user</t>
  </si>
  <si>
    <t>TC 18</t>
  </si>
  <si>
    <t>Create pointer  - Missing or Invalid Header</t>
  </si>
  <si>
    <t>DELETE POINTER</t>
  </si>
  <si>
    <t>TC 19</t>
  </si>
  <si>
    <t>delete pointer success - custodian</t>
  </si>
  <si>
    <t>user performs search to get current pointer for this patient or retrieves stored pointer url</t>
  </si>
  <si>
    <t>user selects to delete pointer for current patient</t>
  </si>
  <si>
    <t>user selects pointer url</t>
  </si>
  <si>
    <t>user initiates delete</t>
  </si>
  <si>
    <t>request message sent with pointer url</t>
  </si>
  <si>
    <t>204 OK HTTP status code returned</t>
  </si>
  <si>
    <t>user informed of delete success</t>
  </si>
  <si>
    <t>Audit log created with details of delete</t>
  </si>
  <si>
    <t>TC 20</t>
  </si>
  <si>
    <t>Delete pointer fail - custodian - incorrect RBAC code</t>
  </si>
  <si>
    <t>user is not allowed to delete pointer and an error message is displayed to the user about lack of permission</t>
  </si>
  <si>
    <t>TC 21</t>
  </si>
  <si>
    <t>Delete pointer  - No Record Found</t>
  </si>
  <si>
    <t>PTL - TWK</t>
  </si>
  <si>
    <t>return message has info No Record Found</t>
  </si>
  <si>
    <t>No Record Found or other error displayed to user</t>
  </si>
  <si>
    <t>Step 11</t>
  </si>
  <si>
    <t>TC 22</t>
  </si>
  <si>
    <t>Delete pointer  - access denied</t>
  </si>
  <si>
    <t>TC 23</t>
  </si>
  <si>
    <t>Delete pointer  - Missing or Invalid Header</t>
  </si>
  <si>
    <t>CREATE, DELETE Combined</t>
  </si>
  <si>
    <t>TC 24</t>
  </si>
  <si>
    <t>create then delete specified pointer</t>
  </si>
  <si>
    <t>INT</t>
  </si>
  <si>
    <t xml:space="preserve">perform test case 10 </t>
  </si>
  <si>
    <t>nhs 1</t>
  </si>
  <si>
    <t>nhs 2</t>
  </si>
  <si>
    <t>nhs 3</t>
  </si>
  <si>
    <t>perform test case 3</t>
  </si>
  <si>
    <t>perform test case 17</t>
  </si>
  <si>
    <t>perform test case 3 - list of pointers is updated</t>
  </si>
  <si>
    <t>Consumer - Interactive</t>
  </si>
  <si>
    <t>SEARCH BY NHS NUMBER</t>
  </si>
  <si>
    <t>validate request message against TKW</t>
  </si>
  <si>
    <t>Search via NHS Number - single pointer - no selection</t>
  </si>
  <si>
    <t>Search via NHS Number - no pointers</t>
  </si>
  <si>
    <t>Search via NHS Number - more than 1 page of pointers - more than 1 ODS code - selection made - contact details returned</t>
  </si>
  <si>
    <t>Patient information is displayed</t>
  </si>
  <si>
    <t>Step 12</t>
  </si>
  <si>
    <t>Search via NHS Number - more than 1 ODS code - selection made - mental health care plan returned</t>
  </si>
  <si>
    <t>Search via NHS Number - more than 1 page of pointers - more than 1 ODS code - selection made from second page - contact details returned</t>
  </si>
  <si>
    <t>Search via NHS Number - incorrect RBAC for pointer retrieval</t>
  </si>
  <si>
    <t>Search via NHS Number - access denied</t>
  </si>
  <si>
    <t>Search via NHS Number - invalid parameter</t>
  </si>
  <si>
    <t>Search via NHS Number - Missing or Invalid Header</t>
  </si>
  <si>
    <t>Provider - Non-Interactive</t>
  </si>
  <si>
    <t>system obtains the information needed to create the pointer</t>
  </si>
  <si>
    <t>system selects document type and other information</t>
  </si>
  <si>
    <t>system initiates create</t>
  </si>
  <si>
    <t>system informed of create success</t>
  </si>
  <si>
    <t>return message has info Invalid Resource</t>
  </si>
  <si>
    <t xml:space="preserve">entry made in error log for administrator to view - Invalid Resource </t>
  </si>
  <si>
    <t>entry made in error log for administrator to view - Message Not Well Formed</t>
  </si>
  <si>
    <t>return message has info Message Missing or Invalid Header</t>
  </si>
  <si>
    <t>entry made in error log for administrator to view - Missing or Invalid Header</t>
  </si>
  <si>
    <t>system obtains the information needed to delete the pointer - system performs search to get current pointer for this patient or retrieves stored pointer url</t>
  </si>
  <si>
    <t>system initiates delete</t>
  </si>
  <si>
    <t>message sent contains correct pointer url</t>
  </si>
  <si>
    <t>system informed of delete success</t>
  </si>
  <si>
    <t xml:space="preserve">entry made in error log for administrator to view - No Record Found </t>
  </si>
  <si>
    <t>entry made in error log for administrator to view - access denied</t>
  </si>
  <si>
    <t>Delete via NHS Number and ODS Code - network error - no response from spine</t>
  </si>
  <si>
    <t>entry made in error log for administrator to view - network error, timeout</t>
  </si>
  <si>
    <t>Delete pointer  -more than one Record Found</t>
  </si>
  <si>
    <t>return message has info More than one Record Found</t>
  </si>
  <si>
    <t>entry made in error log for administrator to view - More than one Record Found</t>
  </si>
  <si>
    <t>Not Reviewed</t>
  </si>
  <si>
    <t>v0.3</t>
  </si>
  <si>
    <t>Phillip Radford</t>
  </si>
  <si>
    <t>business Analyst</t>
  </si>
  <si>
    <t>remove PDS only reqs fron tab 3 (Malcolm Senior), include tests, changes for new versions of items 1,2,3 in requirement source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</si>
</sst>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9" x14ac:knownFonts="1">
    <font>
      <sz val="10"/>
      <name val="Arial"/>
    </font>
    <font>
      <sz val="12"/>
      <color theme="1"/>
      <name val="Arial"/>
      <family val="2"/>
    </font>
    <font>
      <sz val="12"/>
      <color theme="1"/>
      <name val="Arial"/>
      <family val="2"/>
    </font>
    <font>
      <b/>
      <sz val="10"/>
      <name val="Arial"/>
      <family val="2"/>
    </font>
    <font>
      <sz val="8"/>
      <name val="Arial"/>
      <family val="2"/>
    </font>
    <font>
      <b/>
      <sz val="14"/>
      <name val="Arial"/>
      <family val="2"/>
    </font>
    <font>
      <i/>
      <sz val="10"/>
      <name val="Arial"/>
      <family val="2"/>
    </font>
    <font>
      <b/>
      <sz val="10"/>
      <color indexed="9"/>
      <name val="Arial"/>
      <family val="2"/>
    </font>
    <font>
      <b/>
      <i/>
      <sz val="10"/>
      <color indexed="9"/>
      <name val="Arial"/>
      <family val="2"/>
    </font>
    <font>
      <b/>
      <u/>
      <sz val="10"/>
      <name val="Arial"/>
      <family val="2"/>
    </font>
    <font>
      <sz val="10"/>
      <color indexed="10"/>
      <name val="Arial"/>
      <family val="2"/>
    </font>
    <font>
      <b/>
      <sz val="10"/>
      <color indexed="10"/>
      <name val="Arial"/>
      <family val="2"/>
    </font>
    <font>
      <i/>
      <sz val="10"/>
      <color indexed="10"/>
      <name val="Arial"/>
      <family val="2"/>
    </font>
    <font>
      <b/>
      <i/>
      <sz val="10"/>
      <name val="Arial"/>
      <family val="2"/>
    </font>
    <font>
      <sz val="10"/>
      <name val="Arial"/>
      <family val="2"/>
    </font>
    <font>
      <u/>
      <sz val="10"/>
      <color indexed="12"/>
      <name val="Arial"/>
      <family val="2"/>
    </font>
    <font>
      <sz val="10"/>
      <name val="Arial"/>
      <family val="2"/>
    </font>
    <font>
      <b/>
      <sz val="12"/>
      <name val="Arial"/>
      <family val="2"/>
    </font>
    <font>
      <sz val="11"/>
      <color indexed="8"/>
      <name val="Calibri"/>
      <family val="2"/>
    </font>
    <font>
      <b/>
      <u/>
      <sz val="12"/>
      <name val="Arial"/>
      <family val="2"/>
    </font>
    <font>
      <sz val="12"/>
      <name val="Arial"/>
      <family val="2"/>
    </font>
    <font>
      <i/>
      <sz val="12"/>
      <name val="Arial"/>
      <family val="2"/>
    </font>
    <font>
      <b/>
      <sz val="24"/>
      <name val="Arial"/>
      <family val="2"/>
    </font>
    <font>
      <b/>
      <sz val="12"/>
      <color indexed="9"/>
      <name val="Arial"/>
      <family val="2"/>
    </font>
    <font>
      <b/>
      <sz val="10.5"/>
      <name val="Arial"/>
      <family val="2"/>
    </font>
    <font>
      <sz val="11"/>
      <name val="Calibri"/>
      <family val="2"/>
    </font>
    <font>
      <sz val="11"/>
      <name val="Arial"/>
      <family val="2"/>
    </font>
    <font>
      <b/>
      <sz val="11"/>
      <color indexed="9"/>
      <name val="Arial"/>
      <family val="2"/>
    </font>
    <font>
      <sz val="14"/>
      <name val="Arial"/>
      <family val="2"/>
    </font>
    <font>
      <b/>
      <sz val="17"/>
      <name val="Calibri"/>
      <family val="2"/>
    </font>
    <font>
      <b/>
      <sz val="10"/>
      <color indexed="8"/>
      <name val="Arial"/>
      <family val="2"/>
    </font>
    <font>
      <b/>
      <strike/>
      <sz val="10"/>
      <color indexed="8"/>
      <name val="Arial"/>
      <family val="2"/>
    </font>
    <font>
      <i/>
      <sz val="10"/>
      <color indexed="9"/>
      <name val="Arial"/>
      <family val="2"/>
    </font>
    <font>
      <sz val="10"/>
      <color indexed="9"/>
      <name val="Arial"/>
      <family val="2"/>
    </font>
    <font>
      <i/>
      <u/>
      <sz val="10"/>
      <color indexed="8"/>
      <name val="Arial"/>
      <family val="2"/>
    </font>
    <font>
      <sz val="10"/>
      <color indexed="8"/>
      <name val="Arial"/>
      <family val="2"/>
    </font>
    <font>
      <b/>
      <sz val="11"/>
      <name val="Arial"/>
      <family val="2"/>
    </font>
    <font>
      <i/>
      <sz val="11"/>
      <name val="Arial"/>
      <family val="2"/>
    </font>
    <font>
      <i/>
      <sz val="11"/>
      <name val="Calibri"/>
      <family val="2"/>
    </font>
    <font>
      <sz val="10"/>
      <name val="Arial"/>
      <family val="2"/>
    </font>
    <font>
      <b/>
      <u/>
      <sz val="11"/>
      <color indexed="8"/>
      <name val="Calibri"/>
      <family val="2"/>
    </font>
    <font>
      <b/>
      <sz val="14"/>
      <color indexed="8"/>
      <name val="Arial"/>
      <family val="2"/>
    </font>
    <font>
      <b/>
      <sz val="14"/>
      <color indexed="8"/>
      <name val="Calibri"/>
      <family val="2"/>
    </font>
    <font>
      <b/>
      <u/>
      <sz val="14"/>
      <color indexed="8"/>
      <name val="Calibri"/>
      <family val="2"/>
    </font>
    <font>
      <b/>
      <u/>
      <sz val="11"/>
      <name val="Arial"/>
      <family val="2"/>
    </font>
    <font>
      <b/>
      <u/>
      <sz val="12"/>
      <color indexed="12"/>
      <name val="Arial"/>
      <family val="2"/>
    </font>
    <font>
      <u/>
      <sz val="10"/>
      <color theme="10"/>
      <name val="Calibri"/>
      <family val="2"/>
    </font>
    <font>
      <u/>
      <sz val="10"/>
      <color theme="10"/>
      <name val="Arial"/>
      <family val="2"/>
    </font>
    <font>
      <sz val="10"/>
      <color theme="1"/>
      <name val="Calibri"/>
      <family val="2"/>
    </font>
    <font>
      <sz val="11"/>
      <color theme="1"/>
      <name val="Arial"/>
      <family val="2"/>
    </font>
    <font>
      <sz val="10"/>
      <color theme="1"/>
      <name val="Arial"/>
      <family val="2"/>
    </font>
    <font>
      <sz val="11"/>
      <color indexed="8"/>
      <name val="Calibri"/>
      <family val="2"/>
      <scheme val="minor"/>
    </font>
    <font>
      <b/>
      <sz val="11"/>
      <name val="Calibri"/>
      <family val="2"/>
      <scheme val="minor"/>
    </font>
    <font>
      <sz val="11"/>
      <name val="Calibri"/>
      <family val="2"/>
      <scheme val="minor"/>
    </font>
    <font>
      <b/>
      <sz val="10"/>
      <color rgb="FFFF0000"/>
      <name val="Arial"/>
      <family val="2"/>
    </font>
    <font>
      <b/>
      <sz val="10"/>
      <color theme="1"/>
      <name val="Arial"/>
      <family val="2"/>
    </font>
    <font>
      <b/>
      <sz val="17.5"/>
      <color rgb="FF003350"/>
      <name val="Arial"/>
      <family val="2"/>
    </font>
    <font>
      <b/>
      <sz val="14"/>
      <name val="Calibri"/>
      <family val="2"/>
      <scheme val="minor"/>
    </font>
    <font>
      <sz val="11"/>
      <color rgb="FFFF0000"/>
      <name val="Calibri"/>
      <family val="2"/>
    </font>
    <font>
      <b/>
      <sz val="10"/>
      <color rgb="FF000000"/>
      <name val="Arial"/>
      <family val="2"/>
    </font>
    <font>
      <b/>
      <sz val="12"/>
      <color theme="0"/>
      <name val="Arial"/>
      <family val="2"/>
    </font>
    <font>
      <sz val="12"/>
      <color theme="0"/>
      <name val="Arial"/>
      <family val="2"/>
    </font>
    <font>
      <i/>
      <sz val="12"/>
      <color theme="0"/>
      <name val="Arial"/>
      <family val="2"/>
    </font>
    <font>
      <b/>
      <sz val="10"/>
      <color theme="0"/>
      <name val="Arial"/>
      <family val="2"/>
    </font>
    <font>
      <i/>
      <sz val="10"/>
      <color theme="0"/>
      <name val="Arial"/>
      <family val="2"/>
    </font>
    <font>
      <sz val="10"/>
      <color theme="0"/>
      <name val="Arial"/>
      <family val="2"/>
    </font>
    <font>
      <b/>
      <i/>
      <sz val="10"/>
      <color theme="0"/>
      <name val="Arial"/>
      <family val="2"/>
    </font>
    <font>
      <sz val="8"/>
      <color theme="0"/>
      <name val="Arial"/>
      <family val="2"/>
    </font>
    <font>
      <b/>
      <sz val="14"/>
      <color theme="1"/>
      <name val="Arial"/>
      <family val="2"/>
    </font>
    <font>
      <i/>
      <sz val="10"/>
      <color theme="1"/>
      <name val="Arial"/>
      <family val="2"/>
    </font>
    <font>
      <u/>
      <sz val="10"/>
      <color theme="1"/>
      <name val="Arial"/>
      <family val="2"/>
    </font>
    <font>
      <b/>
      <sz val="12"/>
      <color theme="1"/>
      <name val="Arial"/>
      <family val="2"/>
    </font>
    <font>
      <i/>
      <sz val="10"/>
      <color theme="0" tint="-0.499984740745262"/>
      <name val="Arial"/>
      <family val="2"/>
    </font>
    <font>
      <b/>
      <i/>
      <sz val="10"/>
      <color rgb="FFFF0000"/>
      <name val="Arial"/>
      <family val="2"/>
    </font>
    <font>
      <b/>
      <sz val="14"/>
      <color rgb="FF365F91"/>
      <name val="Cambria"/>
      <family val="1"/>
    </font>
    <font>
      <sz val="10"/>
      <color rgb="FFFF0000"/>
      <name val="Arial"/>
      <family val="2"/>
    </font>
    <font>
      <b/>
      <sz val="16"/>
      <color theme="1"/>
      <name val="Arial"/>
      <family val="2"/>
    </font>
    <font>
      <b/>
      <u/>
      <sz val="10"/>
      <color theme="1"/>
      <name val="Arial"/>
      <family val="2"/>
    </font>
    <font>
      <strike/>
      <sz val="10"/>
      <color theme="1"/>
      <name val="Arial"/>
      <family val="2"/>
    </font>
    <font>
      <b/>
      <u/>
      <sz val="12"/>
      <color theme="1"/>
      <name val="Arial"/>
      <family val="2"/>
    </font>
    <font>
      <sz val="12"/>
      <color theme="1"/>
      <name val="Arial"/>
      <family val="2"/>
    </font>
    <font>
      <b/>
      <sz val="12"/>
      <color rgb="FFFF0000"/>
      <name val="Arial"/>
      <family val="2"/>
    </font>
    <font>
      <b/>
      <u/>
      <sz val="12"/>
      <color rgb="FFFF0000"/>
      <name val="Arial"/>
      <family val="2"/>
    </font>
    <font>
      <sz val="14"/>
      <name val="Calibri"/>
      <family val="2"/>
      <scheme val="minor"/>
    </font>
    <font>
      <i/>
      <sz val="10"/>
      <color rgb="FFFF0000"/>
      <name val="Arial"/>
      <family val="2"/>
    </font>
    <font>
      <sz val="12"/>
      <color rgb="FFFF0000"/>
      <name val="Arial"/>
      <family val="2"/>
    </font>
    <font>
      <b/>
      <sz val="10"/>
      <color theme="9" tint="-0.499984740745262"/>
      <name val="Arial"/>
      <family val="2"/>
    </font>
    <font>
      <b/>
      <sz val="14"/>
      <color theme="1"/>
      <name val="Calibri"/>
      <family val="2"/>
      <scheme val="minor"/>
    </font>
    <font>
      <b/>
      <sz val="11"/>
      <color theme="0"/>
      <name val="Arial"/>
      <family val="2"/>
    </font>
    <font>
      <sz val="12"/>
      <color rgb="FF000000"/>
      <name val="Arial"/>
      <family val="2"/>
    </font>
    <font>
      <sz val="11"/>
      <color rgb="FF000000"/>
      <name val="Arial"/>
      <family val="2"/>
    </font>
    <font>
      <u/>
      <sz val="11"/>
      <color indexed="12"/>
      <name val="Calibri"/>
      <family val="2"/>
      <scheme val="minor"/>
    </font>
    <font>
      <sz val="10"/>
      <color theme="5" tint="-0.249977111117893"/>
      <name val="Arial"/>
      <family val="2"/>
    </font>
    <font>
      <sz val="10"/>
      <color rgb="FF000000"/>
      <name val="Arial"/>
      <family val="2"/>
    </font>
    <font>
      <sz val="12"/>
      <color rgb="FF006100"/>
      <name val="Arial"/>
      <family val="2"/>
    </font>
    <font>
      <sz val="12"/>
      <color rgb="FF9C0006"/>
      <name val="Arial"/>
      <family val="2"/>
    </font>
    <font>
      <i/>
      <sz val="12"/>
      <color rgb="FFFF0000"/>
      <name val="Arial"/>
      <family val="2"/>
    </font>
    <font>
      <sz val="12"/>
      <color theme="5" tint="-0.249977111117893"/>
      <name val="Arial"/>
      <family val="2"/>
    </font>
    <font>
      <b/>
      <sz val="11"/>
      <color indexed="8"/>
      <name val="Calibri"/>
      <family val="2"/>
    </font>
  </fonts>
  <fills count="33">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2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5" tint="0.59999389629810485"/>
        <bgColor indexed="64"/>
      </patternFill>
    </fill>
    <fill>
      <gradientFill degree="90">
        <stop position="0">
          <color theme="6" tint="0.59999389629810485"/>
        </stop>
        <stop position="1">
          <color theme="5" tint="0.59999389629810485"/>
        </stop>
      </gradientFill>
    </fill>
    <fill>
      <gradientFill degree="90">
        <stop position="0">
          <color theme="6" tint="0.59999389629810485"/>
        </stop>
        <stop position="1">
          <color theme="5" tint="0.40000610370189521"/>
        </stop>
      </gradientFill>
    </fill>
    <fill>
      <patternFill patternType="solid">
        <fgColor theme="5" tint="0.59996337778862885"/>
        <bgColor indexed="64"/>
      </patternFill>
    </fill>
    <fill>
      <patternFill patternType="solid">
        <fgColor theme="6" tint="0.59996337778862885"/>
        <bgColor indexed="64"/>
      </patternFill>
    </fill>
    <fill>
      <patternFill patternType="solid">
        <fgColor theme="0" tint="-0.34998626667073579"/>
        <bgColor indexed="64"/>
      </patternFill>
    </fill>
    <fill>
      <patternFill patternType="solid">
        <fgColor rgb="FFFFCC99"/>
        <bgColor indexed="64"/>
      </patternFill>
    </fill>
    <fill>
      <patternFill patternType="solid">
        <fgColor rgb="FFFFFF66"/>
        <bgColor indexed="64"/>
      </patternFill>
    </fill>
    <fill>
      <patternFill patternType="solid">
        <fgColor theme="3" tint="0.59999389629810485"/>
        <bgColor indexed="64"/>
      </patternFill>
    </fill>
    <fill>
      <patternFill patternType="solid">
        <fgColor theme="6" tint="0.39997558519241921"/>
        <bgColor rgb="FF000000"/>
      </patternFill>
    </fill>
    <fill>
      <patternFill patternType="solid">
        <fgColor theme="5" tint="0.59999389629810485"/>
        <bgColor indexed="11"/>
      </patternFill>
    </fill>
    <fill>
      <patternFill patternType="solid">
        <fgColor theme="5" tint="0.59999389629810485"/>
        <bgColor rgb="FF000000"/>
      </patternFill>
    </fill>
    <fill>
      <patternFill patternType="solid">
        <fgColor rgb="FFC6EFCE"/>
      </patternFill>
    </fill>
    <fill>
      <patternFill patternType="solid">
        <fgColor rgb="FFFFC7CE"/>
      </patternFill>
    </fill>
    <fill>
      <patternFill patternType="solid">
        <fgColor theme="4" tint="0.39997558519241921"/>
        <bgColor indexed="64"/>
      </patternFill>
    </fill>
    <fill>
      <patternFill patternType="solid">
        <fgColor theme="5" tint="0.79998168889431442"/>
        <bgColor indexed="64"/>
      </patternFill>
    </fill>
    <fill>
      <patternFill patternType="solid">
        <fgColor indexed="44"/>
        <bgColor indexed="64"/>
      </patternFill>
    </fill>
    <fill>
      <patternFill patternType="solid">
        <fgColor theme="0" tint="-0.14999847407452621"/>
        <bgColor indexed="64"/>
      </patternFill>
    </fill>
    <fill>
      <patternFill patternType="solid">
        <fgColor rgb="FFFF000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right/>
      <top style="thin">
        <color theme="0"/>
      </top>
      <bottom/>
      <diagonal/>
    </border>
    <border>
      <left/>
      <right/>
      <top/>
      <bottom style="thin">
        <color theme="0"/>
      </bottom>
      <diagonal/>
    </border>
    <border>
      <left style="thin">
        <color indexed="64"/>
      </left>
      <right style="medium">
        <color indexed="64"/>
      </right>
      <top/>
      <bottom style="thin">
        <color indexed="64"/>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thin">
        <color indexed="64"/>
      </top>
      <bottom style="medium">
        <color indexed="64"/>
      </bottom>
      <diagonal/>
    </border>
  </borders>
  <cellStyleXfs count="16">
    <xf numFmtId="0" fontId="0" fillId="0" borderId="0"/>
    <xf numFmtId="0" fontId="15" fillId="0" borderId="0" applyNumberFormat="0" applyFill="0" applyBorder="0" applyAlignment="0" applyProtection="0">
      <alignment vertical="top"/>
      <protection locked="0"/>
    </xf>
    <xf numFmtId="0" fontId="46" fillId="0" borderId="0" applyNumberFormat="0" applyFill="0" applyBorder="0" applyAlignment="0" applyProtection="0"/>
    <xf numFmtId="0" fontId="47" fillId="0" borderId="0" applyNumberFormat="0" applyFill="0" applyBorder="0" applyAlignment="0" applyProtection="0"/>
    <xf numFmtId="0" fontId="18" fillId="0" borderId="0"/>
    <xf numFmtId="0" fontId="14" fillId="0" borderId="0"/>
    <xf numFmtId="0" fontId="14" fillId="0" borderId="0"/>
    <xf numFmtId="0" fontId="14" fillId="0" borderId="0"/>
    <xf numFmtId="0" fontId="48" fillId="0" borderId="0"/>
    <xf numFmtId="0" fontId="48" fillId="0" borderId="0"/>
    <xf numFmtId="0" fontId="48" fillId="0" borderId="0"/>
    <xf numFmtId="0" fontId="49" fillId="0" borderId="0"/>
    <xf numFmtId="0" fontId="48" fillId="0" borderId="0"/>
    <xf numFmtId="0" fontId="50" fillId="0" borderId="0"/>
    <xf numFmtId="0" fontId="94" fillId="26" borderId="0" applyNumberFormat="0" applyBorder="0" applyAlignment="0" applyProtection="0"/>
    <xf numFmtId="0" fontId="95" fillId="27" borderId="0" applyNumberFormat="0" applyBorder="0" applyAlignment="0" applyProtection="0"/>
  </cellStyleXfs>
  <cellXfs count="611">
    <xf numFmtId="0" fontId="0" fillId="0" borderId="0" xfId="0"/>
    <xf numFmtId="0" fontId="5" fillId="0" borderId="0" xfId="0" applyFont="1" applyAlignment="1">
      <alignment vertical="top"/>
    </xf>
    <xf numFmtId="0" fontId="3" fillId="0" borderId="0" xfId="0" applyFont="1" applyAlignment="1">
      <alignment vertical="top"/>
    </xf>
    <xf numFmtId="0" fontId="0" fillId="0" borderId="0" xfId="0" applyAlignment="1">
      <alignment vertical="top"/>
    </xf>
    <xf numFmtId="0" fontId="6" fillId="0" borderId="0" xfId="0" applyFont="1" applyAlignment="1">
      <alignment vertical="top"/>
    </xf>
    <xf numFmtId="0" fontId="0" fillId="0" borderId="0" xfId="0" applyAlignment="1">
      <alignment vertical="top" wrapText="1"/>
    </xf>
    <xf numFmtId="0" fontId="3" fillId="0" borderId="0" xfId="0" applyFont="1" applyAlignment="1">
      <alignment vertical="top" wrapText="1"/>
    </xf>
    <xf numFmtId="0" fontId="6" fillId="0" borderId="0" xfId="0" applyFont="1" applyAlignment="1">
      <alignment vertical="top" wrapText="1"/>
    </xf>
    <xf numFmtId="0" fontId="3" fillId="2" borderId="1" xfId="0" applyFont="1" applyFill="1" applyBorder="1" applyAlignment="1">
      <alignment horizontal="center" vertical="top" wrapText="1"/>
    </xf>
    <xf numFmtId="0" fontId="3" fillId="3" borderId="1" xfId="0" applyFont="1" applyFill="1" applyBorder="1" applyAlignment="1">
      <alignment vertical="top" wrapText="1"/>
    </xf>
    <xf numFmtId="0" fontId="10" fillId="0" borderId="0" xfId="0" applyFont="1" applyAlignment="1">
      <alignment vertical="top"/>
    </xf>
    <xf numFmtId="0" fontId="11" fillId="0" borderId="0" xfId="0" applyFont="1" applyAlignment="1">
      <alignment vertical="top"/>
    </xf>
    <xf numFmtId="0" fontId="12" fillId="0" borderId="0" xfId="0" applyFont="1" applyAlignment="1">
      <alignment vertical="top"/>
    </xf>
    <xf numFmtId="0" fontId="16" fillId="0" borderId="0" xfId="0" applyFont="1" applyAlignment="1">
      <alignment vertical="top" wrapText="1"/>
    </xf>
    <xf numFmtId="0" fontId="3" fillId="0" borderId="0" xfId="0" applyFont="1" applyAlignment="1">
      <alignment horizontal="center" vertical="top"/>
    </xf>
    <xf numFmtId="0" fontId="13" fillId="0" borderId="0" xfId="0" applyFont="1" applyAlignment="1">
      <alignment horizontal="center" vertical="top"/>
    </xf>
    <xf numFmtId="0" fontId="6" fillId="0" borderId="0" xfId="0" applyFont="1" applyAlignment="1" applyProtection="1">
      <alignment vertical="top"/>
      <protection locked="0"/>
    </xf>
    <xf numFmtId="0" fontId="3" fillId="0" borderId="0" xfId="0" applyFont="1" applyAlignment="1">
      <alignment horizontal="center" vertical="top" wrapText="1"/>
    </xf>
    <xf numFmtId="0" fontId="0" fillId="0" borderId="0" xfId="0" applyBorder="1" applyAlignment="1">
      <alignment vertical="top"/>
    </xf>
    <xf numFmtId="0" fontId="3" fillId="0" borderId="0" xfId="0" applyFont="1" applyBorder="1" applyAlignment="1">
      <alignment vertical="top"/>
    </xf>
    <xf numFmtId="0" fontId="3" fillId="0" borderId="0" xfId="0" applyFont="1" applyBorder="1" applyAlignment="1">
      <alignment horizontal="center" vertical="top"/>
    </xf>
    <xf numFmtId="0" fontId="51" fillId="0" borderId="0" xfId="4" applyFont="1"/>
    <xf numFmtId="0" fontId="18" fillId="0" borderId="0" xfId="4"/>
    <xf numFmtId="0" fontId="52" fillId="0" borderId="0" xfId="4" applyFont="1" applyAlignment="1">
      <alignment wrapText="1"/>
    </xf>
    <xf numFmtId="0" fontId="52" fillId="0" borderId="0" xfId="4" applyFont="1" applyBorder="1" applyAlignment="1">
      <alignment vertical="top"/>
    </xf>
    <xf numFmtId="0" fontId="51" fillId="0" borderId="0" xfId="4" applyFont="1" applyAlignment="1">
      <alignment vertical="top"/>
    </xf>
    <xf numFmtId="0" fontId="52" fillId="2" borderId="2" xfId="4" applyFont="1" applyFill="1" applyBorder="1" applyAlignment="1">
      <alignment horizontal="center" vertical="top" wrapText="1"/>
    </xf>
    <xf numFmtId="0" fontId="52" fillId="2" borderId="3" xfId="4" applyFont="1" applyFill="1" applyBorder="1" applyAlignment="1">
      <alignment horizontal="center" vertical="top" wrapText="1"/>
    </xf>
    <xf numFmtId="0" fontId="52" fillId="2" borderId="4" xfId="4" applyFont="1" applyFill="1" applyBorder="1" applyAlignment="1">
      <alignment horizontal="center" vertical="top" wrapText="1"/>
    </xf>
    <xf numFmtId="0" fontId="53" fillId="0" borderId="0" xfId="4" applyFont="1" applyBorder="1" applyAlignment="1">
      <alignment vertical="top" wrapText="1"/>
    </xf>
    <xf numFmtId="0" fontId="0" fillId="0" borderId="8" xfId="0" applyBorder="1"/>
    <xf numFmtId="0" fontId="18" fillId="0" borderId="0" xfId="4" applyFont="1"/>
    <xf numFmtId="0" fontId="14" fillId="0" borderId="0" xfId="6" applyAlignment="1">
      <alignment vertical="top" wrapText="1"/>
    </xf>
    <xf numFmtId="0" fontId="20" fillId="0" borderId="0" xfId="0" applyFont="1" applyAlignment="1">
      <alignment vertical="center"/>
    </xf>
    <xf numFmtId="0" fontId="17" fillId="0" borderId="0" xfId="0" applyFont="1" applyAlignment="1">
      <alignment vertical="top"/>
    </xf>
    <xf numFmtId="0" fontId="22" fillId="0" borderId="0" xfId="0" applyFont="1" applyAlignment="1">
      <alignment vertical="top"/>
    </xf>
    <xf numFmtId="0" fontId="14" fillId="0" borderId="0" xfId="0" applyFont="1" applyAlignment="1">
      <alignment vertical="top" wrapText="1"/>
    </xf>
    <xf numFmtId="0" fontId="20" fillId="0" borderId="0" xfId="0" applyFont="1" applyAlignment="1">
      <alignment vertical="top" wrapText="1"/>
    </xf>
    <xf numFmtId="0" fontId="20" fillId="0" borderId="0" xfId="0" applyFont="1" applyAlignment="1">
      <alignment vertical="top"/>
    </xf>
    <xf numFmtId="0" fontId="21" fillId="0" borderId="0" xfId="0" applyFont="1" applyAlignment="1">
      <alignment vertical="top" wrapText="1"/>
    </xf>
    <xf numFmtId="0" fontId="56" fillId="0" borderId="0" xfId="0" applyFont="1" applyAlignment="1">
      <alignment vertical="center"/>
    </xf>
    <xf numFmtId="0" fontId="57" fillId="0" borderId="9" xfId="4" applyFont="1" applyFill="1" applyBorder="1" applyAlignment="1">
      <alignment horizontal="left" vertical="center"/>
    </xf>
    <xf numFmtId="0" fontId="24" fillId="0" borderId="9" xfId="0" applyFont="1" applyBorder="1" applyAlignment="1">
      <alignment vertical="center" wrapText="1"/>
    </xf>
    <xf numFmtId="0" fontId="53" fillId="0" borderId="0" xfId="4" applyFont="1" applyFill="1" applyBorder="1" applyAlignment="1">
      <alignment horizontal="left" vertical="center"/>
    </xf>
    <xf numFmtId="0" fontId="51" fillId="0" borderId="0" xfId="4" applyFont="1" applyFill="1" applyBorder="1" applyAlignment="1">
      <alignment horizontal="left" vertical="center"/>
    </xf>
    <xf numFmtId="0" fontId="51" fillId="0" borderId="0" xfId="4" applyFont="1" applyFill="1" applyBorder="1" applyAlignment="1">
      <alignment horizontal="left" vertical="center" wrapText="1"/>
    </xf>
    <xf numFmtId="0" fontId="6" fillId="6" borderId="1" xfId="0" applyFont="1" applyFill="1" applyBorder="1" applyAlignment="1">
      <alignment vertical="top" wrapText="1"/>
    </xf>
    <xf numFmtId="0" fontId="14" fillId="6" borderId="0" xfId="5" applyFont="1" applyFill="1" applyAlignment="1">
      <alignment vertical="center" wrapText="1"/>
    </xf>
    <xf numFmtId="0" fontId="6" fillId="7" borderId="1" xfId="5" applyFont="1" applyFill="1" applyBorder="1" applyAlignment="1">
      <alignment vertical="top" wrapText="1"/>
    </xf>
    <xf numFmtId="0" fontId="3" fillId="7" borderId="1" xfId="5" applyFont="1" applyFill="1" applyBorder="1" applyAlignment="1">
      <alignment vertical="top" wrapText="1"/>
    </xf>
    <xf numFmtId="0" fontId="14" fillId="6" borderId="6" xfId="5" applyFont="1" applyFill="1" applyBorder="1" applyAlignment="1">
      <alignment vertical="center" wrapText="1"/>
    </xf>
    <xf numFmtId="0" fontId="14" fillId="6" borderId="0" xfId="6" applyFill="1" applyAlignment="1">
      <alignment vertical="top" wrapText="1"/>
    </xf>
    <xf numFmtId="0" fontId="26" fillId="0" borderId="0" xfId="5" applyFont="1" applyAlignment="1">
      <alignment vertical="top" wrapText="1"/>
    </xf>
    <xf numFmtId="0" fontId="27" fillId="8" borderId="15" xfId="5" applyFont="1" applyFill="1" applyBorder="1" applyAlignment="1">
      <alignment horizontal="center" vertical="top" wrapText="1"/>
    </xf>
    <xf numFmtId="0" fontId="27" fillId="8" borderId="16" xfId="5" applyFont="1" applyFill="1" applyBorder="1" applyAlignment="1">
      <alignment horizontal="center" vertical="top" wrapText="1"/>
    </xf>
    <xf numFmtId="0" fontId="27" fillId="8" borderId="17" xfId="5" applyFont="1" applyFill="1" applyBorder="1" applyAlignment="1">
      <alignment horizontal="center" vertical="top" wrapText="1"/>
    </xf>
    <xf numFmtId="0" fontId="26" fillId="6" borderId="0" xfId="5" applyFont="1" applyFill="1" applyAlignment="1">
      <alignment vertical="top" wrapText="1"/>
    </xf>
    <xf numFmtId="0" fontId="14" fillId="6" borderId="0" xfId="5" applyFont="1" applyFill="1" applyAlignment="1">
      <alignment vertical="top"/>
    </xf>
    <xf numFmtId="0" fontId="6" fillId="6" borderId="0" xfId="5" applyFont="1" applyFill="1" applyAlignment="1">
      <alignment vertical="top"/>
    </xf>
    <xf numFmtId="0" fontId="3" fillId="6" borderId="0" xfId="5" applyFont="1" applyFill="1" applyAlignment="1">
      <alignment vertical="top"/>
    </xf>
    <xf numFmtId="0" fontId="28" fillId="6" borderId="0" xfId="5" applyFont="1" applyFill="1" applyAlignment="1">
      <alignment vertical="center" wrapText="1"/>
    </xf>
    <xf numFmtId="0" fontId="5" fillId="6" borderId="0" xfId="5" applyFont="1" applyFill="1" applyAlignment="1">
      <alignment vertical="top"/>
    </xf>
    <xf numFmtId="0" fontId="0" fillId="0" borderId="0" xfId="0" applyFont="1" applyAlignment="1">
      <alignment vertical="top" wrapText="1"/>
    </xf>
    <xf numFmtId="0" fontId="0" fillId="0" borderId="0" xfId="0" applyAlignment="1">
      <alignment horizontal="left" vertical="top"/>
    </xf>
    <xf numFmtId="0" fontId="13" fillId="0" borderId="0" xfId="0" applyFont="1" applyAlignment="1">
      <alignment vertical="top"/>
    </xf>
    <xf numFmtId="0" fontId="0" fillId="0" borderId="0" xfId="0" applyAlignment="1">
      <alignment horizontal="left" vertical="top" wrapText="1"/>
    </xf>
    <xf numFmtId="0" fontId="58" fillId="0" borderId="0" xfId="4" applyFont="1"/>
    <xf numFmtId="0" fontId="59" fillId="0" borderId="47" xfId="5" applyFont="1" applyBorder="1" applyAlignment="1"/>
    <xf numFmtId="0" fontId="59" fillId="0" borderId="48" xfId="5" applyFont="1" applyBorder="1" applyAlignment="1"/>
    <xf numFmtId="0" fontId="17" fillId="9" borderId="1" xfId="0" applyFont="1" applyFill="1" applyBorder="1" applyAlignment="1">
      <alignment vertical="top" wrapText="1"/>
    </xf>
    <xf numFmtId="0" fontId="20" fillId="9" borderId="1" xfId="0" applyFont="1" applyFill="1" applyBorder="1" applyAlignment="1">
      <alignment vertical="top" wrapText="1"/>
    </xf>
    <xf numFmtId="0" fontId="21" fillId="10" borderId="1" xfId="0" applyFont="1" applyFill="1" applyBorder="1" applyAlignment="1">
      <alignment vertical="top" wrapText="1"/>
    </xf>
    <xf numFmtId="0" fontId="21" fillId="9" borderId="1" xfId="0" applyFont="1" applyFill="1" applyBorder="1" applyAlignment="1">
      <alignment vertical="top" wrapText="1"/>
    </xf>
    <xf numFmtId="0" fontId="60" fillId="9" borderId="1" xfId="0" applyFont="1" applyFill="1" applyBorder="1" applyAlignment="1">
      <alignment vertical="top"/>
    </xf>
    <xf numFmtId="0" fontId="60" fillId="9" borderId="1" xfId="0" applyFont="1" applyFill="1" applyBorder="1" applyAlignment="1">
      <alignment vertical="top" wrapText="1"/>
    </xf>
    <xf numFmtId="0" fontId="61" fillId="9" borderId="1" xfId="0" applyFont="1" applyFill="1" applyBorder="1" applyAlignment="1">
      <alignment vertical="top" wrapText="1"/>
    </xf>
    <xf numFmtId="0" fontId="62" fillId="9" borderId="1" xfId="0" applyFont="1" applyFill="1" applyBorder="1" applyAlignment="1">
      <alignment vertical="top" wrapText="1"/>
    </xf>
    <xf numFmtId="0" fontId="3" fillId="11" borderId="1" xfId="0" applyFont="1" applyFill="1" applyBorder="1" applyAlignment="1">
      <alignment vertical="top" wrapText="1"/>
    </xf>
    <xf numFmtId="0" fontId="6" fillId="11" borderId="1" xfId="0" applyFont="1" applyFill="1" applyBorder="1" applyAlignment="1">
      <alignment vertical="top" wrapText="1"/>
    </xf>
    <xf numFmtId="0" fontId="0" fillId="11" borderId="1" xfId="0" applyFill="1" applyBorder="1" applyAlignment="1">
      <alignment vertical="top" wrapText="1"/>
    </xf>
    <xf numFmtId="0" fontId="3" fillId="12" borderId="1" xfId="0" applyFont="1" applyFill="1" applyBorder="1" applyAlignment="1">
      <alignment vertical="top"/>
    </xf>
    <xf numFmtId="0" fontId="3" fillId="12" borderId="1" xfId="0" applyFont="1" applyFill="1" applyBorder="1" applyAlignment="1">
      <alignment vertical="top" wrapText="1"/>
    </xf>
    <xf numFmtId="0" fontId="6" fillId="12" borderId="1" xfId="0" applyFont="1" applyFill="1" applyBorder="1" applyAlignment="1">
      <alignment vertical="top" wrapText="1"/>
    </xf>
    <xf numFmtId="0" fontId="0" fillId="12" borderId="1" xfId="0" applyFill="1" applyBorder="1" applyAlignment="1">
      <alignment vertical="top" wrapText="1"/>
    </xf>
    <xf numFmtId="0" fontId="3" fillId="5" borderId="1" xfId="0" applyFont="1" applyFill="1" applyBorder="1" applyAlignment="1">
      <alignment vertical="top" wrapText="1"/>
    </xf>
    <xf numFmtId="0" fontId="0" fillId="5" borderId="1" xfId="0" applyFill="1" applyBorder="1" applyAlignment="1">
      <alignment vertical="top" wrapText="1"/>
    </xf>
    <xf numFmtId="0" fontId="3" fillId="13" borderId="1" xfId="0" applyFont="1" applyFill="1" applyBorder="1" applyAlignment="1">
      <alignment vertical="top" wrapText="1"/>
    </xf>
    <xf numFmtId="0" fontId="3" fillId="14" borderId="1" xfId="0" applyFont="1" applyFill="1" applyBorder="1" applyAlignment="1">
      <alignment vertical="top" wrapText="1"/>
    </xf>
    <xf numFmtId="0" fontId="6" fillId="14" borderId="1" xfId="0" applyFont="1" applyFill="1" applyBorder="1" applyAlignment="1">
      <alignment vertical="top" wrapText="1"/>
    </xf>
    <xf numFmtId="0" fontId="0" fillId="14" borderId="1" xfId="0" applyFill="1" applyBorder="1" applyAlignment="1">
      <alignment vertical="top" wrapText="1"/>
    </xf>
    <xf numFmtId="0" fontId="7" fillId="8" borderId="1" xfId="0" applyFont="1" applyFill="1" applyBorder="1" applyAlignment="1">
      <alignment horizontal="center" vertical="top" wrapText="1"/>
    </xf>
    <xf numFmtId="0" fontId="3" fillId="9" borderId="1" xfId="0" applyFont="1" applyFill="1" applyBorder="1" applyAlignment="1">
      <alignment vertical="top" wrapText="1"/>
    </xf>
    <xf numFmtId="0" fontId="6" fillId="9" borderId="1" xfId="0" applyFont="1" applyFill="1" applyBorder="1" applyAlignment="1">
      <alignment vertical="top" wrapText="1"/>
    </xf>
    <xf numFmtId="0" fontId="0" fillId="9" borderId="1" xfId="0" applyFill="1" applyBorder="1" applyAlignment="1">
      <alignment vertical="top" wrapText="1"/>
    </xf>
    <xf numFmtId="0" fontId="3" fillId="10" borderId="1" xfId="0" applyFont="1" applyFill="1" applyBorder="1" applyAlignment="1">
      <alignment vertical="top" wrapText="1"/>
    </xf>
    <xf numFmtId="49" fontId="0" fillId="9" borderId="1" xfId="0" applyNumberFormat="1" applyFill="1" applyBorder="1" applyAlignment="1">
      <alignment vertical="top" wrapText="1"/>
    </xf>
    <xf numFmtId="0" fontId="3" fillId="6" borderId="1" xfId="0" applyFont="1" applyFill="1" applyBorder="1" applyAlignment="1">
      <alignment vertical="top" wrapText="1"/>
    </xf>
    <xf numFmtId="0" fontId="13" fillId="6" borderId="1" xfId="0" applyFont="1" applyFill="1" applyBorder="1" applyAlignment="1">
      <alignment vertical="top" wrapText="1"/>
    </xf>
    <xf numFmtId="0" fontId="63" fillId="11" borderId="1" xfId="0" applyFont="1" applyFill="1" applyBorder="1" applyAlignment="1">
      <alignment vertical="top"/>
    </xf>
    <xf numFmtId="0" fontId="63" fillId="11" borderId="1" xfId="0" applyFont="1" applyFill="1" applyBorder="1" applyAlignment="1">
      <alignment vertical="top" wrapText="1"/>
    </xf>
    <xf numFmtId="0" fontId="64" fillId="11" borderId="1" xfId="0" applyFont="1" applyFill="1" applyBorder="1" applyAlignment="1">
      <alignment vertical="top" wrapText="1"/>
    </xf>
    <xf numFmtId="0" fontId="65" fillId="11" borderId="1" xfId="0" applyFont="1" applyFill="1" applyBorder="1" applyAlignment="1">
      <alignment vertical="top" wrapText="1"/>
    </xf>
    <xf numFmtId="49" fontId="65" fillId="11" borderId="1" xfId="0" applyNumberFormat="1" applyFont="1" applyFill="1" applyBorder="1" applyAlignment="1">
      <alignment vertical="top" wrapText="1"/>
    </xf>
    <xf numFmtId="0" fontId="63" fillId="9" borderId="1" xfId="0" applyFont="1" applyFill="1" applyBorder="1" applyAlignment="1">
      <alignment vertical="top" wrapText="1"/>
    </xf>
    <xf numFmtId="0" fontId="66" fillId="11" borderId="1" xfId="0" applyFont="1" applyFill="1" applyBorder="1" applyAlignment="1">
      <alignment vertical="top" wrapText="1"/>
    </xf>
    <xf numFmtId="0" fontId="63" fillId="8" borderId="1" xfId="0" applyFont="1" applyFill="1" applyBorder="1" applyAlignment="1">
      <alignment horizontal="center" vertical="top" wrapText="1"/>
    </xf>
    <xf numFmtId="0" fontId="63" fillId="8" borderId="1" xfId="0" applyFont="1" applyFill="1" applyBorder="1" applyAlignment="1">
      <alignment vertical="top" wrapText="1"/>
    </xf>
    <xf numFmtId="0" fontId="66" fillId="8" borderId="1" xfId="0" applyFont="1" applyFill="1" applyBorder="1" applyAlignment="1">
      <alignment vertical="top" wrapText="1"/>
    </xf>
    <xf numFmtId="0" fontId="65" fillId="8" borderId="1" xfId="0" applyFont="1" applyFill="1" applyBorder="1" applyAlignment="1">
      <alignment vertical="top" wrapText="1"/>
    </xf>
    <xf numFmtId="0" fontId="64" fillId="8" borderId="1" xfId="0" applyFont="1" applyFill="1" applyBorder="1" applyAlignment="1">
      <alignment vertical="top" wrapText="1"/>
    </xf>
    <xf numFmtId="0" fontId="3" fillId="8" borderId="1" xfId="0" applyFont="1" applyFill="1" applyBorder="1" applyAlignment="1">
      <alignment horizontal="center" vertical="top" wrapText="1"/>
    </xf>
    <xf numFmtId="0" fontId="14" fillId="0" borderId="0" xfId="0" applyFont="1" applyAlignment="1">
      <alignment vertical="top"/>
    </xf>
    <xf numFmtId="0" fontId="14" fillId="0" borderId="0" xfId="0" applyFont="1" applyAlignment="1" applyProtection="1">
      <alignment vertical="top"/>
      <protection locked="0"/>
    </xf>
    <xf numFmtId="0" fontId="14" fillId="0" borderId="0" xfId="0" applyFont="1" applyAlignment="1" applyProtection="1">
      <alignment vertical="top" wrapText="1"/>
      <protection locked="0"/>
    </xf>
    <xf numFmtId="0" fontId="19" fillId="0" borderId="0" xfId="0" applyFont="1" applyAlignment="1">
      <alignment vertical="top"/>
    </xf>
    <xf numFmtId="0" fontId="14" fillId="0" borderId="0" xfId="0" applyFont="1" applyBorder="1" applyAlignment="1">
      <alignment vertical="top"/>
    </xf>
    <xf numFmtId="0" fontId="3" fillId="0" borderId="0" xfId="0" applyFont="1" applyBorder="1" applyAlignment="1" applyProtection="1">
      <alignment vertical="top"/>
      <protection locked="0"/>
    </xf>
    <xf numFmtId="0" fontId="14" fillId="0" borderId="0" xfId="0" applyFont="1" applyBorder="1" applyAlignment="1" applyProtection="1">
      <alignment vertical="top"/>
      <protection locked="0"/>
    </xf>
    <xf numFmtId="0" fontId="65" fillId="8" borderId="1" xfId="0" applyFont="1" applyFill="1" applyBorder="1" applyAlignment="1" applyProtection="1">
      <alignment vertical="top" wrapText="1"/>
    </xf>
    <xf numFmtId="0" fontId="67" fillId="8" borderId="1" xfId="0" applyFont="1" applyFill="1" applyBorder="1" applyAlignment="1" applyProtection="1">
      <alignment horizontal="right" vertical="top" wrapText="1"/>
    </xf>
    <xf numFmtId="0" fontId="14" fillId="14" borderId="1" xfId="0" applyFont="1" applyFill="1" applyBorder="1" applyProtection="1">
      <protection locked="0"/>
    </xf>
    <xf numFmtId="0" fontId="14" fillId="15" borderId="1" xfId="0" applyFont="1" applyFill="1" applyBorder="1" applyProtection="1">
      <protection locked="0"/>
    </xf>
    <xf numFmtId="0" fontId="14" fillId="14" borderId="1" xfId="0" applyFont="1" applyFill="1" applyBorder="1" applyAlignment="1" applyProtection="1">
      <alignment wrapText="1"/>
      <protection locked="0"/>
    </xf>
    <xf numFmtId="0" fontId="14" fillId="16" borderId="1" xfId="0" applyFont="1" applyFill="1" applyBorder="1" applyProtection="1">
      <protection locked="0"/>
    </xf>
    <xf numFmtId="0" fontId="14" fillId="17" borderId="1" xfId="0" applyFont="1" applyFill="1" applyBorder="1" applyProtection="1">
      <protection locked="0"/>
    </xf>
    <xf numFmtId="0" fontId="14" fillId="17" borderId="1" xfId="0" applyFont="1" applyFill="1" applyBorder="1" applyAlignment="1" applyProtection="1">
      <alignment vertical="top" wrapText="1"/>
      <protection locked="0"/>
    </xf>
    <xf numFmtId="0" fontId="14" fillId="18" borderId="1" xfId="0" applyFont="1" applyFill="1" applyBorder="1" applyProtection="1">
      <protection locked="0"/>
    </xf>
    <xf numFmtId="0" fontId="68" fillId="0" borderId="0" xfId="6" applyFont="1" applyAlignment="1">
      <alignment vertical="top"/>
    </xf>
    <xf numFmtId="0" fontId="55" fillId="0" borderId="0" xfId="6" applyFont="1" applyAlignment="1">
      <alignment vertical="top"/>
    </xf>
    <xf numFmtId="0" fontId="69" fillId="0" borderId="0" xfId="6" applyFont="1" applyAlignment="1">
      <alignment vertical="top"/>
    </xf>
    <xf numFmtId="0" fontId="70" fillId="0" borderId="0" xfId="1" applyFont="1" applyAlignment="1" applyProtection="1">
      <alignment vertical="top"/>
    </xf>
    <xf numFmtId="0" fontId="50" fillId="0" borderId="0" xfId="6" applyFont="1" applyAlignment="1">
      <alignment vertical="top"/>
    </xf>
    <xf numFmtId="0" fontId="50" fillId="0" borderId="0" xfId="6" applyFont="1" applyAlignment="1">
      <alignment vertical="top" wrapText="1"/>
    </xf>
    <xf numFmtId="0" fontId="55" fillId="4" borderId="18" xfId="6" applyFont="1" applyFill="1" applyBorder="1" applyAlignment="1">
      <alignment horizontal="center" vertical="top" wrapText="1"/>
    </xf>
    <xf numFmtId="0" fontId="55" fillId="6" borderId="14" xfId="6" applyFont="1" applyFill="1" applyBorder="1" applyAlignment="1">
      <alignment vertical="top" wrapText="1"/>
    </xf>
    <xf numFmtId="0" fontId="69" fillId="6" borderId="1" xfId="6" applyFont="1" applyFill="1" applyBorder="1" applyAlignment="1">
      <alignment vertical="top" wrapText="1"/>
    </xf>
    <xf numFmtId="0" fontId="55" fillId="6" borderId="1" xfId="6" applyFont="1" applyFill="1" applyBorder="1" applyAlignment="1">
      <alignment horizontal="left" vertical="top" wrapText="1"/>
    </xf>
    <xf numFmtId="0" fontId="55" fillId="2" borderId="19" xfId="6" applyFont="1" applyFill="1" applyBorder="1" applyAlignment="1">
      <alignment horizontal="center" vertical="top" wrapText="1"/>
    </xf>
    <xf numFmtId="0" fontId="69" fillId="6" borderId="0" xfId="6" applyFont="1" applyFill="1" applyBorder="1" applyAlignment="1">
      <alignment vertical="top" wrapText="1"/>
    </xf>
    <xf numFmtId="0" fontId="55" fillId="0" borderId="6" xfId="6" applyFont="1" applyBorder="1" applyAlignment="1">
      <alignment vertical="top" wrapText="1"/>
    </xf>
    <xf numFmtId="0" fontId="55" fillId="0" borderId="0" xfId="6" applyFont="1" applyBorder="1" applyAlignment="1">
      <alignment vertical="top" wrapText="1"/>
    </xf>
    <xf numFmtId="0" fontId="69" fillId="0" borderId="0" xfId="6" applyFont="1" applyBorder="1" applyAlignment="1">
      <alignment vertical="top" wrapText="1"/>
    </xf>
    <xf numFmtId="0" fontId="50" fillId="0" borderId="0" xfId="6" applyFont="1" applyBorder="1" applyAlignment="1">
      <alignment vertical="top" wrapText="1"/>
    </xf>
    <xf numFmtId="0" fontId="69" fillId="0" borderId="12" xfId="6" applyFont="1" applyBorder="1" applyAlignment="1">
      <alignment vertical="top" wrapText="1"/>
    </xf>
    <xf numFmtId="0" fontId="71" fillId="0" borderId="20" xfId="6" applyFont="1" applyBorder="1" applyAlignment="1">
      <alignment horizontal="center" vertical="center" wrapText="1"/>
    </xf>
    <xf numFmtId="0" fontId="69" fillId="0" borderId="21" xfId="6" applyFont="1" applyBorder="1" applyAlignment="1">
      <alignment horizontal="center" vertical="center" wrapText="1"/>
    </xf>
    <xf numFmtId="0" fontId="55" fillId="0" borderId="0" xfId="6" applyFont="1" applyBorder="1" applyAlignment="1">
      <alignment vertical="top"/>
    </xf>
    <xf numFmtId="0" fontId="69" fillId="0" borderId="0" xfId="6" applyFont="1" applyBorder="1" applyAlignment="1">
      <alignment vertical="top"/>
    </xf>
    <xf numFmtId="0" fontId="50" fillId="0" borderId="0" xfId="6" applyFont="1" applyBorder="1" applyAlignment="1">
      <alignment vertical="top"/>
    </xf>
    <xf numFmtId="0" fontId="50" fillId="0" borderId="12" xfId="6" applyFont="1" applyBorder="1" applyAlignment="1">
      <alignment vertical="top"/>
    </xf>
    <xf numFmtId="0" fontId="55" fillId="0" borderId="6" xfId="6" applyFont="1" applyBorder="1" applyAlignment="1">
      <alignment vertical="top"/>
    </xf>
    <xf numFmtId="0" fontId="55" fillId="0" borderId="12" xfId="6" applyFont="1" applyBorder="1" applyAlignment="1">
      <alignment vertical="top"/>
    </xf>
    <xf numFmtId="0" fontId="50" fillId="0" borderId="5" xfId="6" applyFont="1" applyBorder="1" applyAlignment="1">
      <alignment vertical="top" wrapText="1"/>
    </xf>
    <xf numFmtId="0" fontId="50" fillId="0" borderId="11" xfId="6" applyFont="1" applyBorder="1" applyAlignment="1">
      <alignment vertical="top" wrapText="1"/>
    </xf>
    <xf numFmtId="0" fontId="50" fillId="0" borderId="12" xfId="6" applyFont="1" applyBorder="1" applyAlignment="1">
      <alignment vertical="top" wrapText="1"/>
    </xf>
    <xf numFmtId="0" fontId="50" fillId="0" borderId="8" xfId="6" applyFont="1" applyBorder="1" applyAlignment="1">
      <alignment vertical="top" wrapText="1"/>
    </xf>
    <xf numFmtId="0" fontId="50" fillId="0" borderId="13" xfId="6" applyFont="1" applyBorder="1" applyAlignment="1">
      <alignment vertical="top" wrapText="1"/>
    </xf>
    <xf numFmtId="0" fontId="55" fillId="0" borderId="22" xfId="6" applyFont="1" applyBorder="1" applyAlignment="1">
      <alignment vertical="top"/>
    </xf>
    <xf numFmtId="0" fontId="55" fillId="0" borderId="5" xfId="6" applyFont="1" applyBorder="1" applyAlignment="1">
      <alignment horizontal="left" vertical="top"/>
    </xf>
    <xf numFmtId="0" fontId="50" fillId="0" borderId="5" xfId="6" applyFont="1" applyBorder="1" applyAlignment="1">
      <alignment horizontal="left" vertical="top"/>
    </xf>
    <xf numFmtId="0" fontId="50" fillId="0" borderId="11" xfId="6" applyFont="1" applyBorder="1" applyAlignment="1">
      <alignment horizontal="left" vertical="top"/>
    </xf>
    <xf numFmtId="0" fontId="69" fillId="0" borderId="0" xfId="6" applyFont="1" applyAlignment="1">
      <alignment vertical="top" wrapText="1"/>
    </xf>
    <xf numFmtId="0" fontId="55" fillId="0" borderId="0" xfId="6" applyFont="1" applyAlignment="1">
      <alignment vertical="top" wrapText="1"/>
    </xf>
    <xf numFmtId="0" fontId="63" fillId="8" borderId="23" xfId="6" applyFont="1" applyFill="1" applyBorder="1" applyAlignment="1">
      <alignment horizontal="center" vertical="top" wrapText="1"/>
    </xf>
    <xf numFmtId="0" fontId="63" fillId="8" borderId="18" xfId="6" applyFont="1" applyFill="1" applyBorder="1" applyAlignment="1">
      <alignment horizontal="center" vertical="top" wrapText="1"/>
    </xf>
    <xf numFmtId="0" fontId="63" fillId="8" borderId="24" xfId="6" applyFont="1" applyFill="1" applyBorder="1" applyAlignment="1">
      <alignment horizontal="center" vertical="top" wrapText="1"/>
    </xf>
    <xf numFmtId="0" fontId="63" fillId="8" borderId="14" xfId="6" applyFont="1" applyFill="1" applyBorder="1" applyAlignment="1">
      <alignment vertical="top" wrapText="1"/>
    </xf>
    <xf numFmtId="0" fontId="63" fillId="8" borderId="1" xfId="6" applyFont="1" applyFill="1" applyBorder="1" applyAlignment="1">
      <alignment vertical="top" wrapText="1"/>
    </xf>
    <xf numFmtId="0" fontId="64" fillId="8" borderId="1" xfId="6" applyFont="1" applyFill="1" applyBorder="1" applyAlignment="1">
      <alignment vertical="top" wrapText="1"/>
    </xf>
    <xf numFmtId="0" fontId="65" fillId="8" borderId="1" xfId="6" applyFont="1" applyFill="1" applyBorder="1" applyAlignment="1">
      <alignment vertical="top" wrapText="1"/>
    </xf>
    <xf numFmtId="0" fontId="65" fillId="8" borderId="19" xfId="6" applyFont="1" applyFill="1" applyBorder="1" applyAlignment="1">
      <alignment vertical="top" wrapText="1"/>
    </xf>
    <xf numFmtId="0" fontId="50" fillId="18" borderId="1" xfId="6" applyFont="1" applyFill="1" applyBorder="1"/>
    <xf numFmtId="0" fontId="50" fillId="5" borderId="1" xfId="0" applyFont="1" applyFill="1" applyBorder="1" applyAlignment="1">
      <alignment vertical="top" wrapText="1"/>
    </xf>
    <xf numFmtId="0" fontId="72" fillId="14" borderId="1" xfId="0" applyFont="1" applyFill="1" applyBorder="1" applyAlignment="1">
      <alignment vertical="top" wrapText="1"/>
    </xf>
    <xf numFmtId="0" fontId="23" fillId="8" borderId="1" xfId="0" applyFont="1" applyFill="1" applyBorder="1" applyAlignment="1">
      <alignment horizontal="center" vertical="top" wrapText="1"/>
    </xf>
    <xf numFmtId="0" fontId="60" fillId="8" borderId="1" xfId="0" applyFont="1" applyFill="1" applyBorder="1" applyAlignment="1">
      <alignment horizontal="center" vertical="top" wrapText="1"/>
    </xf>
    <xf numFmtId="0" fontId="5" fillId="0" borderId="0" xfId="0" applyFont="1" applyAlignment="1">
      <alignment vertical="top" wrapText="1"/>
    </xf>
    <xf numFmtId="0" fontId="13" fillId="0" borderId="0" xfId="0" applyFont="1" applyAlignment="1">
      <alignment vertical="top" wrapText="1"/>
    </xf>
    <xf numFmtId="0" fontId="8" fillId="4" borderId="1" xfId="0" applyFont="1" applyFill="1" applyBorder="1" applyAlignment="1">
      <alignment horizontal="left" vertical="top" wrapText="1"/>
    </xf>
    <xf numFmtId="0" fontId="0" fillId="19" borderId="1" xfId="0" applyFont="1" applyFill="1" applyBorder="1" applyAlignment="1">
      <alignment vertical="top" wrapText="1"/>
    </xf>
    <xf numFmtId="0" fontId="3" fillId="20" borderId="1" xfId="0" applyFont="1" applyFill="1" applyBorder="1" applyAlignment="1">
      <alignment horizontal="left" vertical="top" wrapText="1"/>
    </xf>
    <xf numFmtId="0" fontId="0" fillId="0" borderId="1" xfId="0" applyFont="1" applyFill="1" applyBorder="1" applyAlignment="1">
      <alignment vertical="top" wrapText="1"/>
    </xf>
    <xf numFmtId="0" fontId="3" fillId="3" borderId="1" xfId="0" applyFont="1" applyFill="1" applyBorder="1" applyAlignment="1">
      <alignment horizontal="left" vertical="top" wrapText="1" indent="1"/>
    </xf>
    <xf numFmtId="14" fontId="0" fillId="21" borderId="1" xfId="0" applyNumberFormat="1" applyFont="1" applyFill="1" applyBorder="1" applyAlignment="1">
      <alignment vertical="top" wrapText="1"/>
    </xf>
    <xf numFmtId="0" fontId="3" fillId="3" borderId="1" xfId="0" applyFont="1" applyFill="1" applyBorder="1" applyAlignment="1">
      <alignment horizontal="left" vertical="top" wrapText="1"/>
    </xf>
    <xf numFmtId="0" fontId="73" fillId="0" borderId="0" xfId="0" applyFont="1" applyAlignment="1">
      <alignment horizontal="right" vertical="top"/>
    </xf>
    <xf numFmtId="49" fontId="3" fillId="22" borderId="1" xfId="0" applyNumberFormat="1" applyFont="1" applyFill="1" applyBorder="1" applyAlignment="1">
      <alignment vertical="top"/>
    </xf>
    <xf numFmtId="0" fontId="3" fillId="22" borderId="1" xfId="0" applyFont="1" applyFill="1" applyBorder="1" applyAlignment="1">
      <alignment vertical="top" wrapText="1"/>
    </xf>
    <xf numFmtId="0" fontId="0" fillId="22" borderId="1" xfId="0" applyFont="1" applyFill="1" applyBorder="1" applyAlignment="1">
      <alignment vertical="top" wrapText="1"/>
    </xf>
    <xf numFmtId="0" fontId="0" fillId="22" borderId="1" xfId="0" applyFill="1" applyBorder="1" applyAlignment="1">
      <alignment horizontal="left" vertical="top" wrapText="1"/>
    </xf>
    <xf numFmtId="49" fontId="0" fillId="0" borderId="1" xfId="0" applyNumberFormat="1" applyFont="1" applyFill="1" applyBorder="1" applyAlignment="1">
      <alignment vertical="top" wrapText="1"/>
    </xf>
    <xf numFmtId="0" fontId="3" fillId="22" borderId="1" xfId="0" applyFont="1" applyFill="1" applyBorder="1" applyAlignment="1">
      <alignment vertical="top"/>
    </xf>
    <xf numFmtId="49" fontId="14" fillId="21" borderId="1" xfId="0" applyNumberFormat="1" applyFont="1" applyFill="1" applyBorder="1" applyAlignment="1">
      <alignment vertical="top" wrapText="1"/>
    </xf>
    <xf numFmtId="0" fontId="14" fillId="21" borderId="1" xfId="0" applyNumberFormat="1" applyFont="1" applyFill="1" applyBorder="1" applyAlignment="1">
      <alignment vertical="top" wrapText="1"/>
    </xf>
    <xf numFmtId="0" fontId="30" fillId="0" borderId="0" xfId="8" applyFont="1" applyAlignment="1"/>
    <xf numFmtId="0" fontId="35" fillId="0" borderId="0" xfId="8" applyFont="1"/>
    <xf numFmtId="0" fontId="35" fillId="0" borderId="0" xfId="8" applyFont="1" applyAlignment="1"/>
    <xf numFmtId="0" fontId="30" fillId="0" borderId="0" xfId="8" applyFont="1"/>
    <xf numFmtId="0" fontId="74" fillId="0" borderId="0" xfId="0" applyFont="1" applyAlignment="1">
      <alignment horizontal="left" vertical="top" wrapText="1"/>
    </xf>
    <xf numFmtId="0" fontId="3" fillId="0" borderId="0" xfId="0" applyFont="1" applyAlignment="1">
      <alignment vertical="center"/>
    </xf>
    <xf numFmtId="0" fontId="63" fillId="12" borderId="1" xfId="0" applyFont="1" applyFill="1" applyBorder="1" applyAlignment="1">
      <alignment vertical="top"/>
    </xf>
    <xf numFmtId="0" fontId="63" fillId="12" borderId="1" xfId="0" applyFont="1" applyFill="1" applyBorder="1" applyAlignment="1">
      <alignment vertical="top" wrapText="1"/>
    </xf>
    <xf numFmtId="0" fontId="66" fillId="12" borderId="1" xfId="0" applyFont="1" applyFill="1" applyBorder="1" applyAlignment="1">
      <alignment vertical="top" wrapText="1"/>
    </xf>
    <xf numFmtId="0" fontId="65" fillId="12" borderId="1" xfId="0" applyFont="1" applyFill="1" applyBorder="1" applyAlignment="1">
      <alignment vertical="top" wrapText="1"/>
    </xf>
    <xf numFmtId="0" fontId="65" fillId="12" borderId="1" xfId="0" applyFont="1" applyFill="1" applyBorder="1" applyAlignment="1">
      <alignment horizontal="left" vertical="top" wrapText="1"/>
    </xf>
    <xf numFmtId="0" fontId="75" fillId="0" borderId="0" xfId="0" applyFont="1" applyAlignment="1">
      <alignment vertical="top" wrapText="1"/>
    </xf>
    <xf numFmtId="0" fontId="27" fillId="8" borderId="1" xfId="0" applyFont="1" applyFill="1" applyBorder="1" applyAlignment="1">
      <alignment horizontal="center" vertical="top" wrapText="1"/>
    </xf>
    <xf numFmtId="0" fontId="6" fillId="7" borderId="1" xfId="5" applyFont="1" applyFill="1" applyBorder="1" applyAlignment="1">
      <alignment vertical="center" wrapText="1"/>
    </xf>
    <xf numFmtId="0" fontId="60" fillId="12" borderId="1" xfId="0" applyFont="1" applyFill="1" applyBorder="1" applyAlignment="1">
      <alignment vertical="top"/>
    </xf>
    <xf numFmtId="0" fontId="0" fillId="6" borderId="0" xfId="0" applyFill="1" applyAlignment="1">
      <alignment vertical="top" wrapText="1"/>
    </xf>
    <xf numFmtId="0" fontId="26" fillId="13" borderId="1" xfId="0" applyFont="1" applyFill="1" applyBorder="1" applyAlignment="1">
      <alignment vertical="top" wrapText="1"/>
    </xf>
    <xf numFmtId="0" fontId="0" fillId="6" borderId="0" xfId="0" applyFill="1" applyAlignment="1">
      <alignment vertical="top"/>
    </xf>
    <xf numFmtId="0" fontId="63" fillId="8" borderId="0" xfId="0" applyFont="1" applyFill="1" applyAlignment="1">
      <alignment horizontal="center"/>
    </xf>
    <xf numFmtId="0" fontId="14" fillId="6" borderId="0" xfId="6" applyFill="1" applyBorder="1"/>
    <xf numFmtId="0" fontId="19" fillId="6" borderId="0" xfId="6" applyFont="1" applyFill="1"/>
    <xf numFmtId="0" fontId="20" fillId="6" borderId="0" xfId="6" applyFont="1" applyFill="1"/>
    <xf numFmtId="0" fontId="14" fillId="6" borderId="0" xfId="6" applyFill="1"/>
    <xf numFmtId="0" fontId="75" fillId="6" borderId="0" xfId="6" applyFont="1" applyFill="1"/>
    <xf numFmtId="0" fontId="3" fillId="6" borderId="0" xfId="6" applyFont="1" applyFill="1"/>
    <xf numFmtId="0" fontId="14" fillId="6" borderId="0" xfId="6" applyFont="1" applyFill="1" applyAlignment="1">
      <alignment vertical="center" wrapText="1"/>
    </xf>
    <xf numFmtId="0" fontId="14" fillId="6" borderId="0" xfId="6" applyFill="1" applyAlignment="1">
      <alignment wrapText="1"/>
    </xf>
    <xf numFmtId="0" fontId="14" fillId="6" borderId="0" xfId="6" applyFont="1" applyFill="1" applyAlignment="1">
      <alignment horizontal="left" vertical="center" wrapText="1"/>
    </xf>
    <xf numFmtId="0" fontId="3" fillId="6" borderId="0" xfId="6" applyFont="1" applyFill="1" applyAlignment="1">
      <alignment wrapText="1"/>
    </xf>
    <xf numFmtId="0" fontId="25" fillId="6" borderId="0" xfId="6" applyFont="1" applyFill="1" applyAlignment="1">
      <alignment horizontal="left" vertical="center" wrapText="1"/>
    </xf>
    <xf numFmtId="0" fontId="14" fillId="0" borderId="0" xfId="0" applyFont="1"/>
    <xf numFmtId="0" fontId="76" fillId="0" borderId="0" xfId="0" applyFont="1"/>
    <xf numFmtId="0" fontId="50" fillId="0" borderId="0" xfId="0" applyFont="1"/>
    <xf numFmtId="0" fontId="50" fillId="6" borderId="0" xfId="0" applyFont="1" applyFill="1"/>
    <xf numFmtId="0" fontId="77" fillId="0" borderId="0" xfId="0" applyFont="1"/>
    <xf numFmtId="0" fontId="78" fillId="6" borderId="0" xfId="0" applyFont="1" applyFill="1"/>
    <xf numFmtId="0" fontId="50" fillId="0" borderId="0" xfId="0" applyFont="1" applyAlignment="1">
      <alignment horizontal="left" vertical="center"/>
    </xf>
    <xf numFmtId="0" fontId="78" fillId="0" borderId="0" xfId="0" applyFont="1"/>
    <xf numFmtId="0" fontId="79" fillId="6" borderId="0" xfId="6" applyFont="1" applyFill="1"/>
    <xf numFmtId="0" fontId="80" fillId="6" borderId="0" xfId="6" applyFont="1" applyFill="1"/>
    <xf numFmtId="0" fontId="50" fillId="6" borderId="0" xfId="6" applyFont="1" applyFill="1"/>
    <xf numFmtId="0" fontId="55" fillId="6" borderId="20" xfId="6" applyFont="1" applyFill="1" applyBorder="1"/>
    <xf numFmtId="0" fontId="55" fillId="6" borderId="25" xfId="6" applyFont="1" applyFill="1" applyBorder="1"/>
    <xf numFmtId="0" fontId="55" fillId="6" borderId="21" xfId="6" applyFont="1" applyFill="1" applyBorder="1"/>
    <xf numFmtId="0" fontId="50" fillId="6" borderId="20" xfId="6" applyFont="1" applyFill="1" applyBorder="1" applyAlignment="1">
      <alignment horizontal="left" vertical="center"/>
    </xf>
    <xf numFmtId="0" fontId="50" fillId="6" borderId="21" xfId="6" applyFont="1" applyFill="1" applyBorder="1" applyAlignment="1">
      <alignment vertical="center" wrapText="1"/>
    </xf>
    <xf numFmtId="0" fontId="50" fillId="6" borderId="25" xfId="6" applyFont="1" applyFill="1" applyBorder="1"/>
    <xf numFmtId="0" fontId="50" fillId="6" borderId="21" xfId="6" applyFont="1" applyFill="1" applyBorder="1"/>
    <xf numFmtId="0" fontId="10" fillId="6" borderId="0" xfId="0" applyFont="1" applyFill="1" applyAlignment="1">
      <alignment vertical="top"/>
    </xf>
    <xf numFmtId="0" fontId="6" fillId="6" borderId="0" xfId="0" applyFont="1" applyFill="1" applyAlignment="1">
      <alignment vertical="top"/>
    </xf>
    <xf numFmtId="0" fontId="14" fillId="0" borderId="0" xfId="0" applyFont="1" applyFill="1" applyAlignment="1">
      <alignment vertical="top" wrapText="1"/>
    </xf>
    <xf numFmtId="0" fontId="24" fillId="0" borderId="20" xfId="0" applyFont="1" applyBorder="1" applyAlignment="1">
      <alignment vertical="center" wrapText="1"/>
    </xf>
    <xf numFmtId="0" fontId="50" fillId="6" borderId="0" xfId="6" applyFont="1" applyFill="1" applyAlignment="1">
      <alignment vertical="top" wrapText="1"/>
    </xf>
    <xf numFmtId="0" fontId="0" fillId="0" borderId="0" xfId="0" applyFont="1" applyFill="1" applyAlignment="1">
      <alignment vertical="top" wrapText="1"/>
    </xf>
    <xf numFmtId="0" fontId="14" fillId="0" borderId="0" xfId="0" applyFont="1" applyFill="1" applyAlignment="1">
      <alignment vertical="top"/>
    </xf>
    <xf numFmtId="0" fontId="55" fillId="0" borderId="6" xfId="6" applyFont="1" applyBorder="1" applyAlignment="1">
      <alignment horizontal="left" vertical="top"/>
    </xf>
    <xf numFmtId="0" fontId="0" fillId="0" borderId="0" xfId="0" applyFill="1" applyAlignment="1">
      <alignment vertical="top"/>
    </xf>
    <xf numFmtId="0" fontId="81" fillId="0" borderId="25" xfId="6" applyFont="1" applyFill="1" applyBorder="1" applyAlignment="1">
      <alignment horizontal="center" vertical="center" wrapText="1"/>
    </xf>
    <xf numFmtId="0" fontId="3" fillId="0" borderId="7" xfId="6" applyFont="1" applyBorder="1" applyAlignment="1">
      <alignment vertical="top"/>
    </xf>
    <xf numFmtId="0" fontId="51" fillId="0" borderId="0" xfId="4" applyFont="1" applyAlignment="1">
      <alignment wrapText="1"/>
    </xf>
    <xf numFmtId="0" fontId="58" fillId="0" borderId="0" xfId="4" applyFont="1" applyAlignment="1">
      <alignment wrapText="1"/>
    </xf>
    <xf numFmtId="0" fontId="18" fillId="0" borderId="0" xfId="4" applyAlignment="1">
      <alignment wrapText="1"/>
    </xf>
    <xf numFmtId="0" fontId="3" fillId="0" borderId="1" xfId="0" applyFont="1" applyFill="1" applyBorder="1" applyAlignment="1">
      <alignment vertical="top" wrapText="1"/>
    </xf>
    <xf numFmtId="0" fontId="82" fillId="0" borderId="6" xfId="6" applyFont="1" applyBorder="1" applyAlignment="1">
      <alignment vertical="top"/>
    </xf>
    <xf numFmtId="0" fontId="54" fillId="0" borderId="6" xfId="6" applyFont="1" applyBorder="1" applyAlignment="1">
      <alignment vertical="top"/>
    </xf>
    <xf numFmtId="0" fontId="54" fillId="0" borderId="10" xfId="6" applyFont="1" applyBorder="1" applyAlignment="1">
      <alignment vertical="top"/>
    </xf>
    <xf numFmtId="0" fontId="21" fillId="0" borderId="1" xfId="0" applyFont="1" applyFill="1" applyBorder="1" applyAlignment="1">
      <alignment vertical="top" wrapText="1"/>
    </xf>
    <xf numFmtId="0" fontId="6" fillId="0" borderId="1" xfId="0" applyFont="1" applyFill="1" applyBorder="1" applyAlignment="1">
      <alignment vertical="top" wrapText="1"/>
    </xf>
    <xf numFmtId="49" fontId="0" fillId="5" borderId="1" xfId="0" applyNumberFormat="1" applyFill="1" applyBorder="1" applyAlignment="1">
      <alignment vertical="top" wrapText="1"/>
    </xf>
    <xf numFmtId="49" fontId="0" fillId="14" borderId="1" xfId="0" applyNumberFormat="1" applyFill="1" applyBorder="1" applyAlignment="1">
      <alignment vertical="top" wrapText="1"/>
    </xf>
    <xf numFmtId="0" fontId="14" fillId="10" borderId="1" xfId="5" applyFill="1" applyBorder="1" applyAlignment="1">
      <alignment vertical="top" wrapText="1"/>
    </xf>
    <xf numFmtId="49" fontId="14" fillId="10" borderId="1" xfId="5" applyNumberFormat="1" applyFill="1" applyBorder="1" applyAlignment="1">
      <alignment horizontal="left" vertical="top" wrapText="1"/>
    </xf>
    <xf numFmtId="0" fontId="36" fillId="10" borderId="1" xfId="0" applyFont="1" applyFill="1" applyBorder="1" applyAlignment="1">
      <alignment vertical="top" wrapText="1"/>
    </xf>
    <xf numFmtId="49" fontId="3" fillId="5" borderId="1" xfId="0" applyNumberFormat="1" applyFont="1" applyFill="1" applyBorder="1" applyAlignment="1">
      <alignment vertical="top" wrapText="1"/>
    </xf>
    <xf numFmtId="0" fontId="52" fillId="10" borderId="14" xfId="4" applyFont="1" applyFill="1" applyBorder="1" applyAlignment="1">
      <alignment horizontal="left" vertical="center"/>
    </xf>
    <xf numFmtId="0" fontId="52" fillId="10" borderId="26" xfId="4" applyFont="1" applyFill="1" applyBorder="1" applyAlignment="1">
      <alignment horizontal="left" vertical="center"/>
    </xf>
    <xf numFmtId="0" fontId="6" fillId="0" borderId="0" xfId="0" applyFont="1" applyFill="1" applyAlignment="1">
      <alignment vertical="top"/>
    </xf>
    <xf numFmtId="0" fontId="83" fillId="10" borderId="23" xfId="4" applyFont="1" applyFill="1" applyBorder="1" applyAlignment="1">
      <alignment horizontal="left" vertical="center"/>
    </xf>
    <xf numFmtId="0" fontId="29" fillId="10" borderId="24" xfId="4" applyFont="1" applyFill="1" applyBorder="1" applyAlignment="1">
      <alignment horizontal="left" vertical="center" wrapText="1"/>
    </xf>
    <xf numFmtId="0" fontId="51" fillId="10" borderId="6" xfId="4" applyFont="1" applyFill="1" applyBorder="1" applyAlignment="1">
      <alignment horizontal="left" vertical="center"/>
    </xf>
    <xf numFmtId="0" fontId="51" fillId="10" borderId="12" xfId="4" applyFont="1" applyFill="1" applyBorder="1" applyAlignment="1">
      <alignment horizontal="left" vertical="center"/>
    </xf>
    <xf numFmtId="0" fontId="84" fillId="6" borderId="0" xfId="0" applyFont="1" applyFill="1"/>
    <xf numFmtId="0" fontId="85" fillId="0" borderId="0" xfId="0" applyFont="1" applyAlignment="1">
      <alignment vertical="top" wrapText="1"/>
    </xf>
    <xf numFmtId="0" fontId="53" fillId="10" borderId="27" xfId="4" applyFont="1" applyFill="1" applyBorder="1" applyAlignment="1">
      <alignment vertical="top" wrapText="1"/>
    </xf>
    <xf numFmtId="0" fontId="53" fillId="10" borderId="28" xfId="4" applyFont="1" applyFill="1" applyBorder="1" applyAlignment="1">
      <alignment vertical="top" wrapText="1"/>
    </xf>
    <xf numFmtId="0" fontId="53" fillId="10" borderId="14" xfId="4" applyFont="1" applyFill="1" applyBorder="1" applyAlignment="1">
      <alignment horizontal="left" vertical="center"/>
    </xf>
    <xf numFmtId="0" fontId="53" fillId="10" borderId="1" xfId="4" applyFont="1" applyFill="1" applyBorder="1" applyAlignment="1">
      <alignment horizontal="left" vertical="center"/>
    </xf>
    <xf numFmtId="49" fontId="53" fillId="10" borderId="1" xfId="4" applyNumberFormat="1" applyFont="1" applyFill="1" applyBorder="1" applyAlignment="1">
      <alignment horizontal="left" vertical="center"/>
    </xf>
    <xf numFmtId="14" fontId="53" fillId="10" borderId="1" xfId="4" applyNumberFormat="1" applyFont="1" applyFill="1" applyBorder="1" applyAlignment="1">
      <alignment vertical="top" wrapText="1"/>
    </xf>
    <xf numFmtId="0" fontId="53" fillId="10" borderId="26" xfId="4" applyFont="1" applyFill="1" applyBorder="1" applyAlignment="1">
      <alignment horizontal="left" vertical="center"/>
    </xf>
    <xf numFmtId="0" fontId="53" fillId="10" borderId="27" xfId="4" applyFont="1" applyFill="1" applyBorder="1" applyAlignment="1">
      <alignment horizontal="left" vertical="center"/>
    </xf>
    <xf numFmtId="14" fontId="53" fillId="10" borderId="27" xfId="4" applyNumberFormat="1" applyFont="1" applyFill="1" applyBorder="1" applyAlignment="1">
      <alignment vertical="top" wrapText="1"/>
    </xf>
    <xf numFmtId="0" fontId="73" fillId="0" borderId="0" xfId="0" applyFont="1" applyAlignment="1">
      <alignment vertical="top"/>
    </xf>
    <xf numFmtId="0" fontId="84" fillId="14" borderId="1" xfId="0" applyFont="1" applyFill="1" applyBorder="1" applyAlignment="1">
      <alignment vertical="top" wrapText="1"/>
    </xf>
    <xf numFmtId="0" fontId="38" fillId="10" borderId="19" xfId="4" applyFont="1" applyFill="1" applyBorder="1" applyAlignment="1">
      <alignment horizontal="left" vertical="center" wrapText="1"/>
    </xf>
    <xf numFmtId="14" fontId="53" fillId="10" borderId="19" xfId="4" applyNumberFormat="1" applyFont="1" applyFill="1" applyBorder="1" applyAlignment="1">
      <alignment horizontal="left" vertical="center"/>
    </xf>
    <xf numFmtId="164" fontId="53" fillId="10" borderId="19" xfId="4" applyNumberFormat="1" applyFont="1" applyFill="1" applyBorder="1" applyAlignment="1">
      <alignment horizontal="left" vertical="center"/>
    </xf>
    <xf numFmtId="0" fontId="25" fillId="10" borderId="28" xfId="4" applyFont="1" applyFill="1" applyBorder="1" applyAlignment="1">
      <alignment horizontal="left" vertical="center"/>
    </xf>
    <xf numFmtId="0" fontId="53" fillId="10" borderId="19" xfId="4" applyFont="1" applyFill="1" applyBorder="1" applyAlignment="1">
      <alignment horizontal="left" vertical="center"/>
    </xf>
    <xf numFmtId="0" fontId="25" fillId="0" borderId="0" xfId="4" applyFont="1"/>
    <xf numFmtId="49" fontId="25" fillId="10" borderId="26" xfId="4" applyNumberFormat="1" applyFont="1" applyFill="1" applyBorder="1" applyAlignment="1">
      <alignment horizontal="left" vertical="top" wrapText="1"/>
    </xf>
    <xf numFmtId="14" fontId="53" fillId="10" borderId="27" xfId="4" applyNumberFormat="1" applyFont="1" applyFill="1" applyBorder="1" applyAlignment="1">
      <alignment horizontal="left" vertical="top" wrapText="1"/>
    </xf>
    <xf numFmtId="49" fontId="25" fillId="10" borderId="26" xfId="4" quotePrefix="1" applyNumberFormat="1" applyFont="1" applyFill="1" applyBorder="1" applyAlignment="1">
      <alignment horizontal="left" vertical="top" wrapText="1"/>
    </xf>
    <xf numFmtId="0" fontId="75" fillId="0" borderId="0" xfId="0" applyFont="1" applyAlignment="1">
      <alignment vertical="top"/>
    </xf>
    <xf numFmtId="0" fontId="39" fillId="6" borderId="0" xfId="6" applyFont="1" applyFill="1"/>
    <xf numFmtId="0" fontId="19" fillId="0" borderId="0" xfId="0" applyFont="1" applyBorder="1" applyAlignment="1">
      <alignment vertical="top"/>
    </xf>
    <xf numFmtId="0" fontId="3" fillId="0" borderId="10" xfId="0" applyFont="1" applyBorder="1" applyAlignment="1">
      <alignment vertical="top"/>
    </xf>
    <xf numFmtId="0" fontId="3" fillId="0" borderId="5" xfId="0" applyFont="1" applyBorder="1" applyAlignment="1">
      <alignment vertical="top" wrapText="1"/>
    </xf>
    <xf numFmtId="0" fontId="6" fillId="0" borderId="5" xfId="0" applyFont="1" applyBorder="1" applyAlignment="1">
      <alignment vertical="top" wrapText="1"/>
    </xf>
    <xf numFmtId="0" fontId="6" fillId="0" borderId="11" xfId="0" applyFont="1" applyBorder="1" applyAlignment="1">
      <alignment vertical="top" wrapText="1"/>
    </xf>
    <xf numFmtId="0" fontId="54" fillId="0" borderId="7" xfId="0" applyFont="1" applyBorder="1" applyAlignment="1">
      <alignment vertical="top"/>
    </xf>
    <xf numFmtId="0" fontId="6" fillId="0" borderId="8" xfId="0" applyFont="1" applyBorder="1" applyAlignment="1">
      <alignment vertical="top" wrapText="1"/>
    </xf>
    <xf numFmtId="0" fontId="6" fillId="0" borderId="13" xfId="0" applyFont="1" applyBorder="1" applyAlignment="1">
      <alignment vertical="top" wrapText="1"/>
    </xf>
    <xf numFmtId="0" fontId="3" fillId="0" borderId="8" xfId="0" applyFont="1" applyBorder="1" applyAlignment="1">
      <alignment vertical="top" wrapText="1"/>
    </xf>
    <xf numFmtId="0" fontId="40" fillId="0" borderId="0" xfId="4" applyFont="1"/>
    <xf numFmtId="0" fontId="3" fillId="14" borderId="1" xfId="5" applyFont="1" applyFill="1" applyBorder="1" applyAlignment="1">
      <alignment vertical="top" wrapText="1"/>
    </xf>
    <xf numFmtId="0" fontId="3" fillId="5" borderId="1" xfId="5" applyFont="1" applyFill="1" applyBorder="1" applyAlignment="1">
      <alignment vertical="top" wrapText="1"/>
    </xf>
    <xf numFmtId="0" fontId="3" fillId="13" borderId="1" xfId="5" applyFont="1" applyFill="1" applyBorder="1" applyAlignment="1">
      <alignment vertical="top" wrapText="1"/>
    </xf>
    <xf numFmtId="0" fontId="20" fillId="10" borderId="1" xfId="0" applyFont="1" applyFill="1" applyBorder="1" applyAlignment="1">
      <alignment horizontal="left" vertical="top" wrapText="1"/>
    </xf>
    <xf numFmtId="14" fontId="20" fillId="10" borderId="1" xfId="0" applyNumberFormat="1" applyFont="1" applyFill="1" applyBorder="1" applyAlignment="1">
      <alignment horizontal="center" vertical="top" wrapText="1"/>
    </xf>
    <xf numFmtId="0" fontId="20" fillId="10" borderId="1" xfId="0" applyFont="1" applyFill="1" applyBorder="1" applyAlignment="1">
      <alignment horizontal="center" vertical="top" wrapText="1"/>
    </xf>
    <xf numFmtId="0" fontId="36" fillId="0" borderId="1" xfId="0" applyFont="1" applyFill="1" applyBorder="1" applyAlignment="1">
      <alignment vertical="top" wrapText="1"/>
    </xf>
    <xf numFmtId="0" fontId="37" fillId="0" borderId="1" xfId="0" applyFont="1" applyFill="1" applyBorder="1" applyAlignment="1">
      <alignment vertical="top" wrapText="1"/>
    </xf>
    <xf numFmtId="0" fontId="15" fillId="5" borderId="1" xfId="1" applyFill="1" applyBorder="1" applyAlignment="1" applyProtection="1">
      <alignment vertical="top" wrapText="1"/>
    </xf>
    <xf numFmtId="49" fontId="3" fillId="5" borderId="1" xfId="5" applyNumberFormat="1" applyFont="1" applyFill="1" applyBorder="1" applyAlignment="1">
      <alignment horizontal="left" vertical="top" wrapText="1"/>
    </xf>
    <xf numFmtId="0" fontId="86" fillId="14" borderId="1" xfId="5" applyFont="1" applyFill="1" applyBorder="1" applyAlignment="1">
      <alignment vertical="top" wrapText="1"/>
    </xf>
    <xf numFmtId="49" fontId="14" fillId="14" borderId="1" xfId="5" applyNumberFormat="1" applyFill="1" applyBorder="1" applyAlignment="1">
      <alignment horizontal="left" vertical="top" wrapText="1"/>
    </xf>
    <xf numFmtId="0" fontId="9" fillId="14" borderId="1" xfId="1" applyFont="1" applyFill="1" applyBorder="1" applyAlignment="1" applyProtection="1">
      <alignment vertical="top" wrapText="1"/>
    </xf>
    <xf numFmtId="0" fontId="14" fillId="14" borderId="1" xfId="0" applyFont="1" applyFill="1" applyBorder="1" applyAlignment="1">
      <alignment vertical="top" wrapText="1"/>
    </xf>
    <xf numFmtId="0" fontId="13" fillId="14" borderId="1" xfId="5" applyFont="1" applyFill="1" applyBorder="1" applyAlignment="1">
      <alignment vertical="top" wrapText="1"/>
    </xf>
    <xf numFmtId="0" fontId="14" fillId="10" borderId="1" xfId="5" applyFont="1" applyFill="1" applyBorder="1" applyAlignment="1">
      <alignment vertical="top" wrapText="1"/>
    </xf>
    <xf numFmtId="0" fontId="15" fillId="10" borderId="1" xfId="1" applyFill="1" applyBorder="1" applyAlignment="1" applyProtection="1">
      <alignment vertical="top" wrapText="1"/>
    </xf>
    <xf numFmtId="14" fontId="0" fillId="14" borderId="1" xfId="0" applyNumberFormat="1" applyFill="1" applyBorder="1" applyAlignment="1">
      <alignment vertical="top" wrapText="1"/>
    </xf>
    <xf numFmtId="14" fontId="54" fillId="23" borderId="1" xfId="0" applyNumberFormat="1" applyFont="1" applyFill="1" applyBorder="1" applyAlignment="1">
      <alignment vertical="top" wrapText="1"/>
    </xf>
    <xf numFmtId="0" fontId="0" fillId="13" borderId="1" xfId="0" applyFont="1" applyFill="1" applyBorder="1" applyAlignment="1">
      <alignment vertical="top" wrapText="1"/>
    </xf>
    <xf numFmtId="15" fontId="3" fillId="13" borderId="1" xfId="5" applyNumberFormat="1" applyFont="1" applyFill="1" applyBorder="1" applyAlignment="1">
      <alignment horizontal="left" vertical="top" wrapText="1"/>
    </xf>
    <xf numFmtId="0" fontId="14" fillId="13" borderId="1" xfId="5" applyFill="1" applyBorder="1" applyAlignment="1">
      <alignment vertical="top" wrapText="1"/>
    </xf>
    <xf numFmtId="0" fontId="3" fillId="0" borderId="1" xfId="0" applyFont="1" applyFill="1" applyBorder="1" applyAlignment="1">
      <alignment horizontal="left" vertical="top" wrapText="1" indent="1"/>
    </xf>
    <xf numFmtId="0" fontId="6" fillId="0" borderId="1" xfId="0" applyFont="1" applyFill="1" applyBorder="1" applyAlignment="1">
      <alignment horizontal="left" vertical="top" wrapText="1"/>
    </xf>
    <xf numFmtId="0" fontId="0" fillId="13" borderId="1" xfId="0" applyNumberFormat="1" applyFont="1" applyFill="1" applyBorder="1" applyAlignment="1">
      <alignment vertical="top" wrapText="1"/>
    </xf>
    <xf numFmtId="14" fontId="39" fillId="23" borderId="1" xfId="0" applyNumberFormat="1" applyFont="1" applyFill="1" applyBorder="1" applyAlignment="1">
      <alignment vertical="top" wrapText="1"/>
    </xf>
    <xf numFmtId="14" fontId="14" fillId="13" borderId="1" xfId="5" applyNumberFormat="1" applyFill="1" applyBorder="1" applyAlignment="1">
      <alignment vertical="top" wrapText="1"/>
    </xf>
    <xf numFmtId="0" fontId="39" fillId="13" borderId="1" xfId="0" applyFont="1" applyFill="1" applyBorder="1" applyAlignment="1">
      <alignment vertical="top" wrapText="1"/>
    </xf>
    <xf numFmtId="0" fontId="17" fillId="0" borderId="1" xfId="0" applyFont="1" applyFill="1" applyBorder="1" applyAlignment="1">
      <alignment vertical="top" wrapText="1"/>
    </xf>
    <xf numFmtId="0" fontId="13" fillId="0" borderId="1" xfId="0" applyFont="1" applyFill="1" applyBorder="1" applyAlignment="1">
      <alignment vertical="top" wrapText="1"/>
    </xf>
    <xf numFmtId="0" fontId="69" fillId="0" borderId="1" xfId="0" applyFont="1" applyFill="1" applyBorder="1" applyAlignment="1">
      <alignment vertical="top" wrapText="1"/>
    </xf>
    <xf numFmtId="0" fontId="0" fillId="14" borderId="1" xfId="0" applyFill="1" applyBorder="1" applyAlignment="1" applyProtection="1">
      <alignment vertical="top" wrapText="1"/>
      <protection locked="0"/>
    </xf>
    <xf numFmtId="0" fontId="3" fillId="14" borderId="1" xfId="5" applyFont="1" applyFill="1" applyBorder="1" applyAlignment="1" applyProtection="1">
      <alignment vertical="top" wrapText="1"/>
      <protection locked="0"/>
    </xf>
    <xf numFmtId="0" fontId="14" fillId="15" borderId="1" xfId="0" applyFont="1" applyFill="1" applyBorder="1" applyAlignment="1" applyProtection="1">
      <alignment wrapText="1"/>
      <protection locked="0"/>
    </xf>
    <xf numFmtId="0" fontId="6" fillId="5" borderId="1" xfId="0" applyFont="1" applyFill="1" applyBorder="1" applyAlignment="1">
      <alignment vertical="top" wrapText="1"/>
    </xf>
    <xf numFmtId="0" fontId="14" fillId="5" borderId="1" xfId="0" applyFont="1" applyFill="1" applyBorder="1" applyProtection="1">
      <protection locked="0"/>
    </xf>
    <xf numFmtId="0" fontId="6" fillId="15" borderId="1" xfId="0" applyFont="1" applyFill="1" applyBorder="1" applyAlignment="1">
      <alignment vertical="top" wrapText="1"/>
    </xf>
    <xf numFmtId="0" fontId="6" fillId="16" borderId="1" xfId="0" applyFont="1" applyFill="1" applyBorder="1" applyAlignment="1">
      <alignment vertical="top" wrapText="1"/>
    </xf>
    <xf numFmtId="0" fontId="39" fillId="16" borderId="1" xfId="0" applyFont="1" applyFill="1" applyBorder="1" applyAlignment="1">
      <alignment vertical="top" wrapText="1"/>
    </xf>
    <xf numFmtId="0" fontId="6" fillId="17" borderId="1" xfId="0" applyFont="1" applyFill="1" applyBorder="1" applyAlignment="1">
      <alignment vertical="top" wrapText="1"/>
    </xf>
    <xf numFmtId="0" fontId="6" fillId="18" borderId="1" xfId="0" applyFont="1" applyFill="1" applyBorder="1" applyAlignment="1">
      <alignment vertical="top" wrapText="1"/>
    </xf>
    <xf numFmtId="0" fontId="14" fillId="5" borderId="1" xfId="0" applyFont="1" applyFill="1" applyBorder="1" applyAlignment="1" applyProtection="1">
      <alignment vertical="top" wrapText="1"/>
      <protection locked="0"/>
    </xf>
    <xf numFmtId="0" fontId="14" fillId="14" borderId="1" xfId="0" applyFont="1" applyFill="1" applyBorder="1" applyAlignment="1" applyProtection="1">
      <alignment vertical="top" wrapText="1"/>
      <protection locked="0"/>
    </xf>
    <xf numFmtId="0" fontId="69" fillId="18" borderId="1" xfId="6" applyFont="1" applyFill="1" applyBorder="1" applyAlignment="1">
      <alignment vertical="top" wrapText="1"/>
    </xf>
    <xf numFmtId="0" fontId="50" fillId="5" borderId="1" xfId="6" applyFont="1" applyFill="1" applyBorder="1" applyAlignment="1" applyProtection="1">
      <alignment vertical="top" wrapText="1"/>
      <protection locked="0"/>
    </xf>
    <xf numFmtId="0" fontId="14" fillId="5" borderId="1" xfId="6" applyFont="1" applyFill="1" applyBorder="1" applyAlignment="1" applyProtection="1">
      <alignment vertical="top" wrapText="1"/>
      <protection locked="0"/>
    </xf>
    <xf numFmtId="0" fontId="50" fillId="5" borderId="1" xfId="0" applyFont="1" applyFill="1" applyBorder="1" applyAlignment="1" applyProtection="1">
      <alignment vertical="top" wrapText="1"/>
      <protection locked="0"/>
    </xf>
    <xf numFmtId="0" fontId="69" fillId="14" borderId="1" xfId="0" applyFont="1" applyFill="1" applyBorder="1" applyAlignment="1">
      <alignment vertical="top" wrapText="1"/>
    </xf>
    <xf numFmtId="0" fontId="39" fillId="5" borderId="1" xfId="0" applyFont="1" applyFill="1" applyBorder="1" applyAlignment="1" applyProtection="1">
      <alignment vertical="top" wrapText="1"/>
      <protection locked="0"/>
    </xf>
    <xf numFmtId="15" fontId="53" fillId="10" borderId="31" xfId="4" applyNumberFormat="1" applyFont="1" applyFill="1" applyBorder="1" applyAlignment="1">
      <alignment vertical="top" wrapText="1"/>
    </xf>
    <xf numFmtId="15" fontId="53" fillId="10" borderId="34" xfId="4" applyNumberFormat="1" applyFont="1" applyFill="1" applyBorder="1" applyAlignment="1">
      <alignment vertical="top" wrapText="1"/>
    </xf>
    <xf numFmtId="0" fontId="39" fillId="13" borderId="1" xfId="5" applyFont="1" applyFill="1" applyBorder="1" applyAlignment="1">
      <alignment vertical="top" wrapText="1"/>
    </xf>
    <xf numFmtId="0" fontId="5" fillId="22" borderId="0" xfId="0" applyFont="1" applyFill="1" applyAlignment="1">
      <alignment vertical="top"/>
    </xf>
    <xf numFmtId="0" fontId="3" fillId="22" borderId="0" xfId="0" applyFont="1" applyFill="1" applyAlignment="1">
      <alignment vertical="top"/>
    </xf>
    <xf numFmtId="0" fontId="0" fillId="22" borderId="0" xfId="0" applyFill="1" applyAlignment="1">
      <alignment vertical="top"/>
    </xf>
    <xf numFmtId="0" fontId="5" fillId="22" borderId="0" xfId="0" applyFont="1" applyFill="1" applyAlignment="1">
      <alignment vertical="top" wrapText="1"/>
    </xf>
    <xf numFmtId="0" fontId="0" fillId="22" borderId="0" xfId="0" applyFont="1" applyFill="1" applyAlignment="1">
      <alignment vertical="top" wrapText="1"/>
    </xf>
    <xf numFmtId="0" fontId="17" fillId="22" borderId="0" xfId="0" applyFont="1" applyFill="1" applyAlignment="1">
      <alignment vertical="top"/>
    </xf>
    <xf numFmtId="0" fontId="41" fillId="22" borderId="0" xfId="8" applyFont="1" applyFill="1" applyAlignment="1"/>
    <xf numFmtId="0" fontId="35" fillId="22" borderId="0" xfId="8" applyFont="1" applyFill="1"/>
    <xf numFmtId="0" fontId="45" fillId="6" borderId="0" xfId="1" applyFont="1" applyFill="1" applyAlignment="1" applyProtection="1"/>
    <xf numFmtId="0" fontId="14" fillId="8" borderId="1" xfId="0" applyFont="1" applyFill="1" applyBorder="1" applyAlignment="1">
      <alignment vertical="top" wrapText="1"/>
    </xf>
    <xf numFmtId="0" fontId="63" fillId="12" borderId="32" xfId="0" applyFont="1" applyFill="1" applyBorder="1" applyAlignment="1">
      <alignment vertical="top" wrapText="1"/>
    </xf>
    <xf numFmtId="0" fontId="65" fillId="12" borderId="1" xfId="1" applyFont="1" applyFill="1" applyBorder="1" applyAlignment="1" applyProtection="1">
      <alignment vertical="top" wrapText="1"/>
    </xf>
    <xf numFmtId="14" fontId="39" fillId="25" borderId="1" xfId="0" applyNumberFormat="1" applyFont="1" applyFill="1" applyBorder="1" applyAlignment="1">
      <alignment vertical="top" wrapText="1"/>
    </xf>
    <xf numFmtId="14" fontId="14" fillId="14" borderId="1" xfId="5" applyNumberFormat="1" applyFill="1" applyBorder="1" applyAlignment="1">
      <alignment vertical="top" wrapText="1"/>
    </xf>
    <xf numFmtId="0" fontId="0" fillId="14" borderId="1" xfId="0" applyNumberFormat="1" applyFont="1" applyFill="1" applyBorder="1" applyAlignment="1">
      <alignment vertical="top" wrapText="1"/>
    </xf>
    <xf numFmtId="0" fontId="0" fillId="14" borderId="1" xfId="0" applyFont="1" applyFill="1" applyBorder="1" applyAlignment="1">
      <alignment vertical="top" wrapText="1"/>
    </xf>
    <xf numFmtId="0" fontId="89" fillId="0" borderId="0" xfId="0" applyFont="1"/>
    <xf numFmtId="0" fontId="3" fillId="6" borderId="1" xfId="0" applyFont="1" applyFill="1" applyBorder="1" applyAlignment="1">
      <alignment horizontal="left" vertical="top" wrapText="1"/>
    </xf>
    <xf numFmtId="0" fontId="63" fillId="0" borderId="0" xfId="0" applyFont="1" applyFill="1" applyBorder="1" applyAlignment="1">
      <alignment horizontal="left" vertical="top" wrapText="1"/>
    </xf>
    <xf numFmtId="0" fontId="64" fillId="0" borderId="0" xfId="0" applyFont="1" applyFill="1" applyBorder="1" applyAlignment="1">
      <alignment vertical="top" wrapText="1"/>
    </xf>
    <xf numFmtId="0" fontId="65" fillId="0" borderId="0" xfId="0" applyFont="1" applyFill="1" applyBorder="1" applyAlignment="1">
      <alignment vertical="top" wrapText="1"/>
    </xf>
    <xf numFmtId="0" fontId="65" fillId="8" borderId="36" xfId="0" applyFont="1" applyFill="1" applyBorder="1" applyAlignment="1">
      <alignment vertical="top" wrapText="1"/>
    </xf>
    <xf numFmtId="0" fontId="14" fillId="0" borderId="8" xfId="0" applyFont="1" applyBorder="1" applyAlignment="1">
      <alignment vertical="top" wrapText="1"/>
    </xf>
    <xf numFmtId="0" fontId="53" fillId="10" borderId="1" xfId="0" applyFont="1" applyFill="1" applyBorder="1" applyAlignment="1">
      <alignment vertical="center" wrapText="1"/>
    </xf>
    <xf numFmtId="0" fontId="91" fillId="10" borderId="1" xfId="1" applyFont="1" applyFill="1" applyBorder="1" applyAlignment="1" applyProtection="1">
      <alignment horizontal="left" vertical="center"/>
    </xf>
    <xf numFmtId="14" fontId="51" fillId="10" borderId="1" xfId="4" applyNumberFormat="1" applyFont="1" applyFill="1" applyBorder="1"/>
    <xf numFmtId="0" fontId="6" fillId="8" borderId="1" xfId="0" applyFont="1" applyFill="1" applyBorder="1" applyAlignment="1">
      <alignment vertical="top" wrapText="1"/>
    </xf>
    <xf numFmtId="0" fontId="69" fillId="8" borderId="1" xfId="0" applyFont="1" applyFill="1" applyBorder="1" applyAlignment="1">
      <alignment vertical="top" wrapText="1"/>
    </xf>
    <xf numFmtId="0" fontId="55" fillId="8" borderId="1" xfId="0" applyFont="1" applyFill="1" applyBorder="1" applyAlignment="1">
      <alignment vertical="top" wrapText="1"/>
    </xf>
    <xf numFmtId="0" fontId="50" fillId="8" borderId="1" xfId="0" applyFont="1" applyFill="1" applyBorder="1" applyAlignment="1">
      <alignment vertical="top" wrapText="1"/>
    </xf>
    <xf numFmtId="0" fontId="50" fillId="8" borderId="1" xfId="0" applyFont="1" applyFill="1" applyBorder="1" applyAlignment="1" applyProtection="1">
      <alignment vertical="top" wrapText="1"/>
      <protection locked="0"/>
    </xf>
    <xf numFmtId="0" fontId="51" fillId="10" borderId="10" xfId="4" applyFont="1" applyFill="1" applyBorder="1" applyAlignment="1">
      <alignment horizontal="left" vertical="center"/>
    </xf>
    <xf numFmtId="0" fontId="51" fillId="10" borderId="18" xfId="4" applyFont="1" applyFill="1" applyBorder="1" applyAlignment="1">
      <alignment horizontal="left" vertical="center"/>
    </xf>
    <xf numFmtId="0" fontId="53" fillId="10" borderId="23" xfId="4" applyFont="1" applyFill="1" applyBorder="1" applyAlignment="1">
      <alignment horizontal="left" vertical="center"/>
    </xf>
    <xf numFmtId="0" fontId="53" fillId="10" borderId="18" xfId="4" applyFont="1" applyFill="1" applyBorder="1" applyAlignment="1">
      <alignment horizontal="left" vertical="center"/>
    </xf>
    <xf numFmtId="14" fontId="53" fillId="10" borderId="18" xfId="4" applyNumberFormat="1" applyFont="1" applyFill="1" applyBorder="1" applyAlignment="1">
      <alignment vertical="top" wrapText="1"/>
    </xf>
    <xf numFmtId="14" fontId="53" fillId="10" borderId="24" xfId="4" applyNumberFormat="1" applyFont="1" applyFill="1" applyBorder="1" applyAlignment="1">
      <alignment vertical="top" wrapText="1"/>
    </xf>
    <xf numFmtId="14" fontId="53" fillId="10" borderId="28" xfId="4" applyNumberFormat="1" applyFont="1" applyFill="1" applyBorder="1" applyAlignment="1">
      <alignment vertical="top" wrapText="1"/>
    </xf>
    <xf numFmtId="0" fontId="3" fillId="2" borderId="1" xfId="5" applyFont="1" applyFill="1" applyBorder="1" applyAlignment="1">
      <alignment horizontal="center" vertical="top" wrapText="1"/>
    </xf>
    <xf numFmtId="0" fontId="6" fillId="0" borderId="1" xfId="5" applyFont="1" applyFill="1" applyBorder="1" applyAlignment="1">
      <alignment vertical="top" wrapText="1"/>
    </xf>
    <xf numFmtId="0" fontId="3" fillId="0" borderId="1" xfId="5" applyFont="1" applyFill="1" applyBorder="1" applyAlignment="1">
      <alignment vertical="top" wrapText="1"/>
    </xf>
    <xf numFmtId="0" fontId="27" fillId="8" borderId="50" xfId="5" applyFont="1" applyFill="1" applyBorder="1" applyAlignment="1">
      <alignment horizontal="center" vertical="top" wrapText="1"/>
    </xf>
    <xf numFmtId="0" fontId="15" fillId="0" borderId="0" xfId="1" applyAlignment="1" applyProtection="1">
      <alignment vertical="top"/>
    </xf>
    <xf numFmtId="0" fontId="3" fillId="0" borderId="1" xfId="5" applyFont="1" applyFill="1" applyBorder="1" applyAlignment="1">
      <alignment vertical="center" wrapText="1"/>
    </xf>
    <xf numFmtId="0" fontId="6" fillId="14" borderId="1" xfId="5" applyFont="1" applyFill="1" applyBorder="1" applyAlignment="1">
      <alignment vertical="top" wrapText="1"/>
    </xf>
    <xf numFmtId="0" fontId="6" fillId="5" borderId="1" xfId="5" applyFont="1" applyFill="1" applyBorder="1" applyAlignment="1">
      <alignment vertical="top" wrapText="1"/>
    </xf>
    <xf numFmtId="0" fontId="50" fillId="14" borderId="1" xfId="6" applyFont="1" applyFill="1" applyBorder="1"/>
    <xf numFmtId="0" fontId="50" fillId="5" borderId="1" xfId="6" applyFont="1" applyFill="1" applyBorder="1"/>
    <xf numFmtId="0" fontId="90" fillId="0" borderId="0" xfId="0" applyFont="1" applyBorder="1" applyAlignment="1">
      <alignment vertical="center" wrapText="1"/>
    </xf>
    <xf numFmtId="0" fontId="65" fillId="8" borderId="0" xfId="0" applyFont="1" applyFill="1" applyBorder="1" applyAlignment="1">
      <alignment vertical="top" wrapText="1"/>
    </xf>
    <xf numFmtId="0" fontId="14" fillId="0" borderId="1" xfId="0" applyFont="1" applyBorder="1" applyAlignment="1">
      <alignment vertical="top" wrapText="1"/>
    </xf>
    <xf numFmtId="0" fontId="92" fillId="6" borderId="1" xfId="0" applyFont="1" applyFill="1" applyBorder="1" applyAlignment="1">
      <alignment vertical="top" wrapText="1"/>
    </xf>
    <xf numFmtId="0" fontId="93" fillId="0" borderId="0" xfId="0" applyFont="1" applyAlignment="1">
      <alignment horizontal="left" vertical="center" indent="4"/>
    </xf>
    <xf numFmtId="0" fontId="9" fillId="0" borderId="0" xfId="0" applyFont="1" applyBorder="1" applyAlignment="1">
      <alignment vertical="top"/>
    </xf>
    <xf numFmtId="0" fontId="6" fillId="8" borderId="0" xfId="0" applyFont="1" applyFill="1" applyBorder="1" applyAlignment="1">
      <alignment vertical="top" wrapText="1"/>
    </xf>
    <xf numFmtId="0" fontId="3" fillId="8" borderId="0" xfId="0" applyFont="1" applyFill="1" applyBorder="1" applyAlignment="1">
      <alignment vertical="top" wrapText="1"/>
    </xf>
    <xf numFmtId="0" fontId="0" fillId="8" borderId="0" xfId="0" applyFill="1" applyBorder="1" applyAlignment="1">
      <alignment vertical="top" wrapText="1"/>
    </xf>
    <xf numFmtId="0" fontId="3" fillId="8" borderId="0" xfId="0" applyFont="1" applyFill="1" applyBorder="1" applyAlignment="1">
      <alignment horizontal="center" vertical="top" wrapText="1"/>
    </xf>
    <xf numFmtId="0" fontId="6" fillId="8" borderId="0" xfId="0" applyFont="1" applyFill="1" applyAlignment="1">
      <alignment vertical="top" wrapText="1"/>
    </xf>
    <xf numFmtId="0" fontId="0" fillId="8" borderId="0" xfId="0" applyFill="1" applyAlignment="1">
      <alignment vertical="top" wrapText="1"/>
    </xf>
    <xf numFmtId="0" fontId="39" fillId="8" borderId="0" xfId="0" applyFont="1" applyFill="1" applyBorder="1" applyAlignment="1" applyProtection="1">
      <alignment vertical="top" wrapText="1"/>
      <protection locked="0"/>
    </xf>
    <xf numFmtId="0" fontId="75" fillId="5" borderId="1" xfId="0" applyFont="1" applyFill="1" applyBorder="1" applyAlignment="1" applyProtection="1">
      <alignment vertical="top" wrapText="1"/>
      <protection locked="0"/>
    </xf>
    <xf numFmtId="0" fontId="14" fillId="5" borderId="0" xfId="0" applyFont="1" applyFill="1" applyBorder="1" applyAlignment="1">
      <alignment vertical="top" wrapText="1"/>
    </xf>
    <xf numFmtId="0" fontId="14" fillId="5" borderId="1" xfId="0" applyFont="1" applyFill="1" applyBorder="1" applyAlignment="1">
      <alignment vertical="top" wrapText="1"/>
    </xf>
    <xf numFmtId="0" fontId="20" fillId="0" borderId="1" xfId="14" applyFont="1" applyFill="1" applyBorder="1" applyAlignment="1">
      <alignment horizontal="left" vertical="top" wrapText="1"/>
    </xf>
    <xf numFmtId="0" fontId="20" fillId="0" borderId="1" xfId="15" applyFont="1" applyFill="1" applyBorder="1" applyAlignment="1">
      <alignment vertical="center" wrapText="1"/>
    </xf>
    <xf numFmtId="0" fontId="20" fillId="0" borderId="1" xfId="14" applyFont="1" applyFill="1" applyBorder="1" applyAlignment="1">
      <alignment vertical="center" wrapText="1"/>
    </xf>
    <xf numFmtId="0" fontId="20" fillId="0" borderId="1" xfId="14" applyFont="1" applyFill="1" applyBorder="1" applyAlignment="1">
      <alignment vertical="top"/>
    </xf>
    <xf numFmtId="0" fontId="14" fillId="6" borderId="1" xfId="0" applyFont="1" applyFill="1" applyBorder="1" applyAlignment="1">
      <alignment vertical="top" wrapText="1"/>
    </xf>
    <xf numFmtId="0" fontId="0" fillId="0" borderId="0" xfId="0" applyBorder="1"/>
    <xf numFmtId="0" fontId="36" fillId="7" borderId="1" xfId="5" applyFont="1" applyFill="1" applyBorder="1" applyAlignment="1">
      <alignment horizontal="center" vertical="center" wrapText="1"/>
    </xf>
    <xf numFmtId="0" fontId="0" fillId="0" borderId="0" xfId="0"/>
    <xf numFmtId="0" fontId="0" fillId="0" borderId="0" xfId="0"/>
    <xf numFmtId="0" fontId="53" fillId="10" borderId="51" xfId="4" applyFont="1" applyFill="1" applyBorder="1" applyAlignment="1">
      <alignment horizontal="left" vertical="center"/>
    </xf>
    <xf numFmtId="0" fontId="53" fillId="10" borderId="42" xfId="4" applyFont="1" applyFill="1" applyBorder="1" applyAlignment="1">
      <alignment horizontal="left" vertical="center"/>
    </xf>
    <xf numFmtId="14" fontId="53" fillId="10" borderId="42" xfId="4" applyNumberFormat="1" applyFont="1" applyFill="1" applyBorder="1" applyAlignment="1">
      <alignment vertical="top" wrapText="1"/>
    </xf>
    <xf numFmtId="14" fontId="53" fillId="10" borderId="52" xfId="4" applyNumberFormat="1" applyFont="1" applyFill="1" applyBorder="1" applyAlignment="1">
      <alignment vertical="top" wrapText="1"/>
    </xf>
    <xf numFmtId="0" fontId="53" fillId="10" borderId="24" xfId="4" applyNumberFormat="1" applyFont="1" applyFill="1" applyBorder="1" applyAlignment="1">
      <alignment vertical="top" wrapText="1"/>
    </xf>
    <xf numFmtId="0" fontId="53" fillId="10" borderId="49" xfId="4" applyNumberFormat="1" applyFont="1" applyFill="1" applyBorder="1" applyAlignment="1">
      <alignment vertical="top" wrapText="1"/>
    </xf>
    <xf numFmtId="0" fontId="53" fillId="10" borderId="28" xfId="4" applyNumberFormat="1" applyFont="1" applyFill="1" applyBorder="1" applyAlignment="1">
      <alignment vertical="top" wrapText="1"/>
    </xf>
    <xf numFmtId="0" fontId="57" fillId="0" borderId="21" xfId="4" applyFont="1" applyFill="1" applyBorder="1" applyAlignment="1">
      <alignment horizontal="left" vertical="center"/>
    </xf>
    <xf numFmtId="0" fontId="53" fillId="10" borderId="36" xfId="4" applyFont="1" applyFill="1" applyBorder="1" applyAlignment="1">
      <alignment horizontal="left" vertical="center"/>
    </xf>
    <xf numFmtId="0" fontId="53" fillId="10" borderId="36" xfId="4" applyFont="1" applyFill="1" applyBorder="1" applyAlignment="1">
      <alignment horizontal="left" vertical="center" wrapText="1"/>
    </xf>
    <xf numFmtId="0" fontId="53" fillId="10" borderId="53" xfId="4" applyFont="1" applyFill="1" applyBorder="1" applyAlignment="1">
      <alignment horizontal="left" vertical="center"/>
    </xf>
    <xf numFmtId="0" fontId="18" fillId="0" borderId="9" xfId="4" applyBorder="1"/>
    <xf numFmtId="0" fontId="18" fillId="0" borderId="14" xfId="4" applyBorder="1"/>
    <xf numFmtId="49" fontId="51" fillId="10" borderId="19" xfId="4" applyNumberFormat="1" applyFont="1" applyFill="1" applyBorder="1"/>
    <xf numFmtId="0" fontId="18" fillId="0" borderId="26" xfId="4" applyBorder="1"/>
    <xf numFmtId="0" fontId="20" fillId="0" borderId="1" xfId="14" applyFont="1" applyFill="1" applyBorder="1" applyAlignment="1">
      <alignment vertical="top" wrapText="1"/>
    </xf>
    <xf numFmtId="0" fontId="51" fillId="10" borderId="19" xfId="4" applyFont="1" applyFill="1" applyBorder="1" applyAlignment="1">
      <alignment wrapText="1"/>
    </xf>
    <xf numFmtId="0" fontId="14" fillId="5" borderId="0" xfId="0" applyFont="1" applyFill="1" applyBorder="1" applyAlignment="1" applyProtection="1">
      <alignment vertical="top" wrapText="1"/>
      <protection locked="0"/>
    </xf>
    <xf numFmtId="0" fontId="50" fillId="5" borderId="30" xfId="0" applyFont="1" applyFill="1" applyBorder="1" applyAlignment="1">
      <alignment vertical="top" wrapText="1"/>
    </xf>
    <xf numFmtId="0" fontId="0" fillId="5" borderId="29" xfId="0" applyFill="1" applyBorder="1" applyAlignment="1">
      <alignment vertical="top" wrapText="1"/>
    </xf>
    <xf numFmtId="0" fontId="69" fillId="14" borderId="36" xfId="0" applyFont="1" applyFill="1" applyBorder="1" applyAlignment="1">
      <alignment vertical="top" wrapText="1"/>
    </xf>
    <xf numFmtId="0" fontId="69" fillId="14" borderId="39" xfId="0" applyFont="1" applyFill="1" applyBorder="1" applyAlignment="1">
      <alignment vertical="top" wrapText="1"/>
    </xf>
    <xf numFmtId="0" fontId="69" fillId="14" borderId="40" xfId="0" applyFont="1" applyFill="1" applyBorder="1" applyAlignment="1">
      <alignment vertical="top" wrapText="1"/>
    </xf>
    <xf numFmtId="0" fontId="69" fillId="14" borderId="46" xfId="0" applyFont="1" applyFill="1" applyBorder="1" applyAlignment="1">
      <alignment vertical="top" wrapText="1"/>
    </xf>
    <xf numFmtId="0" fontId="17" fillId="6" borderId="1" xfId="0" applyFont="1" applyFill="1" applyBorder="1" applyAlignment="1">
      <alignment horizontal="left" vertical="top" wrapText="1"/>
    </xf>
    <xf numFmtId="0" fontId="17" fillId="6" borderId="1" xfId="0" applyFont="1" applyFill="1" applyBorder="1" applyAlignment="1">
      <alignment vertical="top" wrapText="1"/>
    </xf>
    <xf numFmtId="0" fontId="21" fillId="6" borderId="1" xfId="0" applyFont="1" applyFill="1" applyBorder="1" applyAlignment="1">
      <alignment vertical="top" wrapText="1"/>
    </xf>
    <xf numFmtId="0" fontId="62" fillId="8" borderId="1" xfId="0" applyFont="1" applyFill="1" applyBorder="1" applyAlignment="1">
      <alignment vertical="top" wrapText="1"/>
    </xf>
    <xf numFmtId="0" fontId="71" fillId="6" borderId="1" xfId="0" applyFont="1" applyFill="1" applyBorder="1" applyAlignment="1">
      <alignment horizontal="left" vertical="top" wrapText="1"/>
    </xf>
    <xf numFmtId="0" fontId="62" fillId="8" borderId="0" xfId="0" applyFont="1" applyFill="1" applyBorder="1" applyAlignment="1">
      <alignment vertical="top" wrapText="1"/>
    </xf>
    <xf numFmtId="0" fontId="71" fillId="8" borderId="32" xfId="0" applyFont="1" applyFill="1" applyBorder="1" applyAlignment="1">
      <alignment horizontal="left" vertical="top" wrapText="1"/>
    </xf>
    <xf numFmtId="0" fontId="71" fillId="8" borderId="36" xfId="0" applyFont="1" applyFill="1" applyBorder="1" applyAlignment="1">
      <alignment horizontal="left" vertical="top" wrapText="1"/>
    </xf>
    <xf numFmtId="0" fontId="21" fillId="8" borderId="1" xfId="0" applyFont="1" applyFill="1" applyBorder="1" applyAlignment="1">
      <alignment vertical="top" wrapText="1"/>
    </xf>
    <xf numFmtId="0" fontId="21" fillId="0" borderId="1" xfId="0" applyFont="1" applyBorder="1" applyAlignment="1">
      <alignment horizontal="left" vertical="top"/>
    </xf>
    <xf numFmtId="0" fontId="2" fillId="0" borderId="1" xfId="0" applyFont="1" applyBorder="1" applyAlignment="1">
      <alignment vertical="center" wrapText="1"/>
    </xf>
    <xf numFmtId="0" fontId="20" fillId="0" borderId="36" xfId="15" applyFont="1" applyFill="1" applyBorder="1" applyAlignment="1">
      <alignment vertical="top"/>
    </xf>
    <xf numFmtId="0" fontId="20" fillId="0" borderId="29" xfId="14" applyFont="1" applyFill="1" applyBorder="1" applyAlignment="1">
      <alignment vertical="top" wrapText="1"/>
    </xf>
    <xf numFmtId="0" fontId="2" fillId="0" borderId="1" xfId="0" applyFont="1" applyBorder="1" applyAlignment="1">
      <alignment vertical="top" wrapText="1"/>
    </xf>
    <xf numFmtId="0" fontId="64" fillId="8" borderId="29" xfId="0" applyFont="1" applyFill="1" applyBorder="1" applyAlignment="1">
      <alignment vertical="top" wrapText="1"/>
    </xf>
    <xf numFmtId="0" fontId="20" fillId="0" borderId="1" xfId="14" applyFont="1" applyFill="1" applyBorder="1" applyAlignment="1">
      <alignment horizontal="left" vertical="top"/>
    </xf>
    <xf numFmtId="0" fontId="2" fillId="0" borderId="1" xfId="0" applyFont="1" applyBorder="1" applyAlignment="1">
      <alignment horizontal="left" vertical="top" wrapText="1"/>
    </xf>
    <xf numFmtId="0" fontId="20" fillId="0" borderId="1" xfId="0" applyFont="1" applyBorder="1" applyAlignment="1">
      <alignment horizontal="left" vertical="top"/>
    </xf>
    <xf numFmtId="0" fontId="20" fillId="0" borderId="1" xfId="0" applyFont="1" applyBorder="1" applyAlignment="1">
      <alignment horizontal="left" vertical="top" wrapText="1"/>
    </xf>
    <xf numFmtId="0" fontId="21" fillId="0" borderId="1" xfId="0" applyFont="1" applyBorder="1" applyAlignment="1">
      <alignment horizontal="left" vertical="top" wrapText="1"/>
    </xf>
    <xf numFmtId="0" fontId="6" fillId="5" borderId="30" xfId="0" applyFont="1" applyFill="1" applyBorder="1" applyAlignment="1">
      <alignment vertical="top" wrapText="1"/>
    </xf>
    <xf numFmtId="0" fontId="0" fillId="5" borderId="30" xfId="0" applyFill="1" applyBorder="1" applyAlignment="1">
      <alignment vertical="top" wrapText="1"/>
    </xf>
    <xf numFmtId="0" fontId="6" fillId="5" borderId="29" xfId="0" applyFont="1" applyFill="1" applyBorder="1" applyAlignment="1">
      <alignment vertical="top" wrapText="1"/>
    </xf>
    <xf numFmtId="0" fontId="89" fillId="0" borderId="1" xfId="0" applyFont="1" applyBorder="1" applyAlignment="1">
      <alignment horizontal="left" vertical="top" wrapText="1"/>
    </xf>
    <xf numFmtId="0" fontId="87" fillId="10" borderId="0" xfId="4" applyFont="1" applyFill="1" applyAlignment="1">
      <alignment horizontal="center"/>
    </xf>
    <xf numFmtId="0" fontId="53" fillId="15" borderId="0" xfId="0" applyFont="1" applyFill="1" applyBorder="1" applyAlignment="1">
      <alignment horizontal="center" vertical="center"/>
    </xf>
    <xf numFmtId="0" fontId="53" fillId="5" borderId="0" xfId="6" applyFont="1" applyFill="1" applyBorder="1" applyAlignment="1">
      <alignment horizontal="center" vertical="center"/>
    </xf>
    <xf numFmtId="0" fontId="53" fillId="24" borderId="0" xfId="0" applyFont="1" applyFill="1" applyBorder="1" applyAlignment="1">
      <alignment horizontal="center" vertical="center"/>
    </xf>
    <xf numFmtId="0" fontId="53" fillId="10" borderId="0" xfId="4" applyFont="1" applyFill="1" applyBorder="1" applyAlignment="1">
      <alignment horizontal="center" vertical="center"/>
    </xf>
    <xf numFmtId="0" fontId="26" fillId="0" borderId="0" xfId="0" applyFont="1" applyBorder="1" applyAlignment="1">
      <alignment horizontal="left" vertical="center" wrapText="1"/>
    </xf>
    <xf numFmtId="0" fontId="44" fillId="0" borderId="0" xfId="0" applyFont="1" applyBorder="1" applyAlignment="1">
      <alignment horizontal="left" vertical="center" wrapText="1"/>
    </xf>
    <xf numFmtId="0" fontId="50" fillId="6" borderId="20" xfId="6" applyFont="1" applyFill="1" applyBorder="1" applyAlignment="1">
      <alignment horizontal="left" vertical="center"/>
    </xf>
    <xf numFmtId="0" fontId="50" fillId="6" borderId="25" xfId="6" applyFont="1" applyFill="1" applyBorder="1" applyAlignment="1">
      <alignment horizontal="left" vertical="center"/>
    </xf>
    <xf numFmtId="0" fontId="50" fillId="6" borderId="21" xfId="6" applyFont="1" applyFill="1" applyBorder="1" applyAlignment="1">
      <alignment horizontal="left" vertical="center"/>
    </xf>
    <xf numFmtId="0" fontId="21" fillId="10" borderId="32" xfId="0" applyFont="1" applyFill="1" applyBorder="1" applyAlignment="1">
      <alignment horizontal="left" vertical="top" wrapText="1"/>
    </xf>
    <xf numFmtId="0" fontId="21" fillId="10" borderId="35" xfId="0" applyFont="1" applyFill="1" applyBorder="1" applyAlignment="1">
      <alignment horizontal="left" vertical="top" wrapText="1"/>
    </xf>
    <xf numFmtId="0" fontId="21" fillId="10" borderId="36" xfId="0" applyFont="1" applyFill="1" applyBorder="1" applyAlignment="1">
      <alignment horizontal="left" vertical="top" wrapText="1"/>
    </xf>
    <xf numFmtId="0" fontId="62" fillId="9" borderId="32" xfId="0" applyFont="1" applyFill="1" applyBorder="1" applyAlignment="1">
      <alignment horizontal="center" vertical="top" wrapText="1"/>
    </xf>
    <xf numFmtId="0" fontId="62" fillId="9" borderId="35" xfId="0" applyFont="1" applyFill="1" applyBorder="1" applyAlignment="1">
      <alignment horizontal="center" vertical="top" wrapText="1"/>
    </xf>
    <xf numFmtId="0" fontId="62" fillId="9" borderId="36" xfId="0" applyFont="1" applyFill="1" applyBorder="1" applyAlignment="1">
      <alignment horizontal="center" vertical="top" wrapText="1"/>
    </xf>
    <xf numFmtId="0" fontId="60" fillId="8" borderId="32" xfId="0" applyFont="1" applyFill="1" applyBorder="1" applyAlignment="1">
      <alignment horizontal="center" vertical="top" wrapText="1"/>
    </xf>
    <xf numFmtId="0" fontId="60" fillId="8" borderId="35" xfId="0" applyFont="1" applyFill="1" applyBorder="1" applyAlignment="1">
      <alignment horizontal="center" vertical="top" wrapText="1"/>
    </xf>
    <xf numFmtId="0" fontId="60" fillId="8" borderId="36" xfId="0" applyFont="1" applyFill="1" applyBorder="1" applyAlignment="1">
      <alignment horizontal="center" vertical="top" wrapText="1"/>
    </xf>
    <xf numFmtId="0" fontId="23" fillId="8" borderId="32" xfId="0" applyFont="1" applyFill="1" applyBorder="1" applyAlignment="1">
      <alignment horizontal="center" vertical="top" wrapText="1"/>
    </xf>
    <xf numFmtId="0" fontId="23" fillId="8" borderId="35" xfId="0" applyFont="1" applyFill="1" applyBorder="1" applyAlignment="1">
      <alignment horizontal="center" vertical="top" wrapText="1"/>
    </xf>
    <xf numFmtId="0" fontId="23" fillId="8" borderId="36" xfId="0" applyFont="1" applyFill="1" applyBorder="1" applyAlignment="1">
      <alignment horizontal="center" vertical="top" wrapText="1"/>
    </xf>
    <xf numFmtId="0" fontId="61" fillId="9" borderId="32" xfId="0" applyFont="1" applyFill="1" applyBorder="1" applyAlignment="1">
      <alignment horizontal="center" vertical="top" wrapText="1"/>
    </xf>
    <xf numFmtId="0" fontId="61" fillId="9" borderId="35" xfId="0" applyFont="1" applyFill="1" applyBorder="1" applyAlignment="1">
      <alignment horizontal="center" vertical="top" wrapText="1"/>
    </xf>
    <xf numFmtId="0" fontId="61" fillId="9" borderId="36" xfId="0" applyFont="1" applyFill="1" applyBorder="1" applyAlignment="1">
      <alignment horizontal="center" vertical="top" wrapText="1"/>
    </xf>
    <xf numFmtId="0" fontId="20" fillId="10" borderId="32" xfId="0" applyFont="1" applyFill="1" applyBorder="1" applyAlignment="1">
      <alignment horizontal="left" vertical="top" wrapText="1"/>
    </xf>
    <xf numFmtId="0" fontId="20" fillId="10" borderId="35" xfId="0" applyFont="1" applyFill="1" applyBorder="1" applyAlignment="1">
      <alignment horizontal="left" vertical="top" wrapText="1"/>
    </xf>
    <xf numFmtId="0" fontId="20" fillId="10" borderId="36" xfId="0" applyFont="1" applyFill="1" applyBorder="1" applyAlignment="1">
      <alignment horizontal="left" vertical="top" wrapText="1"/>
    </xf>
    <xf numFmtId="0" fontId="63" fillId="12" borderId="32" xfId="0" applyFont="1" applyFill="1" applyBorder="1" applyAlignment="1">
      <alignment horizontal="left" vertical="top" wrapText="1"/>
    </xf>
    <xf numFmtId="0" fontId="63" fillId="12" borderId="36" xfId="0" applyFont="1" applyFill="1" applyBorder="1" applyAlignment="1">
      <alignment horizontal="left" vertical="top" wrapText="1"/>
    </xf>
    <xf numFmtId="0" fontId="36" fillId="7" borderId="32" xfId="5" applyFont="1" applyFill="1" applyBorder="1" applyAlignment="1">
      <alignment horizontal="center" vertical="center" wrapText="1"/>
    </xf>
    <xf numFmtId="0" fontId="36" fillId="7" borderId="36" xfId="5" applyFont="1" applyFill="1" applyBorder="1" applyAlignment="1">
      <alignment horizontal="center" vertical="center" wrapText="1"/>
    </xf>
    <xf numFmtId="0" fontId="36" fillId="5" borderId="32" xfId="0" applyFont="1" applyFill="1" applyBorder="1" applyAlignment="1">
      <alignment horizontal="left" vertical="top" wrapText="1"/>
    </xf>
    <xf numFmtId="0" fontId="36" fillId="5" borderId="35" xfId="0" applyFont="1" applyFill="1" applyBorder="1" applyAlignment="1">
      <alignment horizontal="left" vertical="top" wrapText="1"/>
    </xf>
    <xf numFmtId="0" fontId="36" fillId="5" borderId="36" xfId="0" applyFont="1" applyFill="1" applyBorder="1" applyAlignment="1">
      <alignment horizontal="left" vertical="top" wrapText="1"/>
    </xf>
    <xf numFmtId="0" fontId="3" fillId="7" borderId="33" xfId="5" applyFont="1" applyFill="1" applyBorder="1" applyAlignment="1">
      <alignment horizontal="center" vertical="top" wrapText="1"/>
    </xf>
    <xf numFmtId="0" fontId="3" fillId="7" borderId="39" xfId="5" applyFont="1" applyFill="1" applyBorder="1" applyAlignment="1">
      <alignment horizontal="center" vertical="top" wrapText="1"/>
    </xf>
    <xf numFmtId="0" fontId="3" fillId="7" borderId="37" xfId="5" applyFont="1" applyFill="1" applyBorder="1" applyAlignment="1">
      <alignment horizontal="center" vertical="top" wrapText="1"/>
    </xf>
    <xf numFmtId="0" fontId="3" fillId="7" borderId="38" xfId="5" applyFont="1" applyFill="1" applyBorder="1" applyAlignment="1">
      <alignment horizontal="center" vertical="top" wrapText="1"/>
    </xf>
    <xf numFmtId="0" fontId="3" fillId="7" borderId="31" xfId="5" applyFont="1" applyFill="1" applyBorder="1" applyAlignment="1">
      <alignment horizontal="center" vertical="top" wrapText="1"/>
    </xf>
    <xf numFmtId="0" fontId="3" fillId="7" borderId="40" xfId="5" applyFont="1" applyFill="1" applyBorder="1" applyAlignment="1">
      <alignment horizontal="center" vertical="top" wrapText="1"/>
    </xf>
    <xf numFmtId="0" fontId="27" fillId="8" borderId="37" xfId="0" applyFont="1" applyFill="1" applyBorder="1" applyAlignment="1">
      <alignment horizontal="center" vertical="top"/>
    </xf>
    <xf numFmtId="0" fontId="27" fillId="8" borderId="0" xfId="0" applyFont="1" applyFill="1" applyBorder="1" applyAlignment="1">
      <alignment horizontal="center" vertical="top"/>
    </xf>
    <xf numFmtId="0" fontId="26" fillId="11" borderId="31" xfId="0" applyFont="1" applyFill="1" applyBorder="1" applyAlignment="1">
      <alignment horizontal="center" vertical="center" wrapText="1"/>
    </xf>
    <xf numFmtId="0" fontId="26" fillId="11" borderId="41" xfId="0" applyFont="1" applyFill="1" applyBorder="1" applyAlignment="1">
      <alignment horizontal="center" vertical="center" wrapText="1"/>
    </xf>
    <xf numFmtId="0" fontId="63" fillId="8" borderId="32" xfId="0" applyFont="1" applyFill="1" applyBorder="1" applyAlignment="1">
      <alignment horizontal="left" vertical="top" wrapText="1"/>
    </xf>
    <xf numFmtId="0" fontId="63" fillId="8" borderId="35" xfId="0" applyFont="1" applyFill="1" applyBorder="1" applyAlignment="1">
      <alignment horizontal="left" vertical="top" wrapText="1"/>
    </xf>
    <xf numFmtId="0" fontId="63" fillId="8" borderId="36" xfId="0" applyFont="1" applyFill="1" applyBorder="1" applyAlignment="1">
      <alignment horizontal="left" vertical="top" wrapText="1"/>
    </xf>
    <xf numFmtId="0" fontId="54" fillId="0" borderId="20" xfId="0" applyFont="1" applyBorder="1" applyAlignment="1">
      <alignment vertical="top" wrapText="1"/>
    </xf>
    <xf numFmtId="0" fontId="75" fillId="0" borderId="25" xfId="0" applyFont="1" applyBorder="1" applyAlignment="1">
      <alignment vertical="top" wrapText="1"/>
    </xf>
    <xf numFmtId="0" fontId="75" fillId="0" borderId="21" xfId="0" applyFont="1" applyBorder="1" applyAlignment="1">
      <alignment vertical="top" wrapText="1"/>
    </xf>
    <xf numFmtId="0" fontId="3" fillId="0" borderId="10" xfId="0" applyFont="1" applyBorder="1" applyAlignment="1">
      <alignment vertical="top" wrapText="1"/>
    </xf>
    <xf numFmtId="0" fontId="39" fillId="0" borderId="5" xfId="0" applyFont="1" applyBorder="1" applyAlignment="1">
      <alignment vertical="top" wrapText="1"/>
    </xf>
    <xf numFmtId="0" fontId="39" fillId="0" borderId="11" xfId="0" applyFont="1" applyBorder="1" applyAlignment="1">
      <alignment vertical="top" wrapText="1"/>
    </xf>
    <xf numFmtId="0" fontId="3" fillId="0" borderId="7" xfId="0" applyFont="1" applyBorder="1" applyAlignment="1">
      <alignment vertical="top" wrapText="1"/>
    </xf>
    <xf numFmtId="0" fontId="14" fillId="0" borderId="8" xfId="0" applyFont="1" applyBorder="1" applyAlignment="1">
      <alignment vertical="top" wrapText="1"/>
    </xf>
    <xf numFmtId="0" fontId="14" fillId="0" borderId="13" xfId="0" applyFont="1" applyBorder="1" applyAlignment="1">
      <alignment vertical="top" wrapText="1"/>
    </xf>
    <xf numFmtId="0" fontId="3" fillId="0" borderId="6" xfId="0" applyFont="1" applyBorder="1" applyAlignment="1">
      <alignment vertical="top" wrapText="1"/>
    </xf>
    <xf numFmtId="0" fontId="39" fillId="0" borderId="0" xfId="0" applyFont="1" applyBorder="1" applyAlignment="1">
      <alignment vertical="top" wrapText="1"/>
    </xf>
    <xf numFmtId="0" fontId="39" fillId="0" borderId="12" xfId="0" applyFont="1" applyBorder="1" applyAlignment="1">
      <alignment vertical="top" wrapText="1"/>
    </xf>
    <xf numFmtId="0" fontId="3" fillId="0" borderId="0" xfId="6" applyFont="1" applyAlignment="1">
      <alignment horizontal="left" vertical="top" wrapText="1"/>
    </xf>
    <xf numFmtId="0" fontId="55" fillId="6" borderId="30" xfId="6" applyFont="1" applyFill="1" applyBorder="1" applyAlignment="1">
      <alignment horizontal="left" vertical="top" wrapText="1"/>
    </xf>
    <xf numFmtId="0" fontId="55" fillId="6" borderId="42" xfId="6" applyFont="1" applyFill="1" applyBorder="1" applyAlignment="1">
      <alignment horizontal="left" vertical="top" wrapText="1"/>
    </xf>
    <xf numFmtId="0" fontId="55" fillId="6" borderId="29" xfId="6" applyFont="1" applyFill="1" applyBorder="1" applyAlignment="1">
      <alignment horizontal="left" vertical="top" wrapText="1"/>
    </xf>
    <xf numFmtId="0" fontId="69" fillId="0" borderId="25" xfId="6" applyFont="1" applyBorder="1" applyAlignment="1">
      <alignment horizontal="center" vertical="center" wrapText="1"/>
    </xf>
    <xf numFmtId="0" fontId="55" fillId="0" borderId="0" xfId="6" applyFont="1" applyAlignment="1">
      <alignment horizontal="left" vertical="top" wrapText="1"/>
    </xf>
    <xf numFmtId="0" fontId="77" fillId="0" borderId="6" xfId="6" applyFont="1" applyBorder="1" applyAlignment="1">
      <alignment horizontal="left" vertical="top"/>
    </xf>
    <xf numFmtId="0" fontId="77" fillId="0" borderId="0" xfId="6" applyFont="1" applyBorder="1" applyAlignment="1">
      <alignment horizontal="left" vertical="top"/>
    </xf>
    <xf numFmtId="0" fontId="77" fillId="0" borderId="12" xfId="6" applyFont="1" applyBorder="1" applyAlignment="1">
      <alignment horizontal="left" vertical="top"/>
    </xf>
    <xf numFmtId="0" fontId="54" fillId="0" borderId="6" xfId="6" applyFont="1" applyBorder="1" applyAlignment="1">
      <alignment horizontal="left" vertical="top"/>
    </xf>
    <xf numFmtId="0" fontId="54" fillId="0" borderId="0" xfId="6" applyFont="1" applyBorder="1" applyAlignment="1">
      <alignment horizontal="left" vertical="top"/>
    </xf>
    <xf numFmtId="0" fontId="54" fillId="0" borderId="12" xfId="6" applyFont="1" applyBorder="1" applyAlignment="1">
      <alignment horizontal="left" vertical="top"/>
    </xf>
    <xf numFmtId="0" fontId="55" fillId="0" borderId="7" xfId="6" applyFont="1" applyBorder="1" applyAlignment="1">
      <alignment horizontal="left" vertical="top"/>
    </xf>
    <xf numFmtId="0" fontId="55" fillId="0" borderId="8" xfId="6" applyFont="1" applyBorder="1" applyAlignment="1">
      <alignment horizontal="left" vertical="top"/>
    </xf>
    <xf numFmtId="0" fontId="55" fillId="0" borderId="13" xfId="6" applyFont="1" applyBorder="1" applyAlignment="1">
      <alignment horizontal="left" vertical="top"/>
    </xf>
    <xf numFmtId="0" fontId="27" fillId="11" borderId="43" xfId="6" applyFont="1" applyFill="1" applyBorder="1" applyAlignment="1">
      <alignment horizontal="left" vertical="top" wrapText="1"/>
    </xf>
    <xf numFmtId="0" fontId="88" fillId="11" borderId="44" xfId="6" applyFont="1" applyFill="1" applyBorder="1" applyAlignment="1">
      <alignment horizontal="left" vertical="top" wrapText="1"/>
    </xf>
    <xf numFmtId="0" fontId="88" fillId="11" borderId="45" xfId="6" applyFont="1" applyFill="1" applyBorder="1" applyAlignment="1">
      <alignment horizontal="left" vertical="top" wrapText="1"/>
    </xf>
    <xf numFmtId="0" fontId="27" fillId="12" borderId="1" xfId="6" applyFont="1" applyFill="1" applyBorder="1" applyAlignment="1">
      <alignment horizontal="left" vertical="top" wrapText="1"/>
    </xf>
    <xf numFmtId="0" fontId="88" fillId="12" borderId="1" xfId="6" applyFont="1" applyFill="1" applyBorder="1" applyAlignment="1">
      <alignment horizontal="left" vertical="top" wrapText="1"/>
    </xf>
    <xf numFmtId="0" fontId="14" fillId="6" borderId="33" xfId="5" applyFont="1" applyFill="1" applyBorder="1" applyAlignment="1">
      <alignment horizontal="left" vertical="top" wrapText="1"/>
    </xf>
    <xf numFmtId="0" fontId="14" fillId="6" borderId="46" xfId="5" applyFont="1" applyFill="1" applyBorder="1" applyAlignment="1">
      <alignment horizontal="left" vertical="top" wrapText="1"/>
    </xf>
    <xf numFmtId="0" fontId="14" fillId="6" borderId="39" xfId="5" applyFont="1" applyFill="1" applyBorder="1" applyAlignment="1">
      <alignment horizontal="left" vertical="top" wrapText="1"/>
    </xf>
    <xf numFmtId="0" fontId="14" fillId="6" borderId="37" xfId="5" applyFont="1" applyFill="1" applyBorder="1" applyAlignment="1">
      <alignment horizontal="left" vertical="top" wrapText="1"/>
    </xf>
    <xf numFmtId="0" fontId="14" fillId="6" borderId="0" xfId="5" applyFont="1" applyFill="1" applyBorder="1" applyAlignment="1">
      <alignment horizontal="left" vertical="top" wrapText="1"/>
    </xf>
    <xf numFmtId="0" fontId="14" fillId="6" borderId="38" xfId="5" applyFont="1" applyFill="1" applyBorder="1" applyAlignment="1">
      <alignment horizontal="left" vertical="top" wrapText="1"/>
    </xf>
    <xf numFmtId="0" fontId="14" fillId="6" borderId="31" xfId="5" applyFont="1" applyFill="1" applyBorder="1" applyAlignment="1">
      <alignment horizontal="left" vertical="top" wrapText="1"/>
    </xf>
    <xf numFmtId="0" fontId="14" fillId="6" borderId="41" xfId="5" applyFont="1" applyFill="1" applyBorder="1" applyAlignment="1">
      <alignment horizontal="left" vertical="top" wrapText="1"/>
    </xf>
    <xf numFmtId="0" fontId="14" fillId="6" borderId="40" xfId="5" applyFont="1" applyFill="1" applyBorder="1" applyAlignment="1">
      <alignment horizontal="left" vertical="top" wrapText="1"/>
    </xf>
    <xf numFmtId="0" fontId="60" fillId="8" borderId="1" xfId="0" applyFont="1" applyFill="1" applyBorder="1" applyAlignment="1">
      <alignment horizontal="left" vertical="top" wrapText="1"/>
    </xf>
    <xf numFmtId="0" fontId="60" fillId="8" borderId="32" xfId="0" applyFont="1" applyFill="1" applyBorder="1" applyAlignment="1">
      <alignment horizontal="left" vertical="top" wrapText="1"/>
    </xf>
    <xf numFmtId="0" fontId="60" fillId="8" borderId="36" xfId="0" applyFont="1" applyFill="1" applyBorder="1" applyAlignment="1">
      <alignment horizontal="left" vertical="top" wrapText="1"/>
    </xf>
    <xf numFmtId="0" fontId="63" fillId="8" borderId="1" xfId="0" applyFont="1" applyFill="1" applyBorder="1" applyAlignment="1">
      <alignment horizontal="left" vertical="top" wrapText="1"/>
    </xf>
    <xf numFmtId="0" fontId="63" fillId="8" borderId="29" xfId="0" applyFont="1" applyFill="1" applyBorder="1" applyAlignment="1">
      <alignment horizontal="left" vertical="top" wrapText="1"/>
    </xf>
    <xf numFmtId="0" fontId="15" fillId="10" borderId="1" xfId="1" applyFill="1" applyBorder="1" applyAlignment="1" applyProtection="1">
      <alignment horizontal="left" vertical="center"/>
    </xf>
    <xf numFmtId="0" fontId="91" fillId="10" borderId="27" xfId="1" applyFont="1" applyFill="1" applyBorder="1" applyAlignment="1" applyProtection="1">
      <alignment horizontal="left" vertical="center"/>
    </xf>
    <xf numFmtId="14" fontId="53" fillId="10" borderId="27" xfId="0" applyNumberFormat="1" applyFont="1" applyFill="1" applyBorder="1" applyAlignment="1">
      <alignment vertical="center" wrapText="1"/>
    </xf>
    <xf numFmtId="0" fontId="2" fillId="0" borderId="1" xfId="0" applyFont="1" applyFill="1" applyBorder="1" applyAlignment="1">
      <alignment vertical="top" wrapText="1"/>
    </xf>
    <xf numFmtId="0" fontId="92" fillId="0" borderId="1" xfId="0" applyFont="1" applyFill="1" applyBorder="1" applyAlignment="1">
      <alignment vertical="top" wrapText="1"/>
    </xf>
    <xf numFmtId="0" fontId="0" fillId="28" borderId="0" xfId="0" applyFill="1" applyAlignment="1">
      <alignment horizontal="center" vertical="center"/>
    </xf>
    <xf numFmtId="0" fontId="17" fillId="28" borderId="0" xfId="0" applyFont="1" applyFill="1" applyAlignment="1">
      <alignment horizontal="center" vertical="center"/>
    </xf>
    <xf numFmtId="0" fontId="0" fillId="28" borderId="0" xfId="0" applyFill="1" applyAlignment="1">
      <alignment horizontal="left" vertical="top"/>
    </xf>
    <xf numFmtId="0" fontId="26" fillId="29" borderId="10" xfId="0" applyFont="1" applyFill="1" applyBorder="1" applyAlignment="1">
      <alignment horizontal="left" wrapText="1"/>
    </xf>
    <xf numFmtId="0" fontId="26" fillId="29" borderId="5" xfId="0" applyFont="1" applyFill="1" applyBorder="1" applyAlignment="1">
      <alignment horizontal="left" wrapText="1"/>
    </xf>
    <xf numFmtId="0" fontId="26" fillId="29" borderId="11" xfId="0" applyFont="1" applyFill="1" applyBorder="1" applyAlignment="1">
      <alignment horizontal="left" wrapText="1"/>
    </xf>
    <xf numFmtId="0" fontId="98" fillId="30" borderId="1" xfId="0" applyFont="1" applyFill="1" applyBorder="1" applyAlignment="1">
      <alignment horizontal="left" vertical="top" wrapText="1"/>
    </xf>
    <xf numFmtId="0" fontId="98" fillId="30" borderId="32" xfId="0" applyFont="1" applyFill="1" applyBorder="1" applyAlignment="1">
      <alignment horizontal="left" vertical="top" wrapText="1"/>
    </xf>
    <xf numFmtId="0" fontId="26" fillId="29" borderId="7" xfId="0" applyFont="1" applyFill="1" applyBorder="1" applyAlignment="1">
      <alignment horizontal="left" wrapText="1"/>
    </xf>
    <xf numFmtId="0" fontId="26" fillId="29" borderId="8" xfId="0" applyFont="1" applyFill="1" applyBorder="1" applyAlignment="1">
      <alignment horizontal="left" wrapText="1"/>
    </xf>
    <xf numFmtId="0" fontId="26" fillId="29" borderId="13" xfId="0" applyFont="1" applyFill="1" applyBorder="1" applyAlignment="1">
      <alignment horizontal="left" wrapText="1"/>
    </xf>
    <xf numFmtId="0" fontId="98" fillId="30" borderId="32" xfId="0" applyFont="1" applyFill="1" applyBorder="1" applyAlignment="1">
      <alignment horizontal="center" vertical="top" wrapText="1"/>
    </xf>
    <xf numFmtId="0" fontId="98" fillId="30" borderId="36" xfId="0" applyFont="1" applyFill="1" applyBorder="1" applyAlignment="1">
      <alignment horizontal="center" vertical="top" wrapText="1"/>
    </xf>
    <xf numFmtId="0" fontId="14" fillId="0" borderId="1" xfId="0" applyFont="1" applyBorder="1" applyAlignment="1">
      <alignment horizontal="left" vertical="top"/>
    </xf>
    <xf numFmtId="0" fontId="14" fillId="0" borderId="1" xfId="0" applyFont="1" applyBorder="1" applyAlignment="1">
      <alignment horizontal="left" vertical="top" wrapText="1"/>
    </xf>
    <xf numFmtId="0" fontId="0" fillId="0" borderId="1" xfId="0" applyBorder="1" applyAlignment="1">
      <alignment horizontal="left" vertical="top"/>
    </xf>
    <xf numFmtId="0" fontId="0" fillId="31" borderId="1" xfId="0" applyFill="1" applyBorder="1" applyAlignment="1">
      <alignment horizontal="left" vertical="top"/>
    </xf>
    <xf numFmtId="0" fontId="14" fillId="31" borderId="1" xfId="0" applyFont="1" applyFill="1" applyBorder="1" applyAlignment="1">
      <alignment horizontal="left" vertical="top" wrapText="1"/>
    </xf>
    <xf numFmtId="0" fontId="0" fillId="0" borderId="1" xfId="0" applyBorder="1" applyAlignment="1">
      <alignment horizontal="left" vertical="top" wrapText="1"/>
    </xf>
    <xf numFmtId="0" fontId="14" fillId="6" borderId="1" xfId="0" applyFont="1" applyFill="1" applyBorder="1" applyAlignment="1">
      <alignment horizontal="left" vertical="top" wrapText="1"/>
    </xf>
    <xf numFmtId="0" fontId="0" fillId="31" borderId="1" xfId="0" applyFill="1" applyBorder="1" applyAlignment="1">
      <alignment horizontal="left" vertical="top" wrapText="1"/>
    </xf>
    <xf numFmtId="0" fontId="14" fillId="31" borderId="1" xfId="0" applyFont="1" applyFill="1" applyBorder="1" applyAlignment="1">
      <alignment horizontal="left" vertical="top"/>
    </xf>
    <xf numFmtId="0" fontId="14" fillId="32" borderId="1" xfId="0" applyFont="1" applyFill="1" applyBorder="1" applyAlignment="1">
      <alignment horizontal="left" vertical="top"/>
    </xf>
    <xf numFmtId="0" fontId="50" fillId="6" borderId="1" xfId="0" applyFont="1" applyFill="1" applyBorder="1" applyAlignment="1">
      <alignment horizontal="left" vertical="top" wrapText="1"/>
    </xf>
    <xf numFmtId="0" fontId="75" fillId="31" borderId="1" xfId="0" applyFont="1" applyFill="1" applyBorder="1" applyAlignment="1">
      <alignment horizontal="left" vertical="top"/>
    </xf>
    <xf numFmtId="0" fontId="75" fillId="0" borderId="1" xfId="0" applyFont="1" applyBorder="1" applyAlignment="1">
      <alignment horizontal="left" vertical="top"/>
    </xf>
    <xf numFmtId="0" fontId="0" fillId="0" borderId="1" xfId="0" applyBorder="1" applyAlignment="1">
      <alignment horizontal="center" vertical="center"/>
    </xf>
    <xf numFmtId="0" fontId="14" fillId="0" borderId="0" xfId="0" applyFont="1" applyAlignment="1">
      <alignment horizontal="left" vertical="top" wrapText="1"/>
    </xf>
    <xf numFmtId="0" fontId="0" fillId="0" borderId="0" xfId="0" applyAlignment="1">
      <alignment horizontal="center" vertical="center"/>
    </xf>
    <xf numFmtId="0" fontId="75" fillId="6" borderId="1" xfId="0" applyFont="1" applyFill="1" applyBorder="1" applyAlignment="1">
      <alignment horizontal="left" vertical="top" wrapText="1"/>
    </xf>
  </cellXfs>
  <cellStyles count="16">
    <cellStyle name="Bad" xfId="15" builtinId="27"/>
    <cellStyle name="Good" xfId="14" builtinId="26"/>
    <cellStyle name="Hyperlink" xfId="1" builtinId="8"/>
    <cellStyle name="Hyperlink 2" xfId="2" xr:uid="{00000000-0005-0000-0000-000003000000}"/>
    <cellStyle name="Hyperlink 3" xfId="3" xr:uid="{00000000-0005-0000-0000-000004000000}"/>
    <cellStyle name="Normal" xfId="0" builtinId="0"/>
    <cellStyle name="Normal 2" xfId="4" xr:uid="{00000000-0005-0000-0000-000006000000}"/>
    <cellStyle name="Normal 2 2" xfId="5" xr:uid="{00000000-0005-0000-0000-000007000000}"/>
    <cellStyle name="Normal 3" xfId="6" xr:uid="{00000000-0005-0000-0000-000008000000}"/>
    <cellStyle name="Normal 3 2" xfId="7" xr:uid="{00000000-0005-0000-0000-000009000000}"/>
    <cellStyle name="Normal 4" xfId="8" xr:uid="{00000000-0005-0000-0000-00000A000000}"/>
    <cellStyle name="Normal 4 2" xfId="9" xr:uid="{00000000-0005-0000-0000-00000B000000}"/>
    <cellStyle name="Normal 5" xfId="10" xr:uid="{00000000-0005-0000-0000-00000C000000}"/>
    <cellStyle name="Normal 6" xfId="11" xr:uid="{00000000-0005-0000-0000-00000D000000}"/>
    <cellStyle name="Normal 7" xfId="12" xr:uid="{00000000-0005-0000-0000-00000E000000}"/>
    <cellStyle name="Normal 8" xfId="13" xr:uid="{00000000-0005-0000-0000-00000F000000}"/>
  </cellStyles>
  <dxfs count="190">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u/>
        <color rgb="FF00B0F0"/>
      </font>
    </dxf>
    <dxf>
      <font>
        <u/>
        <color rgb="FF00B0F0"/>
      </font>
    </dxf>
    <dxf>
      <fill>
        <patternFill>
          <bgColor rgb="FFFF0000"/>
        </patternFill>
      </fill>
    </dxf>
    <dxf>
      <fill>
        <patternFill>
          <bgColor rgb="FFFF0000"/>
        </patternFill>
      </fill>
    </dxf>
    <dxf>
      <fill>
        <patternFill>
          <bgColor indexed="10"/>
        </patternFill>
      </fill>
    </dxf>
    <dxf>
      <fill>
        <patternFill>
          <bgColor indexed="10"/>
        </patternFill>
      </fill>
    </dxf>
    <dxf>
      <fill>
        <patternFill>
          <bgColor rgb="FFFF000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10"/>
        </patternFill>
      </fill>
    </dxf>
    <dxf>
      <font>
        <b/>
        <i val="0"/>
        <color rgb="FFFF0000"/>
      </font>
    </dxf>
    <dxf>
      <font>
        <b/>
        <i val="0"/>
        <color rgb="FFFF0000"/>
      </font>
    </dxf>
    <dxf>
      <font>
        <color rgb="FFFF0000"/>
      </font>
    </dxf>
    <dxf>
      <font>
        <color rgb="FF006600"/>
      </font>
    </dxf>
    <dxf>
      <font>
        <color rgb="FFFF6600"/>
      </font>
    </dxf>
    <dxf>
      <font>
        <color rgb="FFFF0000"/>
      </font>
    </dxf>
    <dxf>
      <font>
        <b/>
        <i val="0"/>
        <color rgb="FFFF0000"/>
      </font>
    </dxf>
    <dxf>
      <font>
        <b/>
        <i val="0"/>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color rgb="FFFF0000"/>
      </font>
    </dxf>
    <dxf>
      <font>
        <color rgb="FF006600"/>
      </font>
    </dxf>
    <dxf>
      <font>
        <color rgb="FFFF6600"/>
      </font>
    </dxf>
    <dxf>
      <font>
        <color rgb="FFFF0000"/>
      </font>
    </dxf>
    <dxf>
      <font>
        <b/>
        <i val="0"/>
        <color rgb="FFFF0000"/>
      </font>
    </dxf>
    <dxf>
      <font>
        <color rgb="FFFF0000"/>
      </font>
    </dxf>
    <dxf>
      <font>
        <color rgb="FF006600"/>
      </font>
    </dxf>
    <dxf>
      <font>
        <color rgb="FFFF6600"/>
      </font>
    </dxf>
    <dxf>
      <font>
        <color rgb="FFFF0000"/>
      </font>
    </dxf>
    <dxf>
      <font>
        <b/>
        <i val="0"/>
        <color rgb="FFFF0000"/>
      </font>
    </dxf>
    <dxf>
      <font>
        <b/>
        <i val="0"/>
        <color rgb="FFFF000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9" Type="http://schemas.openxmlformats.org/officeDocument/2006/relationships/customXml" Target="../customXml/item4.xml"/><Relationship Id="rId21" Type="http://schemas.openxmlformats.org/officeDocument/2006/relationships/externalLink" Target="externalLinks/externalLink1.xml"/><Relationship Id="rId34"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9.xml"/><Relationship Id="rId41"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theme" Target="theme/theme1.xml"/><Relationship Id="rId37" Type="http://schemas.openxmlformats.org/officeDocument/2006/relationships/customXml" Target="../customXml/item2.xml"/><Relationship Id="rId40"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styles" Target="styles.xml"/><Relationship Id="rId38" Type="http://schemas.openxmlformats.org/officeDocument/2006/relationships/customXml" Target="../customXml/item3.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16932</xdr:colOff>
      <xdr:row>27</xdr:row>
      <xdr:rowOff>45518</xdr:rowOff>
    </xdr:from>
    <xdr:to>
      <xdr:col>2</xdr:col>
      <xdr:colOff>646828</xdr:colOff>
      <xdr:row>30</xdr:row>
      <xdr:rowOff>60330</xdr:rowOff>
    </xdr:to>
    <xdr:sp macro="" textlink="">
      <xdr:nvSpPr>
        <xdr:cNvPr id="2" name="AutoShape 1">
          <a:extLst>
            <a:ext uri="{FF2B5EF4-FFF2-40B4-BE49-F238E27FC236}">
              <a16:creationId xmlns:a16="http://schemas.microsoft.com/office/drawing/2014/main" id="{DCB4E9BB-C7FA-4CE5-A61E-D8A0E55F7C96}"/>
            </a:ext>
          </a:extLst>
        </xdr:cNvPr>
        <xdr:cNvSpPr>
          <a:spLocks noChangeArrowheads="1"/>
        </xdr:cNvSpPr>
      </xdr:nvSpPr>
      <xdr:spPr bwMode="auto">
        <a:xfrm rot="5400000">
          <a:off x="1078202" y="3756273"/>
          <a:ext cx="500587" cy="2013528"/>
        </a:xfrm>
        <a:prstGeom prst="homePlate">
          <a:avLst>
            <a:gd name="adj" fmla="val 25000"/>
          </a:avLst>
        </a:prstGeom>
        <a:gradFill>
          <a:gsLst>
            <a:gs pos="0">
              <a:schemeClr val="accent2">
                <a:lumMod val="40000"/>
                <a:lumOff val="60000"/>
              </a:schemeClr>
            </a:gs>
            <a:gs pos="25000">
              <a:schemeClr val="accent2">
                <a:lumMod val="60000"/>
                <a:lumOff val="40000"/>
              </a:schemeClr>
            </a:gs>
            <a:gs pos="75000">
              <a:schemeClr val="accent3">
                <a:lumMod val="60000"/>
                <a:lumOff val="40000"/>
              </a:schemeClr>
            </a:gs>
            <a:gs pos="100000">
              <a:schemeClr val="accent3">
                <a:lumMod val="40000"/>
                <a:lumOff val="60000"/>
              </a:schemeClr>
            </a:gs>
          </a:gsLst>
          <a:lin ang="5400000" scaled="0"/>
        </a:gra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1 - Contact Log</a:t>
          </a:r>
        </a:p>
      </xdr:txBody>
    </xdr:sp>
    <xdr:clientData/>
  </xdr:twoCellAnchor>
  <xdr:twoCellAnchor>
    <xdr:from>
      <xdr:col>0</xdr:col>
      <xdr:colOff>289117</xdr:colOff>
      <xdr:row>59</xdr:row>
      <xdr:rowOff>76769</xdr:rowOff>
    </xdr:from>
    <xdr:to>
      <xdr:col>2</xdr:col>
      <xdr:colOff>624691</xdr:colOff>
      <xdr:row>62</xdr:row>
      <xdr:rowOff>118212</xdr:rowOff>
    </xdr:to>
    <xdr:sp macro="" textlink="">
      <xdr:nvSpPr>
        <xdr:cNvPr id="3" name="AutoShape 5">
          <a:extLst>
            <a:ext uri="{FF2B5EF4-FFF2-40B4-BE49-F238E27FC236}">
              <a16:creationId xmlns:a16="http://schemas.microsoft.com/office/drawing/2014/main" id="{CAA5A33D-5298-4691-A68D-8BC132CF03C6}"/>
            </a:ext>
          </a:extLst>
        </xdr:cNvPr>
        <xdr:cNvSpPr>
          <a:spLocks noChangeArrowheads="1"/>
        </xdr:cNvSpPr>
      </xdr:nvSpPr>
      <xdr:spPr bwMode="auto">
        <a:xfrm rot="5400000">
          <a:off x="1036355" y="8999165"/>
          <a:ext cx="536633" cy="2003559"/>
        </a:xfrm>
        <a:prstGeom prst="homePlate">
          <a:avLst>
            <a:gd name="adj" fmla="val 25000"/>
          </a:avLst>
        </a:prstGeom>
        <a:gradFill>
          <a:gsLst>
            <a:gs pos="0">
              <a:schemeClr val="accent2">
                <a:lumMod val="40000"/>
                <a:lumOff val="60000"/>
              </a:schemeClr>
            </a:gs>
            <a:gs pos="25000">
              <a:schemeClr val="accent2">
                <a:lumMod val="60000"/>
                <a:lumOff val="40000"/>
              </a:schemeClr>
            </a:gs>
            <a:gs pos="75000">
              <a:schemeClr val="accent3">
                <a:lumMod val="60000"/>
                <a:lumOff val="40000"/>
              </a:schemeClr>
            </a:gs>
            <a:gs pos="100000">
              <a:schemeClr val="accent3">
                <a:lumMod val="40000"/>
                <a:lumOff val="60000"/>
              </a:schemeClr>
            </a:gs>
          </a:gsLst>
          <a:lin ang="5400000" scaled="0"/>
        </a:gra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9n - NRLS Reqs</a:t>
          </a:r>
          <a:endParaRPr lang="en-GB"/>
        </a:p>
      </xdr:txBody>
    </xdr:sp>
    <xdr:clientData/>
  </xdr:twoCellAnchor>
  <xdr:twoCellAnchor>
    <xdr:from>
      <xdr:col>1</xdr:col>
      <xdr:colOff>38095</xdr:colOff>
      <xdr:row>38</xdr:row>
      <xdr:rowOff>104775</xdr:rowOff>
    </xdr:from>
    <xdr:to>
      <xdr:col>2</xdr:col>
      <xdr:colOff>647463</xdr:colOff>
      <xdr:row>41</xdr:row>
      <xdr:rowOff>133812</xdr:rowOff>
    </xdr:to>
    <xdr:sp macro="" textlink="">
      <xdr:nvSpPr>
        <xdr:cNvPr id="4" name="AutoShape 10">
          <a:extLst>
            <a:ext uri="{FF2B5EF4-FFF2-40B4-BE49-F238E27FC236}">
              <a16:creationId xmlns:a16="http://schemas.microsoft.com/office/drawing/2014/main" id="{D5335F43-5E2A-4826-A04A-8B8DC5D2E0E6}"/>
            </a:ext>
          </a:extLst>
        </xdr:cNvPr>
        <xdr:cNvSpPr>
          <a:spLocks noChangeArrowheads="1"/>
        </xdr:cNvSpPr>
      </xdr:nvSpPr>
      <xdr:spPr bwMode="auto">
        <a:xfrm rot="5400000">
          <a:off x="1072307" y="5611063"/>
          <a:ext cx="521763" cy="2005987"/>
        </a:xfrm>
        <a:prstGeom prst="homePlate">
          <a:avLst>
            <a:gd name="adj" fmla="val 25000"/>
          </a:avLst>
        </a:prstGeom>
        <a:solidFill>
          <a:schemeClr val="accent2">
            <a:lumMod val="60000"/>
            <a:lumOff val="40000"/>
          </a:schemeClr>
        </a:solidFill>
        <a:ln w="9525" algn="ctr">
          <a:solidFill>
            <a:srgbClr val="000000"/>
          </a:solidFill>
          <a:miter lim="800000"/>
          <a:headEnd/>
          <a:tailEnd/>
        </a:ln>
        <a:effectLst/>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4 - </a:t>
          </a:r>
          <a:r>
            <a:rPr lang="en-GB" sz="1200" b="1" i="0" baseline="0">
              <a:effectLst/>
              <a:latin typeface="Arial" panose="020B0604020202020204" pitchFamily="34" charset="0"/>
              <a:ea typeface="+mn-ea"/>
              <a:cs typeface="Arial" panose="020B0604020202020204" pitchFamily="34" charset="0"/>
            </a:rPr>
            <a:t>Topology</a:t>
          </a:r>
          <a:endParaRPr lang="en-GB" sz="1200" b="1" i="0" u="none" strike="noStrike" baseline="0">
            <a:solidFill>
              <a:srgbClr val="000000"/>
            </a:solidFill>
            <a:latin typeface="Arial" panose="020B0604020202020204" pitchFamily="34" charset="0"/>
            <a:cs typeface="Arial" panose="020B0604020202020204" pitchFamily="34" charset="0"/>
          </a:endParaRPr>
        </a:p>
      </xdr:txBody>
    </xdr:sp>
    <xdr:clientData/>
  </xdr:twoCellAnchor>
  <xdr:twoCellAnchor>
    <xdr:from>
      <xdr:col>1</xdr:col>
      <xdr:colOff>1058</xdr:colOff>
      <xdr:row>47</xdr:row>
      <xdr:rowOff>79358</xdr:rowOff>
    </xdr:from>
    <xdr:to>
      <xdr:col>2</xdr:col>
      <xdr:colOff>634849</xdr:colOff>
      <xdr:row>50</xdr:row>
      <xdr:rowOff>63483</xdr:rowOff>
    </xdr:to>
    <xdr:sp macro="" textlink="">
      <xdr:nvSpPr>
        <xdr:cNvPr id="7" name="AutoShape 3">
          <a:extLst>
            <a:ext uri="{FF2B5EF4-FFF2-40B4-BE49-F238E27FC236}">
              <a16:creationId xmlns:a16="http://schemas.microsoft.com/office/drawing/2014/main" id="{9A7B4D8B-F11A-4287-93BD-DBC38393D251}"/>
            </a:ext>
          </a:extLst>
        </xdr:cNvPr>
        <xdr:cNvSpPr>
          <a:spLocks noChangeArrowheads="1"/>
        </xdr:cNvSpPr>
      </xdr:nvSpPr>
      <xdr:spPr bwMode="auto">
        <a:xfrm rot="5400000">
          <a:off x="1073902" y="7017039"/>
          <a:ext cx="469900" cy="2005987"/>
        </a:xfrm>
        <a:prstGeom prst="homePlate">
          <a:avLst>
            <a:gd name="adj" fmla="val 25000"/>
          </a:avLst>
        </a:prstGeom>
        <a:gradFill>
          <a:gsLst>
            <a:gs pos="0">
              <a:schemeClr val="accent2">
                <a:lumMod val="40000"/>
                <a:lumOff val="60000"/>
              </a:schemeClr>
            </a:gs>
            <a:gs pos="25000">
              <a:schemeClr val="accent2">
                <a:lumMod val="60000"/>
                <a:lumOff val="40000"/>
              </a:schemeClr>
            </a:gs>
            <a:gs pos="75000">
              <a:schemeClr val="accent3">
                <a:lumMod val="60000"/>
                <a:lumOff val="40000"/>
              </a:schemeClr>
            </a:gs>
            <a:gs pos="100000">
              <a:schemeClr val="accent3">
                <a:lumMod val="40000"/>
                <a:lumOff val="60000"/>
              </a:schemeClr>
            </a:gs>
          </a:gsLst>
          <a:lin ang="5400000" scaled="0"/>
        </a:gra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6 - IG </a:t>
          </a:r>
          <a:r>
            <a:rPr lang="en-GB" sz="1200" b="1" i="0" u="none" strike="noStrike" baseline="0">
              <a:solidFill>
                <a:sysClr val="windowText" lastClr="000000"/>
              </a:solidFill>
              <a:latin typeface="Arial"/>
              <a:cs typeface="Arial"/>
            </a:rPr>
            <a:t>and Security</a:t>
          </a:r>
        </a:p>
      </xdr:txBody>
    </xdr:sp>
    <xdr:clientData/>
  </xdr:twoCellAnchor>
  <xdr:twoCellAnchor>
    <xdr:from>
      <xdr:col>0</xdr:col>
      <xdr:colOff>289982</xdr:colOff>
      <xdr:row>43</xdr:row>
      <xdr:rowOff>78674</xdr:rowOff>
    </xdr:from>
    <xdr:to>
      <xdr:col>2</xdr:col>
      <xdr:colOff>633684</xdr:colOff>
      <xdr:row>46</xdr:row>
      <xdr:rowOff>74058</xdr:rowOff>
    </xdr:to>
    <xdr:sp macro="" textlink="">
      <xdr:nvSpPr>
        <xdr:cNvPr id="8" name="AutoShape 5">
          <a:extLst>
            <a:ext uri="{FF2B5EF4-FFF2-40B4-BE49-F238E27FC236}">
              <a16:creationId xmlns:a16="http://schemas.microsoft.com/office/drawing/2014/main" id="{C414A11B-8637-46E1-A89F-B1CD12B0AFFB}"/>
            </a:ext>
          </a:extLst>
        </xdr:cNvPr>
        <xdr:cNvSpPr>
          <a:spLocks noChangeArrowheads="1"/>
        </xdr:cNvSpPr>
      </xdr:nvSpPr>
      <xdr:spPr bwMode="auto">
        <a:xfrm rot="5400000">
          <a:off x="1072896" y="6379869"/>
          <a:ext cx="474090" cy="2001818"/>
        </a:xfrm>
        <a:prstGeom prst="homePlate">
          <a:avLst>
            <a:gd name="adj" fmla="val 25000"/>
          </a:avLst>
        </a:prstGeom>
        <a:solidFill>
          <a:schemeClr val="accent2">
            <a:lumMod val="60000"/>
            <a:lumOff val="40000"/>
          </a:schemeClr>
        </a:soli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5 - Architecture</a:t>
          </a:r>
        </a:p>
      </xdr:txBody>
    </xdr:sp>
    <xdr:clientData/>
  </xdr:twoCellAnchor>
  <xdr:twoCellAnchor>
    <xdr:from>
      <xdr:col>1</xdr:col>
      <xdr:colOff>0</xdr:colOff>
      <xdr:row>51</xdr:row>
      <xdr:rowOff>74065</xdr:rowOff>
    </xdr:from>
    <xdr:to>
      <xdr:col>2</xdr:col>
      <xdr:colOff>633791</xdr:colOff>
      <xdr:row>54</xdr:row>
      <xdr:rowOff>90057</xdr:rowOff>
    </xdr:to>
    <xdr:sp macro="" textlink="">
      <xdr:nvSpPr>
        <xdr:cNvPr id="9" name="AutoShape 4">
          <a:extLst>
            <a:ext uri="{FF2B5EF4-FFF2-40B4-BE49-F238E27FC236}">
              <a16:creationId xmlns:a16="http://schemas.microsoft.com/office/drawing/2014/main" id="{F48545CF-3768-4761-954F-7FAC778AAC6B}"/>
            </a:ext>
          </a:extLst>
        </xdr:cNvPr>
        <xdr:cNvSpPr>
          <a:spLocks noChangeArrowheads="1"/>
        </xdr:cNvSpPr>
      </xdr:nvSpPr>
      <xdr:spPr bwMode="auto">
        <a:xfrm rot="5400000">
          <a:off x="1052177" y="7680113"/>
          <a:ext cx="511234" cy="2005987"/>
        </a:xfrm>
        <a:prstGeom prst="homePlate">
          <a:avLst>
            <a:gd name="adj" fmla="val 25000"/>
          </a:avLst>
        </a:prstGeom>
        <a:gradFill>
          <a:gsLst>
            <a:gs pos="0">
              <a:schemeClr val="accent2">
                <a:lumMod val="40000"/>
                <a:lumOff val="60000"/>
              </a:schemeClr>
            </a:gs>
            <a:gs pos="25000">
              <a:schemeClr val="accent2">
                <a:lumMod val="60000"/>
                <a:lumOff val="40000"/>
              </a:schemeClr>
            </a:gs>
            <a:gs pos="75000">
              <a:schemeClr val="accent3">
                <a:lumMod val="60000"/>
                <a:lumOff val="40000"/>
              </a:schemeClr>
            </a:gs>
            <a:gs pos="100000">
              <a:schemeClr val="accent3">
                <a:lumMod val="40000"/>
                <a:lumOff val="60000"/>
              </a:schemeClr>
            </a:gs>
          </a:gsLst>
          <a:lin ang="5400000" scaled="0"/>
        </a:gra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7 - Clinical Safety</a:t>
          </a:r>
        </a:p>
      </xdr:txBody>
    </xdr:sp>
    <xdr:clientData/>
  </xdr:twoCellAnchor>
  <xdr:twoCellAnchor>
    <xdr:from>
      <xdr:col>1</xdr:col>
      <xdr:colOff>11645</xdr:colOff>
      <xdr:row>30</xdr:row>
      <xdr:rowOff>118055</xdr:rowOff>
    </xdr:from>
    <xdr:to>
      <xdr:col>2</xdr:col>
      <xdr:colOff>640805</xdr:colOff>
      <xdr:row>33</xdr:row>
      <xdr:rowOff>135032</xdr:rowOff>
    </xdr:to>
    <xdr:sp macro="" textlink="">
      <xdr:nvSpPr>
        <xdr:cNvPr id="10" name="AutoShape 1">
          <a:extLst>
            <a:ext uri="{FF2B5EF4-FFF2-40B4-BE49-F238E27FC236}">
              <a16:creationId xmlns:a16="http://schemas.microsoft.com/office/drawing/2014/main" id="{0C76F354-3FA3-448A-93D6-D39BB662A86A}"/>
            </a:ext>
          </a:extLst>
        </xdr:cNvPr>
        <xdr:cNvSpPr>
          <a:spLocks noChangeArrowheads="1"/>
        </xdr:cNvSpPr>
      </xdr:nvSpPr>
      <xdr:spPr bwMode="auto">
        <a:xfrm rot="5400000">
          <a:off x="1076622" y="4327437"/>
          <a:ext cx="493084" cy="2013438"/>
        </a:xfrm>
        <a:prstGeom prst="homePlate">
          <a:avLst>
            <a:gd name="adj" fmla="val 25000"/>
          </a:avLst>
        </a:prstGeom>
        <a:solidFill>
          <a:schemeClr val="accent2">
            <a:lumMod val="60000"/>
            <a:lumOff val="40000"/>
          </a:schemeClr>
        </a:soli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2 - Supplier Information</a:t>
          </a:r>
        </a:p>
      </xdr:txBody>
    </xdr:sp>
    <xdr:clientData/>
  </xdr:twoCellAnchor>
  <xdr:twoCellAnchor>
    <xdr:from>
      <xdr:col>1</xdr:col>
      <xdr:colOff>81768</xdr:colOff>
      <xdr:row>1</xdr:row>
      <xdr:rowOff>61480</xdr:rowOff>
    </xdr:from>
    <xdr:to>
      <xdr:col>15</xdr:col>
      <xdr:colOff>553731</xdr:colOff>
      <xdr:row>24</xdr:row>
      <xdr:rowOff>80531</xdr:rowOff>
    </xdr:to>
    <xdr:sp macro="" textlink="">
      <xdr:nvSpPr>
        <xdr:cNvPr id="11" name="Title 1">
          <a:extLst>
            <a:ext uri="{FF2B5EF4-FFF2-40B4-BE49-F238E27FC236}">
              <a16:creationId xmlns:a16="http://schemas.microsoft.com/office/drawing/2014/main" id="{4484D674-3E7C-4D91-846B-4813267DAA26}"/>
            </a:ext>
          </a:extLst>
        </xdr:cNvPr>
        <xdr:cNvSpPr>
          <a:spLocks noGrp="1"/>
        </xdr:cNvSpPr>
      </xdr:nvSpPr>
      <xdr:spPr>
        <a:xfrm>
          <a:off x="390427" y="318655"/>
          <a:ext cx="13626043" cy="3743326"/>
        </a:xfrm>
        <a:prstGeom prst="rect">
          <a:avLst/>
        </a:prstGeom>
        <a:noFill/>
        <a:ln w="19050">
          <a:solidFill>
            <a:schemeClr val="tx1"/>
          </a:solidFill>
        </a:ln>
      </xdr:spPr>
      <xdr:txBody>
        <a:bodyPr vert="horz" wrap="square" lIns="91440" tIns="45720" rIns="91440" bIns="45720" rtlCol="0" anchor="ctr">
          <a:noAutofit/>
        </a:bodyPr>
        <a:lstStyle>
          <a:lvl1pPr algn="ctr" defTabSz="914400" rtl="0" eaLnBrk="1" latinLnBrk="0" hangingPunct="1">
            <a:spcBef>
              <a:spcPct val="0"/>
            </a:spcBef>
            <a:buNone/>
            <a:defRPr sz="4400" kern="1200">
              <a:solidFill>
                <a:schemeClr val="tx1"/>
              </a:solidFill>
              <a:latin typeface="+mj-lt"/>
              <a:ea typeface="+mj-ea"/>
              <a:cs typeface="+mj-cs"/>
            </a:defRPr>
          </a:lvl1pPr>
        </a:lstStyle>
        <a:p>
          <a:pPr algn="l">
            <a:lnSpc>
              <a:spcPts val="900"/>
            </a:lnSpc>
          </a:pPr>
          <a:endParaRPr lang="en-GB" sz="1000" b="1" baseline="0">
            <a:latin typeface="Arial" pitchFamily="34" charset="0"/>
            <a:cs typeface="Arial" pitchFamily="34" charset="0"/>
          </a:endParaRPr>
        </a:p>
        <a:p>
          <a:pPr algn="l">
            <a:lnSpc>
              <a:spcPts val="900"/>
            </a:lnSpc>
          </a:pPr>
          <a:r>
            <a:rPr lang="en-GB" sz="1100" b="1" baseline="0">
              <a:solidFill>
                <a:sysClr val="windowText" lastClr="000000"/>
              </a:solidFill>
              <a:latin typeface="Arial" pitchFamily="34" charset="0"/>
              <a:cs typeface="Arial" pitchFamily="34" charset="0"/>
            </a:rPr>
            <a:t>Phase 1A - Usage and Settings submission for approval by NHS Digital </a:t>
          </a:r>
        </a:p>
        <a:p>
          <a:pPr algn="l">
            <a:lnSpc>
              <a:spcPts val="900"/>
            </a:lnSpc>
          </a:pPr>
          <a:r>
            <a:rPr lang="en-GB" sz="1000" baseline="0">
              <a:solidFill>
                <a:sysClr val="windowText" lastClr="000000"/>
              </a:solidFill>
              <a:latin typeface="Arial" pitchFamily="34" charset="0"/>
              <a:cs typeface="Arial" pitchFamily="34" charset="0"/>
            </a:rPr>
            <a:t>This phase  determines if a request to interact with the datasets owned and controlled by NHS Digital  is appropriate. The Target Operating Model  captures the proposed usage  and settings  statement (in 3 - End User Organisation tab)  for assessment by NHS Digital. The assessment will confirm the legal basis for sharing  this data with the End User Organisation and in some cases with the supplier, and establish if a Data Sharing Framework Contract (DSFC) and Data Sharing Agreement (DSA) </a:t>
          </a:r>
          <a:r>
            <a:rPr lang="en-GB" sz="1000" strike="noStrike" baseline="0">
              <a:solidFill>
                <a:sysClr val="windowText" lastClr="000000"/>
              </a:solidFill>
              <a:latin typeface="Arial" pitchFamily="34" charset="0"/>
              <a:cs typeface="Arial" pitchFamily="34" charset="0"/>
            </a:rPr>
            <a:t>are required </a:t>
          </a:r>
          <a:r>
            <a:rPr lang="en-GB" sz="1000" baseline="0">
              <a:solidFill>
                <a:sysClr val="windowText" lastClr="000000"/>
              </a:solidFill>
              <a:latin typeface="Arial" pitchFamily="34" charset="0"/>
              <a:cs typeface="Arial" pitchFamily="34" charset="0"/>
            </a:rPr>
            <a:t>between NHS Digital and the requesting organisation. Following NHS Digital's assessment of the usage and settings information, the Target Operating Model will be returned with the outcome detailed in the 'Approval Gateways' tab.</a:t>
          </a:r>
        </a:p>
        <a:p>
          <a:pPr algn="l">
            <a:lnSpc>
              <a:spcPts val="1000"/>
            </a:lnSpc>
          </a:pPr>
          <a:r>
            <a:rPr lang="en-GB" sz="1000" baseline="0">
              <a:solidFill>
                <a:sysClr val="windowText" lastClr="000000"/>
              </a:solidFill>
              <a:latin typeface="Arial" pitchFamily="34" charset="0"/>
              <a:cs typeface="Arial" pitchFamily="34" charset="0"/>
            </a:rPr>
            <a:t>Please note that to gain approval for this phase, both the End User Organisation and the Supplier need to be IGSoC compliant. Further information on IGSoC compliance can be found here https://digital.nhs.uk/health-social-care-network/new-to-hscn/connecting-to-HSCN</a:t>
          </a:r>
          <a:endParaRPr lang="en-GB" sz="1000" baseline="0">
            <a:solidFill>
              <a:srgbClr val="FF0000"/>
            </a:solidFill>
            <a:latin typeface="Arial" pitchFamily="34" charset="0"/>
            <a:cs typeface="Arial" pitchFamily="34" charset="0"/>
          </a:endParaRPr>
        </a:p>
        <a:p>
          <a:pPr algn="l">
            <a:lnSpc>
              <a:spcPts val="1000"/>
            </a:lnSpc>
          </a:pPr>
          <a:endParaRPr lang="en-GB" sz="1000" i="0" baseline="0">
            <a:solidFill>
              <a:sysClr val="windowText" lastClr="000000"/>
            </a:solidFill>
            <a:latin typeface="Arial" pitchFamily="34" charset="0"/>
            <a:cs typeface="Arial" pitchFamily="34" charset="0"/>
          </a:endParaRPr>
        </a:p>
        <a:p>
          <a:pPr algn="l">
            <a:lnSpc>
              <a:spcPts val="1000"/>
            </a:lnSpc>
          </a:pPr>
          <a:endParaRPr lang="en-GB" sz="1000" i="0" strike="sngStrike" baseline="0">
            <a:solidFill>
              <a:sysClr val="windowText" lastClr="000000"/>
            </a:solidFill>
            <a:latin typeface="Arial" pitchFamily="34" charset="0"/>
            <a:cs typeface="Arial" pitchFamily="34" charset="0"/>
          </a:endParaRPr>
        </a:p>
        <a:p>
          <a:pPr algn="l">
            <a:lnSpc>
              <a:spcPts val="1000"/>
            </a:lnSpc>
          </a:pPr>
          <a:r>
            <a:rPr lang="en-GB" sz="1050" b="1" i="0" strike="noStrike" baseline="0">
              <a:solidFill>
                <a:sysClr val="windowText" lastClr="000000"/>
              </a:solidFill>
              <a:latin typeface="Arial" pitchFamily="34" charset="0"/>
              <a:cs typeface="Arial" pitchFamily="34" charset="0"/>
            </a:rPr>
            <a:t>Phase 1B - Technical Conformance for approval by NHS Digital</a:t>
          </a:r>
        </a:p>
        <a:p>
          <a:pPr algn="l">
            <a:lnSpc>
              <a:spcPts val="1000"/>
            </a:lnSpc>
          </a:pPr>
          <a:r>
            <a:rPr lang="en-GB" sz="1000">
              <a:solidFill>
                <a:sysClr val="windowText" lastClr="000000"/>
              </a:solidFill>
              <a:effectLst/>
              <a:latin typeface="Arial"/>
              <a:ea typeface="Calibri"/>
              <a:cs typeface="Times New Roman"/>
            </a:rPr>
            <a:t>This phase assesses technical conformance of the product developed by the supplier in line with the requirements. The requirements are specified in tabs 9a, 9b and 9c. Technical Conformance assessment involves local testing against an NHS Digital supplied interface stub, followed by end-to-end testing in a live like spine environment. Once these are completed to the satisfactory level NHS Digital will issue a statement of technical conformance in the Approval's tab of the TOM.</a:t>
          </a:r>
          <a:endParaRPr lang="en-GB" sz="1000" baseline="0">
            <a:solidFill>
              <a:sysClr val="windowText" lastClr="000000"/>
            </a:solidFill>
            <a:latin typeface="Arial" pitchFamily="34" charset="0"/>
            <a:cs typeface="Arial" pitchFamily="34" charset="0"/>
          </a:endParaRPr>
        </a:p>
        <a:p>
          <a:pPr algn="l">
            <a:lnSpc>
              <a:spcPts val="1000"/>
            </a:lnSpc>
          </a:pPr>
          <a:endParaRPr lang="en-GB" sz="1000" baseline="0">
            <a:solidFill>
              <a:sysClr val="windowText" lastClr="000000"/>
            </a:solidFill>
            <a:latin typeface="Arial" pitchFamily="34" charset="0"/>
            <a:cs typeface="Arial" pitchFamily="34" charset="0"/>
          </a:endParaRPr>
        </a:p>
        <a:p>
          <a:pPr algn="l">
            <a:lnSpc>
              <a:spcPts val="1000"/>
            </a:lnSpc>
          </a:pPr>
          <a:r>
            <a:rPr lang="en-GB" sz="1050" b="1">
              <a:solidFill>
                <a:sysClr val="windowText" lastClr="000000"/>
              </a:solidFill>
              <a:latin typeface="Arial" pitchFamily="34" charset="0"/>
              <a:cs typeface="Arial" pitchFamily="34" charset="0"/>
            </a:rPr>
            <a:t>Phase 2 - Full TOM and Product evaluation by the End User Organisation</a:t>
          </a:r>
          <a:r>
            <a:rPr lang="en-GB" sz="1050" b="1" baseline="0">
              <a:solidFill>
                <a:sysClr val="windowText" lastClr="000000"/>
              </a:solidFill>
              <a:latin typeface="Arial" pitchFamily="34" charset="0"/>
              <a:cs typeface="Arial" pitchFamily="34" charset="0"/>
            </a:rPr>
            <a:t> </a:t>
          </a:r>
        </a:p>
        <a:p>
          <a:pPr algn="l">
            <a:lnSpc>
              <a:spcPts val="1000"/>
            </a:lnSpc>
          </a:pPr>
          <a:r>
            <a:rPr lang="en-GB" sz="1000">
              <a:solidFill>
                <a:sysClr val="windowText" lastClr="000000"/>
              </a:solidFill>
              <a:latin typeface="Arial" pitchFamily="34" charset="0"/>
              <a:cs typeface="Arial" pitchFamily="34" charset="0"/>
            </a:rPr>
            <a:t>The purpose of this phase is</a:t>
          </a:r>
          <a:r>
            <a:rPr lang="en-GB" sz="1000" baseline="0">
              <a:solidFill>
                <a:sysClr val="windowText" lastClr="000000"/>
              </a:solidFill>
              <a:latin typeface="Arial" pitchFamily="34" charset="0"/>
              <a:cs typeface="Arial" pitchFamily="34" charset="0"/>
            </a:rPr>
            <a:t> to assist the End User organisation in providing the approval of the TOM and the Service provided by the Supplier. </a:t>
          </a:r>
          <a:br>
            <a:rPr lang="en-GB" sz="1000">
              <a:solidFill>
                <a:sysClr val="windowText" lastClr="000000"/>
              </a:solidFill>
              <a:latin typeface="Arial" pitchFamily="34" charset="0"/>
              <a:cs typeface="Arial" pitchFamily="34" charset="0"/>
            </a:rPr>
          </a:br>
          <a:br>
            <a:rPr lang="en-GB" sz="1000">
              <a:solidFill>
                <a:sysClr val="windowText" lastClr="000000"/>
              </a:solidFill>
              <a:latin typeface="Arial" pitchFamily="34" charset="0"/>
              <a:cs typeface="Arial" pitchFamily="34" charset="0"/>
            </a:rPr>
          </a:br>
          <a:r>
            <a:rPr lang="en-GB" sz="1000">
              <a:solidFill>
                <a:sysClr val="windowText" lastClr="000000"/>
              </a:solidFill>
              <a:latin typeface="Arial" pitchFamily="34" charset="0"/>
              <a:cs typeface="Arial" pitchFamily="34" charset="0"/>
            </a:rPr>
            <a:t>The End User Organisation requesting the connection is responsible for ensuring conformance with the guidance in this document as stated</a:t>
          </a:r>
          <a:r>
            <a:rPr lang="en-GB" sz="1000" baseline="0">
              <a:solidFill>
                <a:sysClr val="windowText" lastClr="000000"/>
              </a:solidFill>
              <a:latin typeface="Arial" pitchFamily="34" charset="0"/>
              <a:cs typeface="Arial" pitchFamily="34" charset="0"/>
            </a:rPr>
            <a:t> in the End User Policy</a:t>
          </a:r>
          <a:r>
            <a:rPr lang="en-GB" sz="1000">
              <a:solidFill>
                <a:sysClr val="windowText" lastClr="000000"/>
              </a:solidFill>
              <a:latin typeface="Arial" pitchFamily="34" charset="0"/>
              <a:cs typeface="Arial" pitchFamily="34" charset="0"/>
            </a:rPr>
            <a:t>, as this will not be centrally assured by NHS Digital. The End User Organisation requesting the service connection is responsible for approving the</a:t>
          </a:r>
          <a:r>
            <a:rPr lang="en-GB" sz="1000" baseline="0">
              <a:solidFill>
                <a:sysClr val="windowText" lastClr="000000"/>
              </a:solidFill>
              <a:latin typeface="Arial" pitchFamily="34" charset="0"/>
              <a:cs typeface="Arial" pitchFamily="34" charset="0"/>
            </a:rPr>
            <a:t> Service evaluation against the TOM and  accepting any risks highlighted throughout this document.</a:t>
          </a:r>
          <a:br>
            <a:rPr lang="en-GB" sz="1000">
              <a:solidFill>
                <a:sysClr val="windowText" lastClr="000000"/>
              </a:solidFill>
              <a:latin typeface="Arial" pitchFamily="34" charset="0"/>
              <a:cs typeface="Arial" pitchFamily="34" charset="0"/>
            </a:rPr>
          </a:br>
          <a:br>
            <a:rPr lang="en-GB" sz="1000">
              <a:solidFill>
                <a:sysClr val="windowText" lastClr="000000"/>
              </a:solidFill>
              <a:latin typeface="Arial" pitchFamily="34" charset="0"/>
              <a:cs typeface="Arial" pitchFamily="34" charset="0"/>
            </a:rPr>
          </a:br>
          <a:r>
            <a:rPr lang="en-GB" sz="1000">
              <a:solidFill>
                <a:sysClr val="windowText" lastClr="000000"/>
              </a:solidFill>
              <a:latin typeface="Arial" pitchFamily="34" charset="0"/>
              <a:cs typeface="Arial" pitchFamily="34" charset="0"/>
            </a:rPr>
            <a:t>Any non-conformance with a mandatory (“MUST”) requirement on the tab(s) '9x' MUST be formally reported to NHS Digital so that the risks to national systems can be assessed. Dependant on the results of this risk assessment, NHS Digital reserves the right to refuse the use of the connection.</a:t>
          </a:r>
          <a:br>
            <a:rPr lang="en-GB" sz="1000">
              <a:solidFill>
                <a:sysClr val="windowText" lastClr="000000"/>
              </a:solidFill>
              <a:latin typeface="Arial" pitchFamily="34" charset="0"/>
              <a:cs typeface="Arial" pitchFamily="34" charset="0"/>
            </a:rPr>
          </a:br>
          <a:endParaRPr lang="en-GB" sz="1000">
            <a:solidFill>
              <a:sysClr val="windowText" lastClr="000000"/>
            </a:solidFill>
            <a:latin typeface="Arial" pitchFamily="34" charset="0"/>
            <a:cs typeface="Arial" pitchFamily="34" charset="0"/>
          </a:endParaRPr>
        </a:p>
        <a:p>
          <a:pPr algn="l">
            <a:lnSpc>
              <a:spcPts val="1000"/>
            </a:lnSpc>
          </a:pPr>
          <a:r>
            <a:rPr lang="en-GB" sz="1000">
              <a:solidFill>
                <a:sysClr val="windowText" lastClr="000000"/>
              </a:solidFill>
              <a:latin typeface="Arial" pitchFamily="34" charset="0"/>
              <a:cs typeface="Arial" pitchFamily="34" charset="0"/>
            </a:rPr>
            <a:t>Note:</a:t>
          </a:r>
          <a:r>
            <a:rPr lang="en-GB" sz="1000" baseline="0">
              <a:solidFill>
                <a:sysClr val="windowText" lastClr="000000"/>
              </a:solidFill>
              <a:latin typeface="Arial" pitchFamily="34" charset="0"/>
              <a:cs typeface="Arial" pitchFamily="34" charset="0"/>
            </a:rPr>
            <a:t> </a:t>
          </a:r>
          <a:r>
            <a:rPr lang="en-GB" sz="1000" u="sng" baseline="0">
              <a:solidFill>
                <a:sysClr val="windowText" lastClr="000000"/>
              </a:solidFill>
              <a:latin typeface="Arial" pitchFamily="34" charset="0"/>
              <a:cs typeface="Arial" pitchFamily="34" charset="0"/>
            </a:rPr>
            <a:t>Phase 2 may be conducted in parallel to phase 1a and 1b  to expedite the process, whilst acknowledging a go-live dependency of approval to access central data being granted</a:t>
          </a:r>
          <a:r>
            <a:rPr lang="en-GB" sz="1000" baseline="0">
              <a:solidFill>
                <a:sysClr val="windowText" lastClr="000000"/>
              </a:solidFill>
              <a:latin typeface="Arial" pitchFamily="34" charset="0"/>
              <a:cs typeface="Arial" pitchFamily="34" charset="0"/>
            </a:rPr>
            <a:t>. </a:t>
          </a:r>
          <a:br>
            <a:rPr lang="en-GB" sz="1000">
              <a:solidFill>
                <a:sysClr val="windowText" lastClr="000000"/>
              </a:solidFill>
              <a:latin typeface="Arial" pitchFamily="34" charset="0"/>
              <a:cs typeface="Arial" pitchFamily="34" charset="0"/>
            </a:rPr>
          </a:br>
          <a:r>
            <a:rPr lang="en-GB" sz="1000">
              <a:solidFill>
                <a:sysClr val="windowText" lastClr="000000"/>
              </a:solidFill>
              <a:latin typeface="Arial" pitchFamily="34" charset="0"/>
              <a:cs typeface="Arial" pitchFamily="34" charset="0"/>
            </a:rPr>
            <a:t>Before any deployment</a:t>
          </a:r>
          <a:r>
            <a:rPr lang="en-GB" sz="1000" baseline="0">
              <a:solidFill>
                <a:sysClr val="windowText" lastClr="000000"/>
              </a:solidFill>
              <a:latin typeface="Arial" pitchFamily="34" charset="0"/>
              <a:cs typeface="Arial" pitchFamily="34" charset="0"/>
            </a:rPr>
            <a:t> can commence, the Supplier MUST sign the Connection Agreement and the End User MUST sign the End User Policy,</a:t>
          </a:r>
          <a:endParaRPr lang="en-GB" sz="1000">
            <a:solidFill>
              <a:sysClr val="windowText" lastClr="000000"/>
            </a:solidFill>
            <a:latin typeface="Arial" pitchFamily="34" charset="0"/>
            <a:cs typeface="Arial" pitchFamily="34" charset="0"/>
          </a:endParaRPr>
        </a:p>
        <a:p>
          <a:pPr algn="l">
            <a:lnSpc>
              <a:spcPts val="1000"/>
            </a:lnSpc>
          </a:pPr>
          <a:endParaRPr lang="en-GB" sz="1000">
            <a:solidFill>
              <a:sysClr val="windowText" lastClr="000000"/>
            </a:solidFill>
            <a:latin typeface="Arial" pitchFamily="34" charset="0"/>
            <a:cs typeface="Arial" pitchFamily="34" charset="0"/>
          </a:endParaRPr>
        </a:p>
        <a:p>
          <a:pPr algn="l">
            <a:lnSpc>
              <a:spcPts val="900"/>
            </a:lnSpc>
          </a:pPr>
          <a:r>
            <a:rPr lang="en-GB" sz="1000" b="1">
              <a:solidFill>
                <a:sysClr val="windowText" lastClr="000000"/>
              </a:solidFill>
              <a:latin typeface="Arial" pitchFamily="34" charset="0"/>
              <a:cs typeface="Arial" pitchFamily="34" charset="0"/>
            </a:rPr>
            <a:t>In the case of further questions or queries please contact itkconformance@nhs.net.</a:t>
          </a:r>
          <a:br>
            <a:rPr lang="en-GB" sz="1000" b="1">
              <a:solidFill>
                <a:sysClr val="windowText" lastClr="000000"/>
              </a:solidFill>
              <a:latin typeface="Arial" pitchFamily="34" charset="0"/>
              <a:cs typeface="Arial" pitchFamily="34" charset="0"/>
            </a:rPr>
          </a:br>
          <a:endParaRPr lang="en-GB" sz="1000" b="1">
            <a:solidFill>
              <a:sysClr val="windowText" lastClr="000000"/>
            </a:solidFill>
            <a:latin typeface="Arial" pitchFamily="34" charset="0"/>
            <a:cs typeface="Arial" pitchFamily="34" charset="0"/>
          </a:endParaRPr>
        </a:p>
      </xdr:txBody>
    </xdr:sp>
    <xdr:clientData/>
  </xdr:twoCellAnchor>
  <xdr:twoCellAnchor>
    <xdr:from>
      <xdr:col>1</xdr:col>
      <xdr:colOff>6345</xdr:colOff>
      <xdr:row>34</xdr:row>
      <xdr:rowOff>104775</xdr:rowOff>
    </xdr:from>
    <xdr:to>
      <xdr:col>2</xdr:col>
      <xdr:colOff>638197</xdr:colOff>
      <xdr:row>37</xdr:row>
      <xdr:rowOff>133812</xdr:rowOff>
    </xdr:to>
    <xdr:sp macro="" textlink="">
      <xdr:nvSpPr>
        <xdr:cNvPr id="12" name="AutoShape 10">
          <a:extLst>
            <a:ext uri="{FF2B5EF4-FFF2-40B4-BE49-F238E27FC236}">
              <a16:creationId xmlns:a16="http://schemas.microsoft.com/office/drawing/2014/main" id="{E877A867-85B0-4108-872C-981416BE5127}"/>
            </a:ext>
          </a:extLst>
        </xdr:cNvPr>
        <xdr:cNvSpPr>
          <a:spLocks noChangeArrowheads="1"/>
        </xdr:cNvSpPr>
      </xdr:nvSpPr>
      <xdr:spPr bwMode="auto">
        <a:xfrm rot="5400000">
          <a:off x="1062782" y="4963363"/>
          <a:ext cx="521763" cy="2005987"/>
        </a:xfrm>
        <a:prstGeom prst="homePlate">
          <a:avLst>
            <a:gd name="adj" fmla="val 25000"/>
          </a:avLst>
        </a:prstGeom>
        <a:solidFill>
          <a:schemeClr val="accent3">
            <a:lumMod val="60000"/>
            <a:lumOff val="40000"/>
          </a:schemeClr>
        </a:solidFill>
        <a:ln w="9525" algn="ctr">
          <a:solidFill>
            <a:srgbClr val="000000"/>
          </a:solidFill>
          <a:miter lim="800000"/>
          <a:headEnd/>
          <a:tailEnd/>
        </a:ln>
        <a:effectLst/>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3 - </a:t>
          </a:r>
          <a:r>
            <a:rPr lang="en-GB" sz="1200" b="1" i="0" baseline="0">
              <a:solidFill>
                <a:sysClr val="windowText" lastClr="000000"/>
              </a:solidFill>
              <a:effectLst/>
              <a:latin typeface="Arial" panose="020B0604020202020204" pitchFamily="34" charset="0"/>
              <a:ea typeface="+mn-ea"/>
              <a:cs typeface="Arial" panose="020B0604020202020204" pitchFamily="34" charset="0"/>
            </a:rPr>
            <a:t>End User Organisation</a:t>
          </a:r>
          <a:endParaRPr lang="en-GB" sz="1200" b="1" i="0" u="none" strike="noStrike" baseline="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xdr:col>
      <xdr:colOff>5779</xdr:colOff>
      <xdr:row>55</xdr:row>
      <xdr:rowOff>80340</xdr:rowOff>
    </xdr:from>
    <xdr:to>
      <xdr:col>2</xdr:col>
      <xdr:colOff>639549</xdr:colOff>
      <xdr:row>58</xdr:row>
      <xdr:rowOff>131198</xdr:rowOff>
    </xdr:to>
    <xdr:sp macro="" textlink="">
      <xdr:nvSpPr>
        <xdr:cNvPr id="13" name="AutoShape 5">
          <a:extLst>
            <a:ext uri="{FF2B5EF4-FFF2-40B4-BE49-F238E27FC236}">
              <a16:creationId xmlns:a16="http://schemas.microsoft.com/office/drawing/2014/main" id="{781E8B0F-A2E5-46A8-8989-10BEE3F7C253}"/>
            </a:ext>
          </a:extLst>
        </xdr:cNvPr>
        <xdr:cNvSpPr>
          <a:spLocks noChangeArrowheads="1"/>
        </xdr:cNvSpPr>
      </xdr:nvSpPr>
      <xdr:spPr bwMode="auto">
        <a:xfrm rot="5400000">
          <a:off x="1059735" y="8348868"/>
          <a:ext cx="536633" cy="2001827"/>
        </a:xfrm>
        <a:prstGeom prst="homePlate">
          <a:avLst>
            <a:gd name="adj" fmla="val 25000"/>
          </a:avLst>
        </a:prstGeom>
        <a:gradFill>
          <a:gsLst>
            <a:gs pos="0">
              <a:schemeClr val="accent2">
                <a:lumMod val="40000"/>
                <a:lumOff val="60000"/>
              </a:schemeClr>
            </a:gs>
            <a:gs pos="25000">
              <a:schemeClr val="accent2">
                <a:lumMod val="60000"/>
                <a:lumOff val="40000"/>
              </a:schemeClr>
            </a:gs>
            <a:gs pos="75000">
              <a:schemeClr val="accent3">
                <a:lumMod val="60000"/>
                <a:lumOff val="40000"/>
              </a:schemeClr>
            </a:gs>
            <a:gs pos="100000">
              <a:schemeClr val="accent3">
                <a:lumMod val="40000"/>
                <a:lumOff val="60000"/>
              </a:schemeClr>
            </a:gs>
          </a:gsLst>
          <a:lin ang="5400000" scaled="0"/>
        </a:gradFill>
        <a:ln w="9525">
          <a:solidFill>
            <a:srgbClr val="000000"/>
          </a:solidFill>
          <a:miter lim="800000"/>
          <a:headEnd/>
          <a:tailEnd/>
        </a:ln>
      </xdr:spPr>
      <xdr:txBody>
        <a:bodyPr vertOverflow="clip" wrap="square" lIns="36576" tIns="27432" rIns="36576" bIns="27432" anchor="ctr" upright="1"/>
        <a:lstStyle/>
        <a:p>
          <a:pPr algn="ctr" rtl="0">
            <a:defRPr sz="1000"/>
          </a:pPr>
          <a:r>
            <a:rPr lang="en-GB" sz="1200" b="1" i="0" u="none" strike="noStrike" baseline="0">
              <a:solidFill>
                <a:srgbClr val="000000"/>
              </a:solidFill>
              <a:latin typeface="Arial"/>
              <a:cs typeface="Arial"/>
            </a:rPr>
            <a:t>8 - Service</a:t>
          </a:r>
          <a:endParaRPr lang="en-GB"/>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2491</xdr:colOff>
      <xdr:row>12</xdr:row>
      <xdr:rowOff>42862</xdr:rowOff>
    </xdr:from>
    <xdr:to>
      <xdr:col>6</xdr:col>
      <xdr:colOff>225203</xdr:colOff>
      <xdr:row>39</xdr:row>
      <xdr:rowOff>135845</xdr:rowOff>
    </xdr:to>
    <xdr:sp macro="" textlink="">
      <xdr:nvSpPr>
        <xdr:cNvPr id="2" name="Title 1">
          <a:extLst>
            <a:ext uri="{FF2B5EF4-FFF2-40B4-BE49-F238E27FC236}">
              <a16:creationId xmlns:a16="http://schemas.microsoft.com/office/drawing/2014/main" id="{4BC92916-2DF2-4245-AE81-ADE1A476DA3B}"/>
            </a:ext>
          </a:extLst>
        </xdr:cNvPr>
        <xdr:cNvSpPr>
          <a:spLocks noGrp="1"/>
        </xdr:cNvSpPr>
      </xdr:nvSpPr>
      <xdr:spPr>
        <a:xfrm>
          <a:off x="295275" y="4419599"/>
          <a:ext cx="12062035" cy="4676776"/>
        </a:xfrm>
        <a:prstGeom prst="rect">
          <a:avLst/>
        </a:prstGeom>
        <a:noFill/>
        <a:ln w="19050">
          <a:solidFill>
            <a:schemeClr val="tx1"/>
          </a:solidFill>
        </a:ln>
      </xdr:spPr>
      <xdr:txBody>
        <a:bodyPr vert="horz" wrap="square" lIns="91440" tIns="45720" rIns="91440" bIns="45720" rtlCol="0" anchor="ctr">
          <a:noAutofit/>
        </a:bodyPr>
        <a:lstStyle>
          <a:lvl1pPr algn="ctr" defTabSz="914400" rtl="0" eaLnBrk="1" latinLnBrk="0" hangingPunct="1">
            <a:spcBef>
              <a:spcPct val="0"/>
            </a:spcBef>
            <a:buNone/>
            <a:defRPr sz="4400" kern="1200">
              <a:solidFill>
                <a:schemeClr val="tx1"/>
              </a:solidFill>
              <a:latin typeface="+mj-lt"/>
              <a:ea typeface="+mj-ea"/>
              <a:cs typeface="+mj-cs"/>
            </a:defRPr>
          </a:lvl1pPr>
        </a:lstStyle>
        <a:p>
          <a:pPr marL="171450" lvl="0" indent="-171450" algn="l">
            <a:buFont typeface="Arial" panose="020B0604020202020204" pitchFamily="34" charset="0"/>
            <a:buChar char="•"/>
          </a:pP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b="1" kern="1200">
              <a:solidFill>
                <a:sysClr val="windowText" lastClr="000000"/>
              </a:solidFill>
              <a:effectLst/>
              <a:latin typeface="Arial" panose="020B0604020202020204" pitchFamily="34" charset="0"/>
              <a:ea typeface="+mj-ea"/>
              <a:cs typeface="Arial" panose="020B0604020202020204" pitchFamily="34" charset="0"/>
            </a:rPr>
            <a:t>File</a:t>
          </a:r>
          <a:r>
            <a:rPr lang="en-GB" sz="1000" b="1" kern="1200" baseline="0">
              <a:solidFill>
                <a:sysClr val="windowText" lastClr="000000"/>
              </a:solidFill>
              <a:effectLst/>
              <a:latin typeface="Arial" panose="020B0604020202020204" pitchFamily="34" charset="0"/>
              <a:ea typeface="+mj-ea"/>
              <a:cs typeface="Arial" panose="020B0604020202020204" pitchFamily="34" charset="0"/>
            </a:rPr>
            <a:t> naming</a:t>
          </a:r>
          <a:r>
            <a:rPr lang="en-GB" sz="1000" kern="1200" baseline="0">
              <a:solidFill>
                <a:sysClr val="windowText" lastClr="000000"/>
              </a:solidFill>
              <a:effectLst/>
              <a:latin typeface="Arial" panose="020B0604020202020204" pitchFamily="34" charset="0"/>
              <a:ea typeface="+mj-ea"/>
              <a:cs typeface="Arial" panose="020B0604020202020204" pitchFamily="34" charset="0"/>
            </a:rPr>
            <a:t>: when submitting an iteration of the TOM to NHS Digital for review, please format the filename as follows</a:t>
          </a:r>
          <a:r>
            <a:rPr lang="en-GB" sz="1000" b="0" kern="1200" baseline="0">
              <a:solidFill>
                <a:sysClr val="windowText" lastClr="000000"/>
              </a:solidFill>
              <a:effectLst/>
              <a:latin typeface="Arial" panose="020B0604020202020204" pitchFamily="34" charset="0"/>
              <a:ea typeface="+mj-ea"/>
              <a:cs typeface="Arial" panose="020B0604020202020204" pitchFamily="34" charset="0"/>
            </a:rPr>
            <a:t>: TOM - Supplier - End User - ccyymmdd</a:t>
          </a:r>
        </a:p>
        <a:p>
          <a:pPr marL="171450" lvl="0" indent="-171450" algn="l">
            <a:buFont typeface="Arial" panose="020B0604020202020204" pitchFamily="34" charset="0"/>
            <a:buChar char="•"/>
          </a:pP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kern="1200">
              <a:solidFill>
                <a:sysClr val="windowText" lastClr="000000"/>
              </a:solidFill>
              <a:effectLst/>
              <a:latin typeface="Arial" panose="020B0604020202020204" pitchFamily="34" charset="0"/>
              <a:ea typeface="+mj-ea"/>
              <a:cs typeface="Arial" panose="020B0604020202020204" pitchFamily="34" charset="0"/>
            </a:rPr>
            <a:t>Prior to completing the TOM, individuals should identify which role they will play</a:t>
          </a:r>
          <a:r>
            <a:rPr lang="en-GB" sz="1000" kern="1200" baseline="0">
              <a:solidFill>
                <a:sysClr val="windowText" lastClr="000000"/>
              </a:solidFill>
              <a:effectLst/>
              <a:latin typeface="Arial" panose="020B0604020202020204" pitchFamily="34" charset="0"/>
              <a:ea typeface="+mj-ea"/>
              <a:cs typeface="Arial" panose="020B0604020202020204" pitchFamily="34" charset="0"/>
            </a:rPr>
            <a:t> in the completion of the document.</a:t>
          </a: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strike="noStrike" kern="1200" baseline="0">
              <a:solidFill>
                <a:sysClr val="windowText" lastClr="000000"/>
              </a:solidFill>
              <a:effectLst/>
              <a:latin typeface="Arial" panose="020B0604020202020204" pitchFamily="34" charset="0"/>
              <a:ea typeface="+mj-ea"/>
              <a:cs typeface="Arial" panose="020B0604020202020204" pitchFamily="34" charset="0"/>
            </a:rPr>
            <a:t>Users should also determine whether the TOM is being completed to achieve Technical Conformance only or both Technical Conformance and  Service Assurance. Both will be required to be completed should they wish to proceed to deployment in to the live environment.</a:t>
          </a:r>
        </a:p>
        <a:p>
          <a:pPr marL="171450" lvl="0" indent="-171450" algn="l">
            <a:buFont typeface="Arial" panose="020B0604020202020204" pitchFamily="34" charset="0"/>
            <a:buChar char="•"/>
          </a:pP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kern="1200">
              <a:solidFill>
                <a:sysClr val="windowText" lastClr="000000"/>
              </a:solidFill>
              <a:effectLst/>
              <a:latin typeface="Arial" panose="020B0604020202020204" pitchFamily="34" charset="0"/>
              <a:ea typeface="+mj-ea"/>
              <a:cs typeface="Arial" panose="020B0604020202020204" pitchFamily="34" charset="0"/>
            </a:rPr>
            <a:t>Each tab within the TOM is essentially self-contained and covers a different aspect of the assessment process.</a:t>
          </a:r>
        </a:p>
        <a:p>
          <a:pPr marL="171450" lvl="0" indent="-171450" algn="l">
            <a:buFont typeface="Arial" panose="020B0604020202020204" pitchFamily="34" charset="0"/>
            <a:buChar char="•"/>
          </a:pP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kern="1200">
              <a:solidFill>
                <a:sysClr val="windowText" lastClr="000000"/>
              </a:solidFill>
              <a:effectLst/>
              <a:latin typeface="Arial" panose="020B0604020202020204" pitchFamily="34" charset="0"/>
              <a:ea typeface="+mj-ea"/>
              <a:cs typeface="Arial" panose="020B0604020202020204" pitchFamily="34" charset="0"/>
            </a:rPr>
            <a:t>Further guidance about the topics can be found within the “Introduction” tab of this workbook, which the (End User organisation) approver should refer to, to inform their</a:t>
          </a:r>
          <a:r>
            <a:rPr lang="en-GB" sz="1000" kern="1200" baseline="0">
              <a:solidFill>
                <a:sysClr val="windowText" lastClr="000000"/>
              </a:solidFill>
              <a:effectLst/>
              <a:latin typeface="Arial" panose="020B0604020202020204" pitchFamily="34" charset="0"/>
              <a:ea typeface="+mj-ea"/>
              <a:cs typeface="Arial" panose="020B0604020202020204" pitchFamily="34" charset="0"/>
            </a:rPr>
            <a:t> final approval decision</a:t>
          </a:r>
          <a:r>
            <a:rPr lang="en-GB" sz="1000" kern="1200">
              <a:solidFill>
                <a:sysClr val="windowText" lastClr="000000"/>
              </a:solidFill>
              <a:effectLst/>
              <a:latin typeface="Arial" panose="020B0604020202020204" pitchFamily="34" charset="0"/>
              <a:ea typeface="+mj-ea"/>
              <a:cs typeface="Arial" panose="020B0604020202020204" pitchFamily="34" charset="0"/>
            </a:rPr>
            <a:t>.</a:t>
          </a:r>
        </a:p>
        <a:p>
          <a:pPr marL="171450" lvl="0" indent="-171450" algn="l">
            <a:buFont typeface="Arial" panose="020B0604020202020204" pitchFamily="34" charset="0"/>
            <a:buChar char="•"/>
          </a:pP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kern="1200">
              <a:solidFill>
                <a:sysClr val="windowText" lastClr="000000"/>
              </a:solidFill>
              <a:effectLst/>
              <a:latin typeface="Arial" panose="020B0604020202020204" pitchFamily="34" charset="0"/>
              <a:ea typeface="+mj-ea"/>
              <a:cs typeface="Arial" panose="020B0604020202020204" pitchFamily="34" charset="0"/>
            </a:rPr>
            <a:t>It is anticipated that the Supplier and End</a:t>
          </a:r>
          <a:r>
            <a:rPr lang="en-GB" sz="1000" kern="1200" baseline="0">
              <a:solidFill>
                <a:sysClr val="windowText" lastClr="000000"/>
              </a:solidFill>
              <a:effectLst/>
              <a:latin typeface="Arial" panose="020B0604020202020204" pitchFamily="34" charset="0"/>
              <a:ea typeface="+mj-ea"/>
              <a:cs typeface="Arial" panose="020B0604020202020204" pitchFamily="34" charset="0"/>
            </a:rPr>
            <a:t> User </a:t>
          </a:r>
          <a:r>
            <a:rPr lang="en-GB" sz="1000" kern="1200">
              <a:solidFill>
                <a:sysClr val="windowText" lastClr="000000"/>
              </a:solidFill>
              <a:effectLst/>
              <a:latin typeface="Arial" panose="020B0604020202020204" pitchFamily="34" charset="0"/>
              <a:ea typeface="+mj-ea"/>
              <a:cs typeface="Arial" panose="020B0604020202020204" pitchFamily="34" charset="0"/>
            </a:rPr>
            <a:t>Organisation will complete the TOM collaboratively, </a:t>
          </a:r>
          <a:r>
            <a:rPr lang="en-GB" sz="1000" strike="noStrike" kern="1200" baseline="0">
              <a:solidFill>
                <a:sysClr val="windowText" lastClr="000000"/>
              </a:solidFill>
              <a:effectLst/>
              <a:latin typeface="Arial" panose="020B0604020202020204" pitchFamily="34" charset="0"/>
              <a:ea typeface="+mj-ea"/>
              <a:cs typeface="Arial" panose="020B0604020202020204" pitchFamily="34" charset="0"/>
            </a:rPr>
            <a:t>unless the Supplier is only applying to achieve Technical Conformance, where they will complete the relevant tabs independently (see the Introduction tab for guidance)</a:t>
          </a:r>
        </a:p>
        <a:p>
          <a:pPr marL="171450" lvl="0" indent="-171450" algn="l">
            <a:buFont typeface="Arial" panose="020B0604020202020204" pitchFamily="34" charset="0"/>
            <a:buChar char="•"/>
          </a:pP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kern="1200">
              <a:solidFill>
                <a:sysClr val="windowText" lastClr="000000"/>
              </a:solidFill>
              <a:effectLst/>
              <a:latin typeface="Arial" panose="020B0604020202020204" pitchFamily="34" charset="0"/>
              <a:ea typeface="+mj-ea"/>
              <a:cs typeface="Arial" panose="020B0604020202020204" pitchFamily="34" charset="0"/>
            </a:rPr>
            <a:t>A response must be provided for every question.</a:t>
          </a:r>
          <a:r>
            <a:rPr lang="en-GB" sz="1000" kern="1200" baseline="0">
              <a:solidFill>
                <a:sysClr val="windowText" lastClr="000000"/>
              </a:solidFill>
              <a:effectLst/>
              <a:latin typeface="Arial" panose="020B0604020202020204" pitchFamily="34" charset="0"/>
              <a:ea typeface="+mj-ea"/>
              <a:cs typeface="Arial" panose="020B0604020202020204" pitchFamily="34" charset="0"/>
            </a:rPr>
            <a:t> Majority of tabs have a list of questions to answer:</a:t>
          </a:r>
        </a:p>
        <a:p>
          <a:pPr marL="171450" lvl="0" indent="-171450" algn="l">
            <a:buFont typeface="Courier New" panose="02070309020205020404" pitchFamily="49" charset="0"/>
            <a:buChar char="o"/>
          </a:pPr>
          <a:r>
            <a:rPr lang="en-GB" sz="1000" kern="1200" baseline="0">
              <a:solidFill>
                <a:sysClr val="windowText" lastClr="000000"/>
              </a:solidFill>
              <a:effectLst/>
              <a:latin typeface="Arial" panose="020B0604020202020204" pitchFamily="34" charset="0"/>
              <a:ea typeface="+mj-ea"/>
              <a:cs typeface="Arial" panose="020B0604020202020204" pitchFamily="34" charset="0"/>
            </a:rPr>
            <a:t>Questions with a category of "Info" capture important information but do not actually affect the outcome of the assessment</a:t>
          </a:r>
          <a:r>
            <a:rPr lang="en-GB" sz="1000" kern="1200">
              <a:solidFill>
                <a:sysClr val="windowText" lastClr="000000"/>
              </a:solidFill>
              <a:effectLst/>
              <a:latin typeface="Arial" panose="020B0604020202020204" pitchFamily="34" charset="0"/>
              <a:ea typeface="+mj-ea"/>
              <a:cs typeface="Arial" panose="020B0604020202020204" pitchFamily="34" charset="0"/>
            </a:rPr>
            <a:t>	 </a:t>
          </a:r>
        </a:p>
        <a:p>
          <a:pPr marL="171450" lvl="0" indent="-171450" algn="l">
            <a:buFont typeface="Courier New" panose="02070309020205020404" pitchFamily="49" charset="0"/>
            <a:buChar char="o"/>
          </a:pPr>
          <a:r>
            <a:rPr lang="en-GB" sz="1000" kern="1200">
              <a:solidFill>
                <a:sysClr val="windowText" lastClr="000000"/>
              </a:solidFill>
              <a:effectLst/>
              <a:latin typeface="Arial" panose="020B0604020202020204" pitchFamily="34" charset="0"/>
              <a:ea typeface="+mj-ea"/>
              <a:cs typeface="Arial" panose="020B0604020202020204" pitchFamily="34" charset="0"/>
            </a:rPr>
            <a:t>Questions with a type of "Action" directly affect the outcome of the assessment, and may lead to further actions being required</a:t>
          </a:r>
        </a:p>
        <a:p>
          <a:pPr marL="171450" lvl="0" indent="-171450" algn="l">
            <a:buFont typeface="Courier New" panose="02070309020205020404" pitchFamily="49" charset="0"/>
            <a:buChar char="o"/>
          </a:pPr>
          <a:r>
            <a:rPr lang="en-GB" sz="1000" kern="1200">
              <a:solidFill>
                <a:sysClr val="windowText" lastClr="000000"/>
              </a:solidFill>
              <a:effectLst/>
              <a:latin typeface="Arial" panose="020B0604020202020204" pitchFamily="34" charset="0"/>
              <a:ea typeface="+mj-ea"/>
              <a:cs typeface="Arial" panose="020B0604020202020204" pitchFamily="34" charset="0"/>
            </a:rPr>
            <a:t>Questions with a type of "Req" directly affect the outcome of the assessment, and may lead to further actions being required</a:t>
          </a:r>
        </a:p>
        <a:p>
          <a:pPr marL="171450" lvl="0" indent="-171450" algn="l">
            <a:buFont typeface="Arial" panose="020B0604020202020204" pitchFamily="34" charset="0"/>
            <a:buChar char="•"/>
          </a:pP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kern="1200">
              <a:solidFill>
                <a:sysClr val="windowText" lastClr="000000"/>
              </a:solidFill>
              <a:effectLst/>
              <a:latin typeface="Arial" panose="020B0604020202020204" pitchFamily="34" charset="0"/>
              <a:ea typeface="+mj-ea"/>
              <a:cs typeface="Arial" panose="020B0604020202020204" pitchFamily="34" charset="0"/>
            </a:rPr>
            <a:t>Cells within each tab have been colour coded to indicate whether a response is to be provided by a Client Supplier (Red Cells), </a:t>
          </a:r>
          <a:r>
            <a:rPr lang="en-GB" sz="1000" kern="1200" baseline="0">
              <a:solidFill>
                <a:sysClr val="windowText" lastClr="000000"/>
              </a:solidFill>
              <a:effectLst/>
              <a:latin typeface="Arial" panose="020B0604020202020204" pitchFamily="34" charset="0"/>
              <a:ea typeface="+mj-ea"/>
              <a:cs typeface="Arial" panose="020B0604020202020204" pitchFamily="34" charset="0"/>
            </a:rPr>
            <a:t> End User </a:t>
          </a:r>
          <a:r>
            <a:rPr lang="en-GB" sz="1000" kern="1200">
              <a:solidFill>
                <a:sysClr val="windowText" lastClr="000000"/>
              </a:solidFill>
              <a:effectLst/>
              <a:latin typeface="Arial" panose="020B0604020202020204" pitchFamily="34" charset="0"/>
              <a:ea typeface="+mj-ea"/>
              <a:cs typeface="Arial" panose="020B0604020202020204" pitchFamily="34" charset="0"/>
            </a:rPr>
            <a:t>Organisation (Green Cells) or NHS Digital (Blue Cells)</a:t>
          </a:r>
        </a:p>
        <a:p>
          <a:pPr marL="171450" lvl="0" indent="-171450" algn="l">
            <a:buFont typeface="Arial" panose="020B0604020202020204" pitchFamily="34" charset="0"/>
            <a:buChar char="•"/>
          </a:pPr>
          <a:endParaRPr lang="en-GB" sz="1000" kern="1200">
            <a:solidFill>
              <a:sysClr val="windowText" lastClr="000000"/>
            </a:solidFill>
            <a:effectLst/>
            <a:latin typeface="Arial" panose="020B0604020202020204" pitchFamily="34" charset="0"/>
            <a:ea typeface="+mj-ea"/>
            <a:cs typeface="Arial" panose="020B0604020202020204" pitchFamily="34" charset="0"/>
          </a:endParaRPr>
        </a:p>
        <a:p>
          <a:pPr marL="171450" lvl="0" indent="-171450" algn="l">
            <a:buFont typeface="Arial" panose="020B0604020202020204" pitchFamily="34" charset="0"/>
            <a:buChar char="•"/>
          </a:pPr>
          <a:r>
            <a:rPr lang="en-GB" sz="1000" kern="1200">
              <a:solidFill>
                <a:sysClr val="windowText" lastClr="000000"/>
              </a:solidFill>
              <a:effectLst/>
              <a:latin typeface="Arial" panose="020B0604020202020204" pitchFamily="34" charset="0"/>
              <a:ea typeface="+mj-ea"/>
              <a:cs typeface="Arial" panose="020B0604020202020204" pitchFamily="34" charset="0"/>
            </a:rPr>
            <a:t>At the bottom of tab 6 and 7 are two headings giving the results:</a:t>
          </a:r>
        </a:p>
        <a:p>
          <a:pPr marL="171450" lvl="0" indent="-171450" algn="l">
            <a:buFont typeface="Courier New" panose="02070309020205020404" pitchFamily="49" charset="0"/>
            <a:buChar char="o"/>
          </a:pPr>
          <a:r>
            <a:rPr lang="en-GB" sz="1000" kern="1200">
              <a:solidFill>
                <a:sysClr val="windowText" lastClr="000000"/>
              </a:solidFill>
              <a:effectLst/>
              <a:latin typeface="Arial" panose="020B0604020202020204" pitchFamily="34" charset="0"/>
              <a:ea typeface="+mj-ea"/>
              <a:cs typeface="Arial" panose="020B0604020202020204" pitchFamily="34" charset="0"/>
            </a:rPr>
            <a:t>"Additional Information Required" highlights any further documentation that needs to be collated based on answers to the questions</a:t>
          </a:r>
        </a:p>
        <a:p>
          <a:pPr marL="171450" lvl="0" indent="-171450" algn="l">
            <a:buFont typeface="Courier New" panose="02070309020205020404" pitchFamily="49" charset="0"/>
            <a:buChar char="o"/>
          </a:pPr>
          <a:r>
            <a:rPr lang="en-GB" sz="1000" kern="1200">
              <a:solidFill>
                <a:sysClr val="windowText" lastClr="000000"/>
              </a:solidFill>
              <a:effectLst/>
              <a:latin typeface="Arial" panose="020B0604020202020204" pitchFamily="34" charset="0"/>
              <a:ea typeface="+mj-ea"/>
              <a:cs typeface="Arial" panose="020B0604020202020204" pitchFamily="34" charset="0"/>
            </a:rPr>
            <a:t>"Additional Stakeholder Involvement" highlights additional stakeholders who need to be involved (e.g. signoffs), based on the answers to the questions</a:t>
          </a:r>
        </a:p>
        <a:p>
          <a:pPr marL="171450" marR="0" lvl="0" indent="-171450" algn="l" defTabSz="914400" eaLnBrk="1" fontAlgn="auto" latinLnBrk="0" hangingPunct="1">
            <a:lnSpc>
              <a:spcPct val="100000"/>
            </a:lnSpc>
            <a:spcBef>
              <a:spcPts val="0"/>
            </a:spcBef>
            <a:spcAft>
              <a:spcPts val="0"/>
            </a:spcAft>
            <a:buClrTx/>
            <a:buSzTx/>
            <a:buFont typeface="Courier New" panose="02070309020205020404" pitchFamily="49" charset="0"/>
            <a:buChar char="o"/>
            <a:tabLst/>
            <a:defRPr/>
          </a:pPr>
          <a:endParaRPr kumimoji="0" lang="en-GB" sz="1000" b="0" i="0" u="none" strike="noStrike" kern="120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GB" sz="1000" b="0" i="0" u="none" strike="noStrike" kern="120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The completed TOM must be submitted to NHS Digital, it must clearly state within the body of the email whether the TOM is to be checked against Technical Conformance deliverables only or both Technical Conformance and Usage and Settings.</a:t>
          </a:r>
        </a:p>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GB" sz="1000" b="0" i="0" u="none" strike="noStrike" kern="120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GB" sz="1000" b="0" i="0" u="none" strike="noStrike" kern="120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Deployment of the Client in to the live environment is not permitted until NHS Digital verifies that both Technical Conformance and Usage and Settings approval activities have been completed</a:t>
          </a:r>
          <a:endParaRPr lang="en-GB" sz="1000" kern="1200">
            <a:solidFill>
              <a:sysClr val="windowText" lastClr="000000"/>
            </a:solidFill>
            <a:effectLst/>
            <a:latin typeface="Arial" panose="020B0604020202020204" pitchFamily="34" charset="0"/>
            <a:ea typeface="+mj-ea"/>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15</xdr:col>
      <xdr:colOff>82021</xdr:colOff>
      <xdr:row>45</xdr:row>
      <xdr:rowOff>7408</xdr:rowOff>
    </xdr:to>
    <xdr:pic>
      <xdr:nvPicPr>
        <xdr:cNvPr id="53" name="Picture 8">
          <a:extLst>
            <a:ext uri="{FF2B5EF4-FFF2-40B4-BE49-F238E27FC236}">
              <a16:creationId xmlns:a16="http://schemas.microsoft.com/office/drawing/2014/main" id="{D6BC6938-CE2A-47FB-A264-3C7BF0428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833" y="391583"/>
          <a:ext cx="12062355" cy="72887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47</xdr:row>
      <xdr:rowOff>0</xdr:rowOff>
    </xdr:from>
    <xdr:to>
      <xdr:col>15</xdr:col>
      <xdr:colOff>385233</xdr:colOff>
      <xdr:row>90</xdr:row>
      <xdr:rowOff>57150</xdr:rowOff>
    </xdr:to>
    <xdr:pic>
      <xdr:nvPicPr>
        <xdr:cNvPr id="55" name="Picture 10">
          <a:extLst>
            <a:ext uri="{FF2B5EF4-FFF2-40B4-BE49-F238E27FC236}">
              <a16:creationId xmlns:a16="http://schemas.microsoft.com/office/drawing/2014/main" id="{C32221FA-DBF3-448D-BDF2-2CB4882D90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2833" y="8011583"/>
          <a:ext cx="12365567" cy="73384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rwa1\OneDrive%20-%20NHS%20Digital\Central%20SM\eRS%20APis\Target%20Operating%20Model%20-%20e-RS%20APIs%20-%20Self-Evaluation%20Checklist%20v%201.2%20-%20APPROVED.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ssurance%20Service/ITK/NICA%20Accreditation/NRLS/TOM/TOM%20Tests/TEMPLATE%20Target%20Operating%20Model%20-%20NRLS%20%20v0.5.4%20Test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rapy1/AppData/Local/Microsoft/Windows/INetCache/Content.Outlook/TIX5XCDO/file:/sagat/data/Assurance%20Service/ITK/NICA%20Accreditation/Requirements%20Spreadsheets/Supplier%20Certified%20Requirements%20Coverage%20v6.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ama8\AppData\Local\Microsoft\Windows\Temporary%20Internet%20Files\Content.Outlook\W7D12PYP\PDS%20SMSP%20Access%20ORG%20TEMPLATE%20DRAFT%20v3%202017040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agat\data\Assurance%20Service\ITK\NICA%20Accreditation\Requirements%20Spreadsheets\Supplier%20Certified%20Requirements%20Coverage%20v6.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rapy1\AppData\Local\Microsoft\Windows\INetCache\Content.Outlook\TIX5XCDO\file:\sagat\data\Assurance%20Service\ITK\NICA%20Accreditation\Requirements%20Spreadsheets\Supplier%20Certified%20Requirements%20Coverage%20v6.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My%20Documents\Open_From_030517\E-RS%20Compliance\InHealth\CAB_Compliance_Matrix-InHealth_v2.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HSCIC\eRS\Futures\APIs\API%20-%20Supplier%20Reqs\CAB_Compliance_Matrix-InHealth_v2.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agat\data\Assurance%20Service\ITK\NICA%20Accreditation\ITK%20Spine%20Mini%20Services\orQuestra\SPI_Spine_Mini_Services_Compliance_Matrix.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ata1lds\users\Users\reda1\AppData\Local\Microsoft\Windows\Temporary%20Internet%20Files\Content.Outlook\VQOIWL4R\Site%20Readiness%20Checklist%20Templat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Assurance%20Service/ITK/NICA%20Accreditation/NRLS/TOM/version%200.3/TEMPLATE%20Target%20Operating%20Model%20-%20NRLS%20%20v0.3%20tes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troduction"/>
      <sheetName val="User Guide"/>
      <sheetName val="Approval Gateways"/>
      <sheetName val="1 - Contact Log"/>
      <sheetName val="2 - Supplier Information "/>
      <sheetName val="3 - End User Organisation "/>
      <sheetName val="4 - Topology"/>
      <sheetName val="5 - Architecture"/>
      <sheetName val="6 - IG and Security"/>
      <sheetName val="7 - Clinical Safety"/>
      <sheetName val="8 - Service "/>
      <sheetName val="9 - e-RS API Overarching reqs"/>
      <sheetName val="9.1 - NHS e-RS Session APIs "/>
      <sheetName val="9.2 - NHS e-RS Ref Data APIs"/>
      <sheetName val="9.3 - NHS e-RS CRI APIs"/>
      <sheetName val="NHS Digital Assessement"/>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3">
          <cell r="B53" t="str">
            <v>NYK</v>
          </cell>
        </row>
        <row r="54">
          <cell r="B54" t="str">
            <v>NHS</v>
          </cell>
        </row>
        <row r="55">
          <cell r="B55" t="str">
            <v>Non-NHS</v>
          </cell>
        </row>
        <row r="56">
          <cell r="B56" t="str">
            <v>Mixed</v>
          </cell>
        </row>
        <row r="66">
          <cell r="B66" t="str">
            <v>NYK</v>
          </cell>
        </row>
        <row r="67">
          <cell r="B67" t="str">
            <v>Spine Full</v>
          </cell>
        </row>
        <row r="68">
          <cell r="B68" t="str">
            <v>Spine Partial</v>
          </cell>
        </row>
        <row r="69">
          <cell r="B69" t="str">
            <v>SMSP</v>
          </cell>
        </row>
        <row r="70">
          <cell r="B70" t="str">
            <v>SCRa</v>
          </cell>
        </row>
        <row r="71">
          <cell r="B71" t="str">
            <v>DBS</v>
          </cell>
        </row>
        <row r="72">
          <cell r="B72" t="str">
            <v>DBS BS</v>
          </cell>
        </row>
        <row r="73">
          <cell r="B73" t="str">
            <v>N/A</v>
          </cell>
        </row>
        <row r="76">
          <cell r="B76" t="str">
            <v>NYK</v>
          </cell>
        </row>
        <row r="77">
          <cell r="B77" t="str">
            <v>Not Complete</v>
          </cell>
        </row>
        <row r="78">
          <cell r="B78" t="str">
            <v xml:space="preserve">Not Satisfactory
</v>
          </cell>
        </row>
        <row r="79">
          <cell r="B79" t="str">
            <v xml:space="preserve">Improvement
</v>
          </cell>
        </row>
        <row r="80">
          <cell r="B80" t="str">
            <v>Satisfactory</v>
          </cell>
        </row>
        <row r="89">
          <cell r="B89" t="str">
            <v>England / Wales</v>
          </cell>
        </row>
        <row r="90">
          <cell r="B90" t="str">
            <v>UK</v>
          </cell>
        </row>
        <row r="91">
          <cell r="B91" t="str">
            <v>EEA</v>
          </cell>
        </row>
        <row r="92">
          <cell r="B92" t="str">
            <v>Other</v>
          </cell>
        </row>
        <row r="109">
          <cell r="B109" t="str">
            <v>Approved</v>
          </cell>
        </row>
        <row r="110">
          <cell r="B110" t="str">
            <v>Rejected</v>
          </cell>
        </row>
        <row r="113">
          <cell r="B113" t="str">
            <v>The usage and settings statement has been fully approved - no further usage and settings assessment required</v>
          </cell>
        </row>
        <row r="114">
          <cell r="B114" t="str">
            <v>The usage and settings statement has been approved  - a DSFC and DSA must be sought</v>
          </cell>
        </row>
        <row r="115">
          <cell r="B115" t="str">
            <v>The usage and settings statement has been approved  - DSA must be sought</v>
          </cell>
        </row>
        <row r="116">
          <cell r="B116" t="str">
            <v>The usage and settings statement has been provisionally approved  - full approval will be sought through the IGARD process</v>
          </cell>
        </row>
        <row r="117">
          <cell r="B117" t="str">
            <v xml:space="preserve">The usage and settings statement has been rejected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d - Test Cases - Provider"/>
      <sheetName val="9d - Test Cases - Consumer"/>
      <sheetName val="9d - Test Cases - non-interact"/>
      <sheetName val="9e - Test Scenarios"/>
    </sheetNames>
    <sheetDataSet>
      <sheetData sheetId="0" refreshError="1"/>
      <sheetData sheetId="1" refreshError="1"/>
      <sheetData sheetId="2" refreshError="1"/>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for Use"/>
      <sheetName val="RIA"/>
      <sheetName val="Requirements Summary"/>
      <sheetName val="Requirements Explained"/>
      <sheetName val="Testcases Index"/>
      <sheetName val="Testcases Detailed"/>
      <sheetName val="Lists"/>
    </sheetNames>
    <sheetDataSet>
      <sheetData sheetId="0"/>
      <sheetData sheetId="1"/>
      <sheetData sheetId="2"/>
      <sheetData sheetId="3"/>
      <sheetData sheetId="4"/>
      <sheetData sheetId="5"/>
      <sheetData sheetId="6"/>
      <sheetData sheetId="7">
        <row r="3">
          <cell r="A3" t="str">
            <v>ITK Middleware</v>
          </cell>
          <cell r="E3" t="str">
            <v>Patient Identity Management v1.0</v>
          </cell>
          <cell r="G3" t="str">
            <v>Defect fixes only</v>
          </cell>
          <cell r="I3" t="str">
            <v>Yes</v>
          </cell>
          <cell r="K3" t="str">
            <v>Version: 1.0; Status: RC1</v>
          </cell>
          <cell r="M3">
            <v>3.7</v>
          </cell>
        </row>
        <row r="4">
          <cell r="A4" t="str">
            <v>ITK Client Application</v>
          </cell>
          <cell r="E4" t="str">
            <v>Patient Identity Management Update Master v1.0</v>
          </cell>
          <cell r="G4" t="str">
            <v>New functionality</v>
          </cell>
          <cell r="I4" t="str">
            <v>No</v>
          </cell>
          <cell r="K4" t="str">
            <v>Version: 1.0; Status: RC2</v>
          </cell>
        </row>
        <row r="5">
          <cell r="A5" t="str">
            <v>ITK Host Application</v>
          </cell>
          <cell r="E5" t="str">
            <v>Patient Encounter Management v1.0</v>
          </cell>
          <cell r="G5" t="str">
            <v>Defect fix and New funtionality</v>
          </cell>
          <cell r="K5" t="str">
            <v>Version: 1.0; Status: RC4</v>
          </cell>
        </row>
        <row r="6">
          <cell r="A6" t="str">
            <v>ITK Host &amp; Client Application</v>
          </cell>
          <cell r="E6" t="str">
            <v>Patient Encounter Management Update Master v1.0</v>
          </cell>
          <cell r="K6" t="str">
            <v>Version: 2.0; Status: RC1</v>
          </cell>
        </row>
        <row r="7">
          <cell r="A7" t="str">
            <v>ITK Spine Mini Services Provider</v>
          </cell>
          <cell r="E7" t="str">
            <v>In/Outpatient Encounter Management v1.0</v>
          </cell>
          <cell r="K7" t="str">
            <v>Version: 2.0; Status: RC2</v>
          </cell>
        </row>
        <row r="8">
          <cell r="E8" t="str">
            <v>In/Outpatient Encounter Management Update Master v1.0</v>
          </cell>
          <cell r="K8" t="str">
            <v>Version: 4.0; Status: Draft A</v>
          </cell>
        </row>
        <row r="9">
          <cell r="E9" t="str">
            <v>Advanced Encounter Management v1.0</v>
          </cell>
          <cell r="K9" t="str">
            <v>Version: 4.0; Status: RC2</v>
          </cell>
        </row>
        <row r="10">
          <cell r="E10" t="str">
            <v>Pending Encounter Management v1.0</v>
          </cell>
        </row>
        <row r="11">
          <cell r="E11" t="str">
            <v>Query Patient v1.0</v>
          </cell>
        </row>
        <row r="12">
          <cell r="E12" t="str">
            <v>Correspondence - Basic Document Transmission v1.0</v>
          </cell>
        </row>
        <row r="13">
          <cell r="E13" t="str">
            <v>Correspondence - Non Coded CDA v1.0</v>
          </cell>
        </row>
        <row r="14">
          <cell r="E14" t="str">
            <v>Correspondence - Ambulance v1.0</v>
          </cell>
        </row>
        <row r="15">
          <cell r="E15" t="str">
            <v>Correspondence - Discharge v1.0</v>
          </cell>
        </row>
        <row r="16">
          <cell r="E16" t="str">
            <v>Correspondence - Emergency Department v1.0</v>
          </cell>
        </row>
        <row r="17">
          <cell r="E17" t="str">
            <v>Correspondence - Out of Hours v1.0</v>
          </cell>
        </row>
        <row r="18">
          <cell r="E18" t="str">
            <v>Correspondence - Outpatient v1.0</v>
          </cell>
        </row>
        <row r="19">
          <cell r="E19" t="str">
            <v>PDS Services v1.0</v>
          </cell>
        </row>
        <row r="20">
          <cell r="E20" t="str">
            <v>Urgent Care v1.0 - Out of Hours / Walk In Centre F v1.0</v>
          </cell>
        </row>
        <row r="21">
          <cell r="E21" t="str">
            <v>Urgent Care v1.0 - A&amp;E Feed v1.0</v>
          </cell>
        </row>
        <row r="22">
          <cell r="E22" t="str">
            <v>HSCI - Care &amp; Support Planning Assessments v1.0</v>
          </cell>
        </row>
        <row r="23">
          <cell r="E23" t="str">
            <v>HSCI - Discharge Notifications to Social Care v1.0</v>
          </cell>
        </row>
        <row r="24">
          <cell r="E24" t="str">
            <v>HSCI - NHS Continuing Healthcare v1.0</v>
          </cell>
        </row>
        <row r="25">
          <cell r="E25" t="str">
            <v>Telehealth v1.0</v>
          </cell>
        </row>
        <row r="26">
          <cell r="E26" t="str">
            <v>Child Screening v1.0</v>
          </cell>
        </row>
        <row r="27">
          <cell r="E27" t="str">
            <v>NHS 111 v1.0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Details"/>
      <sheetName val="Assessment"/>
      <sheetName val="Lists"/>
    </sheetNames>
    <sheetDataSet>
      <sheetData sheetId="0">
        <row r="7">
          <cell r="F7" t="str">
            <v>NYA</v>
          </cell>
        </row>
      </sheetData>
      <sheetData sheetId="1"/>
      <sheetData sheetId="2">
        <row r="12">
          <cell r="B12" t="str">
            <v>NYA</v>
          </cell>
        </row>
        <row r="82">
          <cell r="B82" t="str">
            <v>NYA</v>
          </cell>
        </row>
        <row r="83">
          <cell r="B83" t="str">
            <v>OK</v>
          </cell>
        </row>
        <row r="84">
          <cell r="B84" t="str">
            <v>Not OK</v>
          </cell>
        </row>
        <row r="85">
          <cell r="B85" t="str">
            <v>Queries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for Use"/>
      <sheetName val="RIA"/>
      <sheetName val="Requirements Summary"/>
      <sheetName val="Requirements Explained"/>
      <sheetName val="Testcases Index"/>
      <sheetName val="Testcases Detailed"/>
      <sheetName val="Lists"/>
    </sheetNames>
    <sheetDataSet>
      <sheetData sheetId="0"/>
      <sheetData sheetId="1"/>
      <sheetData sheetId="2"/>
      <sheetData sheetId="3"/>
      <sheetData sheetId="4"/>
      <sheetData sheetId="5"/>
      <sheetData sheetId="6"/>
      <sheetData sheetId="7">
        <row r="3">
          <cell r="A3" t="str">
            <v>ITK Middleware</v>
          </cell>
          <cell r="E3" t="str">
            <v>Patient Identity Management v1.0</v>
          </cell>
          <cell r="G3" t="str">
            <v>Defect fixes only</v>
          </cell>
          <cell r="I3" t="str">
            <v>Yes</v>
          </cell>
          <cell r="K3" t="str">
            <v>Version: 1.0; Status: RC1</v>
          </cell>
          <cell r="M3">
            <v>3.7</v>
          </cell>
        </row>
        <row r="4">
          <cell r="A4" t="str">
            <v>ITK Client Application</v>
          </cell>
          <cell r="E4" t="str">
            <v>Patient Identity Management Update Master v1.0</v>
          </cell>
          <cell r="G4" t="str">
            <v>New functionality</v>
          </cell>
          <cell r="I4" t="str">
            <v>No</v>
          </cell>
          <cell r="K4" t="str">
            <v>Version: 1.0; Status: RC2</v>
          </cell>
        </row>
        <row r="5">
          <cell r="A5" t="str">
            <v>ITK Host Application</v>
          </cell>
          <cell r="E5" t="str">
            <v>Patient Encounter Management v1.0</v>
          </cell>
          <cell r="G5" t="str">
            <v>Defect fix and New funtionality</v>
          </cell>
          <cell r="K5" t="str">
            <v>Version: 1.0; Status: RC4</v>
          </cell>
        </row>
        <row r="6">
          <cell r="A6" t="str">
            <v>ITK Host &amp; Client Application</v>
          </cell>
          <cell r="E6" t="str">
            <v>Patient Encounter Management Update Master v1.0</v>
          </cell>
          <cell r="K6" t="str">
            <v>Version: 2.0; Status: RC1</v>
          </cell>
        </row>
        <row r="7">
          <cell r="A7" t="str">
            <v>ITK Spine Mini Services Provider</v>
          </cell>
          <cell r="E7" t="str">
            <v>In/Outpatient Encounter Management v1.0</v>
          </cell>
          <cell r="K7" t="str">
            <v>Version: 2.0; Status: RC2</v>
          </cell>
        </row>
        <row r="8">
          <cell r="E8" t="str">
            <v>In/Outpatient Encounter Management Update Master v1.0</v>
          </cell>
          <cell r="K8" t="str">
            <v>Version: 4.0; Status: Draft A</v>
          </cell>
        </row>
        <row r="9">
          <cell r="E9" t="str">
            <v>Advanced Encounter Management v1.0</v>
          </cell>
          <cell r="K9" t="str">
            <v>Version: 4.0; Status: RC2</v>
          </cell>
        </row>
        <row r="10">
          <cell r="E10" t="str">
            <v>Pending Encounter Management v1.0</v>
          </cell>
        </row>
        <row r="11">
          <cell r="E11" t="str">
            <v>Query Patient v1.0</v>
          </cell>
        </row>
        <row r="12">
          <cell r="E12" t="str">
            <v>Correspondence - Basic Document Transmission v1.0</v>
          </cell>
        </row>
        <row r="13">
          <cell r="E13" t="str">
            <v>Correspondence - Non Coded CDA v1.0</v>
          </cell>
        </row>
        <row r="14">
          <cell r="E14" t="str">
            <v>Correspondence - Ambulance v1.0</v>
          </cell>
        </row>
        <row r="15">
          <cell r="E15" t="str">
            <v>Correspondence - Discharge v1.0</v>
          </cell>
        </row>
        <row r="16">
          <cell r="E16" t="str">
            <v>Correspondence - Emergency Department v1.0</v>
          </cell>
        </row>
        <row r="17">
          <cell r="E17" t="str">
            <v>Correspondence - Out of Hours v1.0</v>
          </cell>
        </row>
        <row r="18">
          <cell r="E18" t="str">
            <v>Correspondence - Outpatient v1.0</v>
          </cell>
        </row>
        <row r="19">
          <cell r="E19" t="str">
            <v>PDS Services v1.0</v>
          </cell>
        </row>
        <row r="20">
          <cell r="E20" t="str">
            <v>Urgent Care v1.0 - Out of Hours / Walk In Centre F v1.0</v>
          </cell>
        </row>
        <row r="21">
          <cell r="E21" t="str">
            <v>Urgent Care v1.0 - A&amp;E Feed v1.0</v>
          </cell>
        </row>
        <row r="22">
          <cell r="E22" t="str">
            <v>HSCI - Care &amp; Support Planning Assessments v1.0</v>
          </cell>
        </row>
        <row r="23">
          <cell r="E23" t="str">
            <v>HSCI - Discharge Notifications to Social Care v1.0</v>
          </cell>
        </row>
        <row r="24">
          <cell r="E24" t="str">
            <v>HSCI - NHS Continuing Healthcare v1.0</v>
          </cell>
        </row>
        <row r="25">
          <cell r="E25" t="str">
            <v>Telehealth v1.0</v>
          </cell>
        </row>
        <row r="26">
          <cell r="E26" t="str">
            <v>Child Screening v1.0</v>
          </cell>
        </row>
        <row r="27">
          <cell r="E27" t="str">
            <v>NHS 111 v1.0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for Use"/>
      <sheetName val="RIA"/>
      <sheetName val="Requirements Summary"/>
      <sheetName val="Requirements Explained"/>
      <sheetName val="Testcases Index"/>
      <sheetName val="Testcases Detailed"/>
      <sheetName val="Lists"/>
    </sheetNames>
    <sheetDataSet>
      <sheetData sheetId="0"/>
      <sheetData sheetId="1"/>
      <sheetData sheetId="2"/>
      <sheetData sheetId="3"/>
      <sheetData sheetId="4"/>
      <sheetData sheetId="5"/>
      <sheetData sheetId="6"/>
      <sheetData sheetId="7">
        <row r="3">
          <cell r="A3" t="str">
            <v>ITK Middleware</v>
          </cell>
          <cell r="E3" t="str">
            <v>Patient Identity Management v1.0</v>
          </cell>
          <cell r="G3" t="str">
            <v>Defect fixes only</v>
          </cell>
          <cell r="I3" t="str">
            <v>Yes</v>
          </cell>
          <cell r="K3" t="str">
            <v>Version: 1.0; Status: RC1</v>
          </cell>
          <cell r="M3">
            <v>3.7</v>
          </cell>
        </row>
        <row r="4">
          <cell r="A4" t="str">
            <v>ITK Client Application</v>
          </cell>
          <cell r="E4" t="str">
            <v>Patient Identity Management Update Master v1.0</v>
          </cell>
          <cell r="G4" t="str">
            <v>New functionality</v>
          </cell>
          <cell r="I4" t="str">
            <v>No</v>
          </cell>
          <cell r="K4" t="str">
            <v>Version: 1.0; Status: RC2</v>
          </cell>
        </row>
        <row r="5">
          <cell r="A5" t="str">
            <v>ITK Host Application</v>
          </cell>
          <cell r="E5" t="str">
            <v>Patient Encounter Management v1.0</v>
          </cell>
          <cell r="G5" t="str">
            <v>Defect fix and New funtionality</v>
          </cell>
          <cell r="K5" t="str">
            <v>Version: 1.0; Status: RC4</v>
          </cell>
        </row>
        <row r="6">
          <cell r="A6" t="str">
            <v>ITK Host &amp; Client Application</v>
          </cell>
          <cell r="E6" t="str">
            <v>Patient Encounter Management Update Master v1.0</v>
          </cell>
          <cell r="K6" t="str">
            <v>Version: 2.0; Status: RC1</v>
          </cell>
        </row>
        <row r="7">
          <cell r="A7" t="str">
            <v>ITK Spine Mini Services Provider</v>
          </cell>
          <cell r="E7" t="str">
            <v>In/Outpatient Encounter Management v1.0</v>
          </cell>
          <cell r="K7" t="str">
            <v>Version: 2.0; Status: RC2</v>
          </cell>
        </row>
        <row r="8">
          <cell r="E8" t="str">
            <v>In/Outpatient Encounter Management Update Master v1.0</v>
          </cell>
          <cell r="K8" t="str">
            <v>Version: 4.0; Status: Draft A</v>
          </cell>
        </row>
        <row r="9">
          <cell r="E9" t="str">
            <v>Advanced Encounter Management v1.0</v>
          </cell>
          <cell r="K9" t="str">
            <v>Version: 4.0; Status: RC2</v>
          </cell>
        </row>
        <row r="10">
          <cell r="E10" t="str">
            <v>Pending Encounter Management v1.0</v>
          </cell>
        </row>
        <row r="11">
          <cell r="E11" t="str">
            <v>Query Patient v1.0</v>
          </cell>
        </row>
        <row r="12">
          <cell r="E12" t="str">
            <v>Correspondence - Basic Document Transmission v1.0</v>
          </cell>
        </row>
        <row r="13">
          <cell r="E13" t="str">
            <v>Correspondence - Non Coded CDA v1.0</v>
          </cell>
        </row>
        <row r="14">
          <cell r="E14" t="str">
            <v>Correspondence - Ambulance v1.0</v>
          </cell>
        </row>
        <row r="15">
          <cell r="E15" t="str">
            <v>Correspondence - Discharge v1.0</v>
          </cell>
        </row>
        <row r="16">
          <cell r="E16" t="str">
            <v>Correspondence - Emergency Department v1.0</v>
          </cell>
        </row>
        <row r="17">
          <cell r="E17" t="str">
            <v>Correspondence - Out of Hours v1.0</v>
          </cell>
        </row>
        <row r="18">
          <cell r="E18" t="str">
            <v>Correspondence - Outpatient v1.0</v>
          </cell>
        </row>
        <row r="19">
          <cell r="E19" t="str">
            <v>PDS Services v1.0</v>
          </cell>
        </row>
        <row r="20">
          <cell r="E20" t="str">
            <v>Urgent Care v1.0 - Out of Hours / Walk In Centre F v1.0</v>
          </cell>
        </row>
        <row r="21">
          <cell r="E21" t="str">
            <v>Urgent Care v1.0 - A&amp;E Feed v1.0</v>
          </cell>
        </row>
        <row r="22">
          <cell r="E22" t="str">
            <v>HSCI - Care &amp; Support Planning Assessments v1.0</v>
          </cell>
        </row>
        <row r="23">
          <cell r="E23" t="str">
            <v>HSCI - Discharge Notifications to Social Care v1.0</v>
          </cell>
        </row>
        <row r="24">
          <cell r="E24" t="str">
            <v>HSCI - NHS Continuing Healthcare v1.0</v>
          </cell>
        </row>
        <row r="25">
          <cell r="E25" t="str">
            <v>Telehealth v1.0</v>
          </cell>
        </row>
        <row r="26">
          <cell r="E26" t="str">
            <v>Child Screening v1.0</v>
          </cell>
        </row>
        <row r="27">
          <cell r="E27" t="str">
            <v>NHS 111 v1.0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oComplete"/>
      <sheetName val="CAB v3 Compliance Reqts."/>
      <sheetName val="Data"/>
    </sheetNames>
    <sheetDataSet>
      <sheetData sheetId="0" refreshError="1"/>
      <sheetData sheetId="1" refreshError="1"/>
      <sheetData sheetId="2" refreshError="1"/>
      <sheetData sheetId="3">
        <row r="3">
          <cell r="A3" t="str">
            <v>Compliant</v>
          </cell>
        </row>
        <row r="4">
          <cell r="A4" t="str">
            <v>Semi-Compliant</v>
          </cell>
        </row>
        <row r="5">
          <cell r="A5" t="str">
            <v>Non-Compliant</v>
          </cell>
        </row>
        <row r="6">
          <cell r="A6" t="str">
            <v>N/A</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oComplete"/>
      <sheetName val="CAB v3 Compliance Reqts."/>
      <sheetName val="Data"/>
    </sheetNames>
    <sheetDataSet>
      <sheetData sheetId="0"/>
      <sheetData sheetId="1"/>
      <sheetData sheetId="2"/>
      <sheetData sheetId="3">
        <row r="3">
          <cell r="A3" t="str">
            <v>Compliant</v>
          </cell>
        </row>
        <row r="4">
          <cell r="A4" t="str">
            <v>Semi-Compliant</v>
          </cell>
        </row>
        <row r="5">
          <cell r="A5" t="str">
            <v>Non-Compliant</v>
          </cell>
        </row>
        <row r="6">
          <cell r="A6" t="str">
            <v>N/A</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oComplete"/>
      <sheetName val="Data"/>
      <sheetName val="SMSP Compliance Reqts."/>
      <sheetName val="ITK Web Services Infra"/>
      <sheetName val="ITK Application Reqs"/>
    </sheetNames>
    <sheetDataSet>
      <sheetData sheetId="0" refreshError="1"/>
      <sheetData sheetId="1" refreshError="1"/>
      <sheetData sheetId="2">
        <row r="4">
          <cell r="B4" t="str">
            <v>CAB Referrer v1</v>
          </cell>
        </row>
        <row r="5">
          <cell r="B5" t="str">
            <v>CAB Referrer v2.x</v>
          </cell>
        </row>
        <row r="6">
          <cell r="B6" t="str">
            <v>CAB Referrer v3</v>
          </cell>
        </row>
        <row r="7">
          <cell r="B7" t="str">
            <v>CAB Provider v1</v>
          </cell>
        </row>
        <row r="8">
          <cell r="B8" t="str">
            <v>CAB Provider v2.x</v>
          </cell>
        </row>
        <row r="9">
          <cell r="B9" t="str">
            <v>CAB Provider v3</v>
          </cell>
        </row>
        <row r="10">
          <cell r="B10" t="str">
            <v>Child Health Systems v1</v>
          </cell>
        </row>
        <row r="11">
          <cell r="B11" t="str">
            <v>EPS Prescriber v1</v>
          </cell>
        </row>
        <row r="12">
          <cell r="B12" t="str">
            <v>EPS Prescriber v2</v>
          </cell>
        </row>
        <row r="13">
          <cell r="B13" t="str">
            <v>EPS Dispenser v1</v>
          </cell>
        </row>
        <row r="14">
          <cell r="B14" t="str">
            <v>EPS Dispenser v2</v>
          </cell>
        </row>
        <row r="15">
          <cell r="B15" t="str">
            <v>GP Summary v1</v>
          </cell>
        </row>
        <row r="16">
          <cell r="B16" t="str">
            <v>GP2GP v1.1</v>
          </cell>
        </row>
        <row r="17">
          <cell r="B17" t="str">
            <v>GP2GP v2</v>
          </cell>
        </row>
        <row r="18">
          <cell r="B18" t="str">
            <v>GP Systems v1</v>
          </cell>
        </row>
        <row r="19">
          <cell r="B19" t="str">
            <v>Maternity Systems v1</v>
          </cell>
        </row>
        <row r="20">
          <cell r="B20" t="str">
            <v>PACS v1 Level 1</v>
          </cell>
        </row>
        <row r="21">
          <cell r="B21" t="str">
            <v>PACS v1 Level 2</v>
          </cell>
        </row>
        <row r="22">
          <cell r="B22" t="str">
            <v>PSIS Consumer v1</v>
          </cell>
        </row>
        <row r="23">
          <cell r="B23" t="str">
            <v>RIS v1 Level 1</v>
          </cell>
        </row>
        <row r="24">
          <cell r="B24" t="str">
            <v>RIS v1 Level 2</v>
          </cell>
        </row>
        <row r="25">
          <cell r="B25" t="str">
            <v>SCI v1</v>
          </cell>
        </row>
      </sheetData>
      <sheetData sheetId="3" refreshError="1"/>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Header"/>
      <sheetName val="Approvals"/>
      <sheetName val=" Site Readiness (Manor)Julie"/>
      <sheetName val=" SRC Template"/>
      <sheetName val="Constants"/>
    </sheetNames>
    <sheetDataSet>
      <sheetData sheetId="0"/>
      <sheetData sheetId="1"/>
      <sheetData sheetId="2"/>
      <sheetData sheetId="3"/>
      <sheetData sheetId="4">
        <row r="1">
          <cell r="A1" t="str">
            <v>Pending</v>
          </cell>
          <cell r="C1" t="str">
            <v>Yes</v>
          </cell>
        </row>
        <row r="2">
          <cell r="A2" t="str">
            <v>In Progress</v>
          </cell>
          <cell r="C2" t="str">
            <v>De-Scoped</v>
          </cell>
        </row>
        <row r="3">
          <cell r="A3" t="str">
            <v>Complete</v>
          </cell>
        </row>
        <row r="4">
          <cell r="A4" t="str">
            <v>De Scoped</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troduction"/>
      <sheetName val="User Guide"/>
      <sheetName val="Approval Gateways"/>
      <sheetName val="1-Contact Log"/>
      <sheetName val="2 - Supplier "/>
      <sheetName val="3 - End User Organisation "/>
      <sheetName val="4 - Topology"/>
      <sheetName val="5 - Architecture"/>
      <sheetName val="6 - IG and Security"/>
      <sheetName val="7 - Clinical Safety "/>
      <sheetName val="8 - Service"/>
      <sheetName val="9a - Supplier Reqs"/>
      <sheetName val="9b - Provider Reqs"/>
      <sheetName val="9c - Consumer Reqs"/>
      <sheetName val="9d - Test Cases"/>
      <sheetName val="NHS Digital Assessement"/>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53">
          <cell r="B53" t="str">
            <v>NYK</v>
          </cell>
        </row>
        <row r="54">
          <cell r="B54" t="str">
            <v>NHS</v>
          </cell>
        </row>
        <row r="55">
          <cell r="B55" t="str">
            <v>Non-NHS</v>
          </cell>
        </row>
        <row r="56">
          <cell r="B56" t="str">
            <v>Mixed</v>
          </cell>
        </row>
        <row r="66">
          <cell r="B66" t="str">
            <v>NYK</v>
          </cell>
        </row>
        <row r="67">
          <cell r="B67" t="str">
            <v>Spine Full</v>
          </cell>
        </row>
        <row r="68">
          <cell r="B68" t="str">
            <v>Soine Partial</v>
          </cell>
        </row>
        <row r="69">
          <cell r="B69" t="str">
            <v>SMSP</v>
          </cell>
        </row>
        <row r="70">
          <cell r="B70" t="str">
            <v>SCRa</v>
          </cell>
        </row>
        <row r="71">
          <cell r="B71" t="str">
            <v>DBS</v>
          </cell>
        </row>
        <row r="72">
          <cell r="B72" t="str">
            <v>DBS BS</v>
          </cell>
        </row>
        <row r="73">
          <cell r="B73" t="str">
            <v>N/A</v>
          </cell>
        </row>
        <row r="76">
          <cell r="B76" t="str">
            <v>NYK</v>
          </cell>
        </row>
        <row r="77">
          <cell r="B77" t="str">
            <v>Not Complete</v>
          </cell>
        </row>
        <row r="78">
          <cell r="B78" t="str">
            <v xml:space="preserve">Not Satisfactory
</v>
          </cell>
        </row>
        <row r="79">
          <cell r="B79" t="str">
            <v xml:space="preserve">Improvement
</v>
          </cell>
        </row>
        <row r="80">
          <cell r="B80" t="str">
            <v>Satisfactory</v>
          </cell>
        </row>
        <row r="89">
          <cell r="B89" t="str">
            <v>England / Wales</v>
          </cell>
        </row>
        <row r="90">
          <cell r="B90" t="str">
            <v>UK</v>
          </cell>
        </row>
        <row r="91">
          <cell r="B91" t="str">
            <v>EEA</v>
          </cell>
        </row>
        <row r="92">
          <cell r="B92" t="str">
            <v>Other</v>
          </cell>
        </row>
        <row r="109">
          <cell r="B109" t="str">
            <v>Approved</v>
          </cell>
        </row>
        <row r="110">
          <cell r="B110" t="str">
            <v>Rejected</v>
          </cell>
        </row>
        <row r="113">
          <cell r="B113" t="str">
            <v>The usage and settings statement has been fully approved - no further usage and settings assessment required</v>
          </cell>
        </row>
        <row r="114">
          <cell r="B114" t="str">
            <v>The usage and settings statement has been approved  - a DSFC and DSA must be sought</v>
          </cell>
        </row>
        <row r="115">
          <cell r="B115" t="str">
            <v>The usage and settings statement has been approved  - DSA must be sought</v>
          </cell>
        </row>
        <row r="116">
          <cell r="B116" t="str">
            <v>The usage and settings statement has been provisionally approved  - full approval will be sought through the IGARD process</v>
          </cell>
        </row>
        <row r="117">
          <cell r="B117" t="str">
            <v xml:space="preserve">The usage and settings statement has been rejected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fhir.nhs.uk/STU3/StructureDefinition/NRLS-DocumentReference-1" TargetMode="External"/><Relationship Id="rId1" Type="http://schemas.openxmlformats.org/officeDocument/2006/relationships/hyperlink" Target="https://developer.nhs.uk/apis/nrl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mailto:itkconformance@nhs.net" TargetMode="External"/><Relationship Id="rId1" Type="http://schemas.openxmlformats.org/officeDocument/2006/relationships/hyperlink" Target="mailto:clinical.safety@hscic.gov.uk"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60"/>
  <sheetViews>
    <sheetView tabSelected="1" zoomScale="80" zoomScaleNormal="80" workbookViewId="0"/>
  </sheetViews>
  <sheetFormatPr defaultColWidth="9.140625" defaultRowHeight="15" x14ac:dyDescent="0.25"/>
  <cols>
    <col min="1" max="1" width="9.140625" style="22"/>
    <col min="2" max="2" width="45.7109375" style="22" customWidth="1"/>
    <col min="3" max="3" width="108.28515625" style="22" customWidth="1"/>
    <col min="4" max="4" width="21.7109375" style="22" customWidth="1"/>
    <col min="5" max="5" width="23" style="22" customWidth="1"/>
    <col min="6" max="6" width="16.140625" style="255" customWidth="1"/>
    <col min="7" max="16384" width="9.140625" style="22"/>
  </cols>
  <sheetData>
    <row r="1" spans="1:8" x14ac:dyDescent="0.25">
      <c r="A1" s="21"/>
      <c r="B1" s="21"/>
      <c r="C1" s="21"/>
      <c r="D1" s="21"/>
      <c r="F1"/>
      <c r="G1"/>
    </row>
    <row r="2" spans="1:8" ht="18.75" x14ac:dyDescent="0.3">
      <c r="A2" s="21"/>
      <c r="B2" s="482" t="s">
        <v>563</v>
      </c>
      <c r="C2" s="482"/>
      <c r="D2" s="482"/>
      <c r="E2" s="482"/>
    </row>
    <row r="3" spans="1:8" ht="15.75" thickBot="1" x14ac:dyDescent="0.3">
      <c r="A3" s="21"/>
      <c r="B3" s="21"/>
      <c r="C3" s="21"/>
      <c r="D3" s="21"/>
    </row>
    <row r="4" spans="1:8" ht="22.5" x14ac:dyDescent="0.25">
      <c r="A4" s="21"/>
      <c r="B4" s="271"/>
      <c r="C4" s="272" t="s">
        <v>615</v>
      </c>
      <c r="D4" s="21"/>
    </row>
    <row r="5" spans="1:8" x14ac:dyDescent="0.25">
      <c r="A5" s="21"/>
      <c r="B5" s="273"/>
      <c r="C5" s="274"/>
      <c r="D5" s="21"/>
      <c r="E5" s="308"/>
    </row>
    <row r="6" spans="1:8" ht="45" customHeight="1" x14ac:dyDescent="0.25">
      <c r="A6" s="21"/>
      <c r="B6" s="268" t="s">
        <v>105</v>
      </c>
      <c r="C6" s="288" t="s">
        <v>538</v>
      </c>
      <c r="D6" s="23"/>
      <c r="E6" s="487" t="s">
        <v>565</v>
      </c>
      <c r="F6" s="487"/>
      <c r="G6" s="487"/>
      <c r="H6" s="487"/>
    </row>
    <row r="7" spans="1:8" x14ac:dyDescent="0.25">
      <c r="A7" s="21"/>
      <c r="B7" s="268" t="s">
        <v>106</v>
      </c>
      <c r="C7" s="292" t="s">
        <v>616</v>
      </c>
      <c r="D7" s="21"/>
      <c r="E7" s="486" t="s">
        <v>537</v>
      </c>
      <c r="F7" s="486"/>
      <c r="G7" s="486"/>
      <c r="H7" s="486"/>
    </row>
    <row r="8" spans="1:8" x14ac:dyDescent="0.25">
      <c r="A8" s="21"/>
      <c r="B8" s="268" t="s">
        <v>4</v>
      </c>
      <c r="C8" s="289">
        <v>43252</v>
      </c>
      <c r="D8" s="21"/>
      <c r="E8" s="485" t="s">
        <v>534</v>
      </c>
      <c r="F8" s="485"/>
      <c r="G8" s="485"/>
      <c r="H8" s="485"/>
    </row>
    <row r="9" spans="1:8" x14ac:dyDescent="0.25">
      <c r="A9" s="21"/>
      <c r="B9" s="268" t="s">
        <v>107</v>
      </c>
      <c r="C9" s="290">
        <v>0.6</v>
      </c>
      <c r="D9" s="21"/>
      <c r="E9" s="484" t="s">
        <v>535</v>
      </c>
      <c r="F9" s="484"/>
      <c r="G9" s="484"/>
      <c r="H9" s="484"/>
    </row>
    <row r="10" spans="1:8" ht="15.75" thickBot="1" x14ac:dyDescent="0.3">
      <c r="A10" s="21"/>
      <c r="B10" s="269" t="s">
        <v>108</v>
      </c>
      <c r="C10" s="291" t="s">
        <v>833</v>
      </c>
      <c r="D10" s="21"/>
      <c r="E10" s="483" t="s">
        <v>536</v>
      </c>
      <c r="F10" s="483"/>
      <c r="G10" s="483"/>
      <c r="H10" s="483"/>
    </row>
    <row r="11" spans="1:8" x14ac:dyDescent="0.25">
      <c r="A11" s="21"/>
      <c r="B11" s="21"/>
      <c r="C11" s="21"/>
      <c r="D11" s="21"/>
      <c r="E11" s="21"/>
    </row>
    <row r="12" spans="1:8" x14ac:dyDescent="0.25">
      <c r="B12" s="24" t="s">
        <v>109</v>
      </c>
      <c r="C12" s="21"/>
      <c r="D12" s="25"/>
      <c r="E12" s="25"/>
      <c r="F12" s="253"/>
    </row>
    <row r="13" spans="1:8" ht="15.75" thickBot="1" x14ac:dyDescent="0.3">
      <c r="B13" s="25"/>
      <c r="C13" s="21"/>
      <c r="D13" s="25"/>
      <c r="E13" s="25"/>
      <c r="F13" s="253"/>
    </row>
    <row r="14" spans="1:8" ht="15.75" thickBot="1" x14ac:dyDescent="0.3">
      <c r="B14" s="26" t="s">
        <v>107</v>
      </c>
      <c r="C14" s="27" t="s">
        <v>111</v>
      </c>
      <c r="D14" s="27" t="s">
        <v>110</v>
      </c>
      <c r="E14" s="28" t="s">
        <v>691</v>
      </c>
      <c r="F14" s="28" t="s">
        <v>112</v>
      </c>
    </row>
    <row r="15" spans="1:8" s="293" customFormat="1" ht="15.75" thickBot="1" x14ac:dyDescent="0.3">
      <c r="B15" s="294" t="s">
        <v>617</v>
      </c>
      <c r="C15" s="277" t="s">
        <v>618</v>
      </c>
      <c r="D15" s="295">
        <v>43173</v>
      </c>
      <c r="E15" s="278" t="s">
        <v>692</v>
      </c>
      <c r="F15" s="278" t="s">
        <v>40</v>
      </c>
    </row>
    <row r="16" spans="1:8" s="293" customFormat="1" ht="15.75" thickBot="1" x14ac:dyDescent="0.3">
      <c r="B16" s="296" t="s">
        <v>690</v>
      </c>
      <c r="C16" s="277" t="s">
        <v>712</v>
      </c>
      <c r="D16" s="295">
        <v>43187</v>
      </c>
      <c r="E16" s="278" t="s">
        <v>692</v>
      </c>
      <c r="F16" s="278" t="s">
        <v>40</v>
      </c>
    </row>
    <row r="17" spans="2:6" s="293" customFormat="1" ht="15.75" thickBot="1" x14ac:dyDescent="0.3">
      <c r="B17" s="296" t="s">
        <v>713</v>
      </c>
      <c r="C17" s="277" t="s">
        <v>714</v>
      </c>
      <c r="D17" s="295">
        <v>43209</v>
      </c>
      <c r="E17" s="278" t="s">
        <v>692</v>
      </c>
      <c r="F17" s="278" t="s">
        <v>40</v>
      </c>
    </row>
    <row r="18" spans="2:6" s="293" customFormat="1" ht="30.75" thickBot="1" x14ac:dyDescent="0.3">
      <c r="B18" s="296" t="s">
        <v>825</v>
      </c>
      <c r="C18" s="277" t="s">
        <v>829</v>
      </c>
      <c r="D18" s="295">
        <v>43223</v>
      </c>
      <c r="E18" s="278" t="s">
        <v>692</v>
      </c>
      <c r="F18" s="278" t="s">
        <v>40</v>
      </c>
    </row>
    <row r="19" spans="2:6" s="293" customFormat="1" ht="15.75" thickBot="1" x14ac:dyDescent="0.3">
      <c r="B19" s="296" t="s">
        <v>830</v>
      </c>
      <c r="C19" s="277" t="s">
        <v>835</v>
      </c>
      <c r="D19" s="295">
        <v>43224</v>
      </c>
      <c r="E19" s="278" t="s">
        <v>692</v>
      </c>
      <c r="F19" s="278" t="s">
        <v>40</v>
      </c>
    </row>
    <row r="20" spans="2:6" s="293" customFormat="1" ht="30.75" thickBot="1" x14ac:dyDescent="0.3">
      <c r="B20" s="296" t="s">
        <v>836</v>
      </c>
      <c r="C20" s="277" t="s">
        <v>1113</v>
      </c>
      <c r="D20" s="295">
        <v>43252</v>
      </c>
      <c r="E20" s="278" t="s">
        <v>692</v>
      </c>
      <c r="F20" s="278" t="s">
        <v>40</v>
      </c>
    </row>
    <row r="21" spans="2:6" x14ac:dyDescent="0.25">
      <c r="B21" s="31"/>
    </row>
    <row r="22" spans="2:6" ht="21.75" x14ac:dyDescent="0.25">
      <c r="B22" s="40" t="s">
        <v>182</v>
      </c>
    </row>
    <row r="23" spans="2:6" ht="15.75" thickBot="1" x14ac:dyDescent="0.3">
      <c r="B23" s="33" t="s">
        <v>183</v>
      </c>
    </row>
    <row r="24" spans="2:6" ht="19.5" thickBot="1" x14ac:dyDescent="0.3">
      <c r="B24" s="41" t="s">
        <v>184</v>
      </c>
      <c r="C24" s="42" t="s">
        <v>185</v>
      </c>
      <c r="D24" s="245" t="s">
        <v>4</v>
      </c>
      <c r="E24" s="42" t="s">
        <v>107</v>
      </c>
    </row>
    <row r="25" spans="2:6" x14ac:dyDescent="0.25">
      <c r="B25" s="392" t="s">
        <v>153</v>
      </c>
      <c r="C25" s="393" t="s">
        <v>189</v>
      </c>
      <c r="D25" s="358">
        <v>43235</v>
      </c>
      <c r="E25" s="438">
        <v>0.5</v>
      </c>
    </row>
    <row r="26" spans="2:6" x14ac:dyDescent="0.25">
      <c r="B26" s="279" t="s">
        <v>726</v>
      </c>
      <c r="C26" s="280" t="s">
        <v>727</v>
      </c>
      <c r="D26" s="358" t="s">
        <v>1109</v>
      </c>
      <c r="E26" s="439">
        <v>0.5</v>
      </c>
    </row>
    <row r="27" spans="2:6" x14ac:dyDescent="0.25">
      <c r="B27" s="279" t="s">
        <v>728</v>
      </c>
      <c r="C27" s="280" t="s">
        <v>729</v>
      </c>
      <c r="D27" s="358">
        <v>43235</v>
      </c>
      <c r="E27" s="439">
        <v>0.5</v>
      </c>
    </row>
    <row r="28" spans="2:6" x14ac:dyDescent="0.25">
      <c r="B28" s="279" t="s">
        <v>730</v>
      </c>
      <c r="C28" s="280" t="s">
        <v>731</v>
      </c>
      <c r="D28" s="358" t="s">
        <v>1109</v>
      </c>
      <c r="E28" s="439">
        <v>0.5</v>
      </c>
    </row>
    <row r="29" spans="2:6" x14ac:dyDescent="0.25">
      <c r="B29" s="279" t="s">
        <v>732</v>
      </c>
      <c r="C29" s="280" t="s">
        <v>733</v>
      </c>
      <c r="D29" s="358">
        <v>43234</v>
      </c>
      <c r="E29" s="439">
        <v>0.5</v>
      </c>
    </row>
    <row r="30" spans="2:6" x14ac:dyDescent="0.25">
      <c r="B30" s="279" t="s">
        <v>1111</v>
      </c>
      <c r="C30" s="280" t="s">
        <v>1112</v>
      </c>
      <c r="D30" s="358"/>
      <c r="E30" s="439"/>
    </row>
    <row r="31" spans="2:6" x14ac:dyDescent="0.25">
      <c r="B31" s="279" t="s">
        <v>715</v>
      </c>
      <c r="C31" s="280" t="s">
        <v>716</v>
      </c>
      <c r="D31" s="358" t="s">
        <v>1109</v>
      </c>
      <c r="E31" s="439">
        <v>0.5</v>
      </c>
    </row>
    <row r="32" spans="2:6" x14ac:dyDescent="0.25">
      <c r="B32" s="279" t="s">
        <v>717</v>
      </c>
      <c r="C32" s="280" t="s">
        <v>718</v>
      </c>
      <c r="D32" s="358" t="s">
        <v>1109</v>
      </c>
      <c r="E32" s="439">
        <v>0.5</v>
      </c>
    </row>
    <row r="33" spans="2:6" x14ac:dyDescent="0.25">
      <c r="B33" s="279" t="s">
        <v>719</v>
      </c>
      <c r="C33" s="280" t="s">
        <v>720</v>
      </c>
      <c r="D33" s="358" t="s">
        <v>1109</v>
      </c>
      <c r="E33" s="439">
        <v>0.5</v>
      </c>
    </row>
    <row r="34" spans="2:6" x14ac:dyDescent="0.25">
      <c r="B34" s="279" t="s">
        <v>721</v>
      </c>
      <c r="C34" s="280" t="s">
        <v>722</v>
      </c>
      <c r="D34" s="358">
        <v>43231</v>
      </c>
      <c r="E34" s="439">
        <v>0.5</v>
      </c>
    </row>
    <row r="35" spans="2:6" x14ac:dyDescent="0.25">
      <c r="B35" s="279" t="s">
        <v>188</v>
      </c>
      <c r="C35" s="280" t="s">
        <v>723</v>
      </c>
      <c r="D35" s="358" t="s">
        <v>1109</v>
      </c>
      <c r="E35" s="439">
        <v>0.5</v>
      </c>
    </row>
    <row r="36" spans="2:6" s="66" customFormat="1" x14ac:dyDescent="0.25">
      <c r="B36" s="279" t="s">
        <v>743</v>
      </c>
      <c r="C36" s="280" t="s">
        <v>744</v>
      </c>
      <c r="D36" s="358">
        <v>43235</v>
      </c>
      <c r="E36" s="439">
        <v>0.5</v>
      </c>
      <c r="F36" s="254"/>
    </row>
    <row r="37" spans="2:6" x14ac:dyDescent="0.25">
      <c r="B37" s="279" t="s">
        <v>620</v>
      </c>
      <c r="C37" s="281" t="s">
        <v>621</v>
      </c>
      <c r="D37" s="358">
        <v>43231</v>
      </c>
      <c r="E37" s="439">
        <v>0.5</v>
      </c>
    </row>
    <row r="38" spans="2:6" x14ac:dyDescent="0.25">
      <c r="B38" s="279" t="s">
        <v>734</v>
      </c>
      <c r="C38" s="280" t="s">
        <v>735</v>
      </c>
      <c r="D38" s="358">
        <v>43235</v>
      </c>
      <c r="E38" s="439">
        <v>0.5</v>
      </c>
    </row>
    <row r="39" spans="2:6" x14ac:dyDescent="0.25">
      <c r="B39" s="279" t="s">
        <v>736</v>
      </c>
      <c r="C39" s="280" t="s">
        <v>737</v>
      </c>
      <c r="D39" s="358">
        <v>43231</v>
      </c>
      <c r="E39" s="439">
        <v>0.5</v>
      </c>
    </row>
    <row r="40" spans="2:6" x14ac:dyDescent="0.25">
      <c r="B40" s="279" t="s">
        <v>724</v>
      </c>
      <c r="C40" s="280" t="s">
        <v>725</v>
      </c>
      <c r="D40" s="358" t="s">
        <v>1109</v>
      </c>
      <c r="E40" s="439">
        <v>0.5</v>
      </c>
    </row>
    <row r="41" spans="2:6" x14ac:dyDescent="0.25">
      <c r="B41" s="279" t="s">
        <v>738</v>
      </c>
      <c r="C41" s="280" t="s">
        <v>739</v>
      </c>
      <c r="D41" s="358">
        <v>43235</v>
      </c>
      <c r="E41" s="439">
        <v>0.5</v>
      </c>
    </row>
    <row r="42" spans="2:6" ht="15.75" thickBot="1" x14ac:dyDescent="0.3">
      <c r="B42" s="283" t="s">
        <v>740</v>
      </c>
      <c r="C42" s="284" t="s">
        <v>741</v>
      </c>
      <c r="D42" s="359">
        <v>43228</v>
      </c>
      <c r="E42" s="440">
        <v>0.5</v>
      </c>
    </row>
    <row r="43" spans="2:6" x14ac:dyDescent="0.25">
      <c r="B43" s="43"/>
      <c r="C43" s="44"/>
      <c r="D43" s="29"/>
      <c r="E43" s="45"/>
    </row>
    <row r="44" spans="2:6" x14ac:dyDescent="0.25">
      <c r="B44" s="43" t="s">
        <v>522</v>
      </c>
      <c r="C44" s="44"/>
      <c r="D44" s="29"/>
      <c r="E44" s="45"/>
    </row>
    <row r="45" spans="2:6" x14ac:dyDescent="0.25">
      <c r="B45" s="22" t="s">
        <v>190</v>
      </c>
    </row>
    <row r="46" spans="2:6" ht="21.75" x14ac:dyDescent="0.25">
      <c r="B46" s="40" t="s">
        <v>186</v>
      </c>
    </row>
    <row r="47" spans="2:6" ht="15.75" thickBot="1" x14ac:dyDescent="0.3">
      <c r="B47" s="33" t="s">
        <v>187</v>
      </c>
    </row>
    <row r="48" spans="2:6" ht="19.5" thickBot="1" x14ac:dyDescent="0.3">
      <c r="B48" s="41" t="s">
        <v>17</v>
      </c>
      <c r="C48" s="42" t="s">
        <v>185</v>
      </c>
      <c r="D48" s="42" t="s">
        <v>4</v>
      </c>
      <c r="E48" s="42" t="s">
        <v>107</v>
      </c>
    </row>
    <row r="49" spans="1:5" x14ac:dyDescent="0.25">
      <c r="B49" s="394" t="s">
        <v>619</v>
      </c>
      <c r="C49" s="395" t="s">
        <v>742</v>
      </c>
      <c r="D49" s="396"/>
      <c r="E49" s="397"/>
    </row>
    <row r="50" spans="1:5" x14ac:dyDescent="0.25">
      <c r="B50" s="434" t="s">
        <v>832</v>
      </c>
      <c r="C50" s="435" t="s">
        <v>837</v>
      </c>
      <c r="D50" s="436"/>
      <c r="E50" s="437"/>
    </row>
    <row r="51" spans="1:5" ht="15.75" thickBot="1" x14ac:dyDescent="0.3">
      <c r="B51" s="283" t="s">
        <v>726</v>
      </c>
      <c r="C51" s="284" t="s">
        <v>727</v>
      </c>
      <c r="D51" s="285"/>
      <c r="E51" s="398"/>
    </row>
    <row r="54" spans="1:5" ht="21.75" x14ac:dyDescent="0.25">
      <c r="B54" s="40" t="s">
        <v>697</v>
      </c>
    </row>
    <row r="55" spans="1:5" ht="15.75" thickBot="1" x14ac:dyDescent="0.3">
      <c r="B55" s="33" t="s">
        <v>745</v>
      </c>
    </row>
    <row r="56" spans="1:5" ht="19.5" thickBot="1" x14ac:dyDescent="0.3">
      <c r="A56" s="445" t="s">
        <v>839</v>
      </c>
      <c r="B56" s="441" t="s">
        <v>17</v>
      </c>
      <c r="C56" s="42" t="s">
        <v>698</v>
      </c>
      <c r="D56" s="42" t="s">
        <v>4</v>
      </c>
      <c r="E56" s="42" t="s">
        <v>107</v>
      </c>
    </row>
    <row r="57" spans="1:5" x14ac:dyDescent="0.25">
      <c r="A57" s="446">
        <v>1</v>
      </c>
      <c r="B57" s="443" t="s">
        <v>767</v>
      </c>
      <c r="C57" s="384"/>
      <c r="D57" s="386">
        <v>43238</v>
      </c>
      <c r="E57" s="447" t="s">
        <v>924</v>
      </c>
    </row>
    <row r="58" spans="1:5" ht="45" x14ac:dyDescent="0.25">
      <c r="A58" s="446">
        <v>2</v>
      </c>
      <c r="B58" s="442" t="s">
        <v>699</v>
      </c>
      <c r="C58" s="576" t="s">
        <v>700</v>
      </c>
      <c r="D58" s="282"/>
      <c r="E58" s="450" t="s">
        <v>853</v>
      </c>
    </row>
    <row r="59" spans="1:5" x14ac:dyDescent="0.25">
      <c r="A59" s="446">
        <v>3</v>
      </c>
      <c r="B59" s="442" t="s">
        <v>925</v>
      </c>
      <c r="C59" s="385"/>
      <c r="D59" s="282">
        <v>43251</v>
      </c>
      <c r="E59" s="450" t="s">
        <v>1110</v>
      </c>
    </row>
    <row r="60" spans="1:5" ht="15.75" thickBot="1" x14ac:dyDescent="0.3">
      <c r="A60" s="448">
        <v>4</v>
      </c>
      <c r="B60" s="444" t="s">
        <v>701</v>
      </c>
      <c r="C60" s="577" t="s">
        <v>702</v>
      </c>
      <c r="D60" s="578">
        <v>43140</v>
      </c>
      <c r="E60" s="398" t="s">
        <v>703</v>
      </c>
    </row>
  </sheetData>
  <mergeCells count="6">
    <mergeCell ref="B2:E2"/>
    <mergeCell ref="E10:H10"/>
    <mergeCell ref="E9:H9"/>
    <mergeCell ref="E8:H8"/>
    <mergeCell ref="E7:H7"/>
    <mergeCell ref="E6:H6"/>
  </mergeCells>
  <hyperlinks>
    <hyperlink ref="C58" r:id="rId1" xr:uid="{00000000-0004-0000-0000-000000000000}"/>
    <hyperlink ref="C60" r:id="rId2" xr:uid="{00000000-0004-0000-0000-000001000000}"/>
  </hyperlinks>
  <pageMargins left="0.70866141732283472" right="0.70866141732283472" top="0.74803149606299213" bottom="0.74803149606299213" header="0.31496062992125984" footer="0.31496062992125984"/>
  <pageSetup paperSize="8" scale="91"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57"/>
  <sheetViews>
    <sheetView workbookViewId="0"/>
  </sheetViews>
  <sheetFormatPr defaultColWidth="9.140625" defaultRowHeight="12.75" x14ac:dyDescent="0.2"/>
  <cols>
    <col min="1" max="1" width="1.7109375" style="36" customWidth="1"/>
    <col min="2" max="2" width="20.140625" style="6" customWidth="1"/>
    <col min="3" max="3" width="32.42578125" style="6" customWidth="1"/>
    <col min="4" max="4" width="63.7109375" style="7" customWidth="1"/>
    <col min="5" max="5" width="31.7109375" style="7" customWidth="1"/>
    <col min="6" max="6" width="14.140625" style="113" customWidth="1"/>
    <col min="7" max="7" width="35.42578125" style="113" customWidth="1"/>
    <col min="8" max="8" width="9.7109375" style="17" customWidth="1"/>
    <col min="9" max="16384" width="9.140625" style="36"/>
  </cols>
  <sheetData>
    <row r="1" spans="1:9" s="111" customFormat="1" ht="18" x14ac:dyDescent="0.2">
      <c r="A1" s="1" t="s">
        <v>668</v>
      </c>
      <c r="B1" s="1"/>
      <c r="C1" s="2"/>
      <c r="D1" s="4"/>
      <c r="E1" s="4"/>
      <c r="F1" s="2"/>
      <c r="G1" s="2"/>
      <c r="H1" s="14"/>
    </row>
    <row r="2" spans="1:9" s="111" customFormat="1" ht="12.75" customHeight="1" x14ac:dyDescent="0.2">
      <c r="A2" s="1"/>
      <c r="B2" s="1"/>
      <c r="C2" s="2"/>
      <c r="F2" s="2"/>
      <c r="G2" s="2"/>
      <c r="H2" s="15"/>
    </row>
    <row r="3" spans="1:9" s="111" customFormat="1" x14ac:dyDescent="0.2">
      <c r="B3" s="2" t="s">
        <v>118</v>
      </c>
      <c r="C3" s="2"/>
      <c r="D3" s="4"/>
      <c r="E3" s="4"/>
      <c r="F3" s="112"/>
      <c r="G3" s="112"/>
      <c r="H3" s="14"/>
    </row>
    <row r="4" spans="1:9" s="111" customFormat="1" x14ac:dyDescent="0.2">
      <c r="B4" s="2" t="s">
        <v>119</v>
      </c>
      <c r="C4" s="2"/>
      <c r="D4" s="4"/>
      <c r="E4" s="4"/>
      <c r="F4" s="112"/>
      <c r="G4" s="112"/>
      <c r="H4" s="14"/>
    </row>
    <row r="5" spans="1:9" s="111" customFormat="1" x14ac:dyDescent="0.2">
      <c r="B5" s="2" t="s">
        <v>120</v>
      </c>
      <c r="C5" s="2"/>
      <c r="D5" s="4"/>
      <c r="E5" s="4"/>
      <c r="F5" s="112"/>
      <c r="G5" s="112"/>
      <c r="H5" s="14"/>
    </row>
    <row r="6" spans="1:9" s="111" customFormat="1" x14ac:dyDescent="0.2">
      <c r="B6" s="2" t="s">
        <v>561</v>
      </c>
      <c r="C6" s="2"/>
      <c r="D6" s="4"/>
      <c r="E6" s="4"/>
      <c r="F6" s="112"/>
      <c r="G6" s="112"/>
      <c r="H6" s="14"/>
    </row>
    <row r="7" spans="1:9" s="111" customFormat="1" x14ac:dyDescent="0.2">
      <c r="B7" s="2"/>
      <c r="C7" s="2"/>
      <c r="D7" s="4"/>
      <c r="E7" s="4"/>
      <c r="F7" s="112"/>
      <c r="G7" s="112"/>
      <c r="H7" s="14"/>
    </row>
    <row r="8" spans="1:9" s="111" customFormat="1" x14ac:dyDescent="0.2">
      <c r="B8" s="2" t="s">
        <v>669</v>
      </c>
      <c r="C8" s="2"/>
      <c r="D8" s="4"/>
      <c r="E8" s="4"/>
      <c r="F8" s="112"/>
      <c r="G8" s="112"/>
      <c r="H8" s="14"/>
    </row>
    <row r="9" spans="1:9" s="111" customFormat="1" x14ac:dyDescent="0.2">
      <c r="B9" s="2"/>
      <c r="C9" s="2"/>
      <c r="F9" s="16"/>
      <c r="G9" s="16"/>
      <c r="H9" s="15"/>
    </row>
    <row r="10" spans="1:9" x14ac:dyDescent="0.2">
      <c r="B10" s="110" t="s">
        <v>9</v>
      </c>
      <c r="C10" s="110" t="s">
        <v>67</v>
      </c>
      <c r="D10" s="110" t="s">
        <v>3</v>
      </c>
      <c r="E10" s="110" t="s">
        <v>128</v>
      </c>
      <c r="F10" s="110" t="s">
        <v>123</v>
      </c>
      <c r="G10" s="110" t="s">
        <v>68</v>
      </c>
      <c r="H10" s="110" t="s">
        <v>16</v>
      </c>
    </row>
    <row r="11" spans="1:9" ht="38.25" x14ac:dyDescent="0.2">
      <c r="B11" s="106" t="s">
        <v>69</v>
      </c>
      <c r="C11" s="106"/>
      <c r="D11" s="107" t="s">
        <v>670</v>
      </c>
      <c r="E11" s="107" t="s">
        <v>526</v>
      </c>
      <c r="F11" s="118" t="s">
        <v>527</v>
      </c>
      <c r="G11" s="118" t="s">
        <v>528</v>
      </c>
      <c r="H11" s="105"/>
    </row>
    <row r="12" spans="1:9" ht="42.95" customHeight="1" x14ac:dyDescent="0.2">
      <c r="B12" s="96"/>
      <c r="C12" s="96" t="s">
        <v>671</v>
      </c>
      <c r="D12" s="46" t="s">
        <v>673</v>
      </c>
      <c r="E12" s="88" t="s">
        <v>630</v>
      </c>
      <c r="F12" s="120"/>
      <c r="G12" s="340"/>
      <c r="H12" s="8" t="s">
        <v>70</v>
      </c>
    </row>
    <row r="13" spans="1:9" ht="42.95" customHeight="1" x14ac:dyDescent="0.2">
      <c r="B13" s="96"/>
      <c r="C13" s="96" t="s">
        <v>672</v>
      </c>
      <c r="D13" s="46" t="s">
        <v>674</v>
      </c>
      <c r="E13" s="88" t="s">
        <v>630</v>
      </c>
      <c r="F13" s="120"/>
      <c r="G13" s="341"/>
      <c r="H13" s="8" t="s">
        <v>70</v>
      </c>
    </row>
    <row r="14" spans="1:9" x14ac:dyDescent="0.2">
      <c r="B14" s="106" t="s">
        <v>74</v>
      </c>
      <c r="C14" s="106"/>
      <c r="D14" s="107" t="s">
        <v>75</v>
      </c>
      <c r="E14" s="107"/>
      <c r="F14" s="119" t="str">
        <f>IF(F15="No", "FAIL", "PASS")</f>
        <v>PASS</v>
      </c>
      <c r="G14" s="119"/>
      <c r="H14" s="105" t="str">
        <f>IF(F$11="DEMO_READ_ONLY", "SHOULD", "MUST")</f>
        <v>MUST</v>
      </c>
    </row>
    <row r="15" spans="1:9" ht="76.5" x14ac:dyDescent="0.2">
      <c r="B15" s="96"/>
      <c r="C15" s="96" t="s">
        <v>76</v>
      </c>
      <c r="D15" s="97" t="s">
        <v>541</v>
      </c>
      <c r="E15" s="343" t="s">
        <v>552</v>
      </c>
      <c r="F15" s="344"/>
      <c r="G15" s="310"/>
      <c r="H15" s="8" t="s">
        <v>70</v>
      </c>
      <c r="I15" s="205"/>
    </row>
    <row r="16" spans="1:9" x14ac:dyDescent="0.2">
      <c r="B16" s="106" t="s">
        <v>77</v>
      </c>
      <c r="C16" s="106"/>
      <c r="D16" s="107" t="s">
        <v>78</v>
      </c>
      <c r="E16" s="107"/>
      <c r="F16" s="119" t="str">
        <f>IF(OR(F17="None",F18="None",F19="None",F20="None",F21= "None",F22="None",F23= "None"), "FAIL", IF(OR(F17="Other",F18="Other",F19="Other", F20="Other", F21="Other", F22="Other", F23="Other"), "CHECK","PASS"))</f>
        <v>PASS</v>
      </c>
      <c r="G16" s="119"/>
      <c r="H16" s="105" t="str">
        <f>IF(F$11="DEMO_READ_ONLY", "SHOULD", "MUST")</f>
        <v>MUST</v>
      </c>
    </row>
    <row r="17" spans="2:9" ht="76.5" x14ac:dyDescent="0.2">
      <c r="B17" s="96"/>
      <c r="C17" s="96" t="s">
        <v>79</v>
      </c>
      <c r="D17" s="97" t="s">
        <v>520</v>
      </c>
      <c r="E17" s="88" t="s">
        <v>630</v>
      </c>
      <c r="F17" s="120"/>
      <c r="G17" s="340"/>
      <c r="H17" s="8" t="s">
        <v>70</v>
      </c>
    </row>
    <row r="18" spans="2:9" ht="76.5" x14ac:dyDescent="0.2">
      <c r="B18" s="96"/>
      <c r="C18" s="96" t="s">
        <v>80</v>
      </c>
      <c r="D18" s="97" t="s">
        <v>492</v>
      </c>
      <c r="E18" s="88" t="s">
        <v>630</v>
      </c>
      <c r="F18" s="120"/>
      <c r="G18" s="341"/>
      <c r="H18" s="8" t="s">
        <v>70</v>
      </c>
    </row>
    <row r="19" spans="2:9" ht="51" x14ac:dyDescent="0.2">
      <c r="B19" s="96"/>
      <c r="C19" s="96" t="s">
        <v>81</v>
      </c>
      <c r="D19" s="97" t="s">
        <v>488</v>
      </c>
      <c r="E19" s="88" t="s">
        <v>630</v>
      </c>
      <c r="F19" s="120"/>
      <c r="G19" s="341"/>
      <c r="H19" s="8" t="s">
        <v>70</v>
      </c>
    </row>
    <row r="20" spans="2:9" ht="63.75" x14ac:dyDescent="0.2">
      <c r="B20" s="96"/>
      <c r="C20" s="96" t="s">
        <v>82</v>
      </c>
      <c r="D20" s="97" t="s">
        <v>510</v>
      </c>
      <c r="E20" s="88" t="s">
        <v>630</v>
      </c>
      <c r="F20" s="120"/>
      <c r="G20" s="341"/>
      <c r="H20" s="8" t="s">
        <v>70</v>
      </c>
    </row>
    <row r="21" spans="2:9" ht="38.25" x14ac:dyDescent="0.2">
      <c r="B21" s="96"/>
      <c r="C21" s="96" t="s">
        <v>83</v>
      </c>
      <c r="D21" s="97" t="s">
        <v>519</v>
      </c>
      <c r="E21" s="88" t="s">
        <v>630</v>
      </c>
      <c r="F21" s="120"/>
      <c r="G21" s="341"/>
      <c r="H21" s="8" t="s">
        <v>70</v>
      </c>
    </row>
    <row r="22" spans="2:9" ht="51" x14ac:dyDescent="0.2">
      <c r="B22" s="96"/>
      <c r="C22" s="96" t="s">
        <v>84</v>
      </c>
      <c r="D22" s="97" t="s">
        <v>85</v>
      </c>
      <c r="E22" s="88" t="s">
        <v>630</v>
      </c>
      <c r="F22" s="120"/>
      <c r="G22" s="340"/>
      <c r="H22" s="8" t="s">
        <v>70</v>
      </c>
    </row>
    <row r="23" spans="2:9" ht="51" x14ac:dyDescent="0.2">
      <c r="B23" s="96"/>
      <c r="C23" s="96" t="s">
        <v>86</v>
      </c>
      <c r="D23" s="97" t="s">
        <v>542</v>
      </c>
      <c r="E23" s="345" t="s">
        <v>631</v>
      </c>
      <c r="F23" s="121"/>
      <c r="G23" s="342"/>
      <c r="H23" s="8" t="s">
        <v>70</v>
      </c>
    </row>
    <row r="24" spans="2:9" ht="25.5" x14ac:dyDescent="0.2">
      <c r="B24" s="106" t="s">
        <v>87</v>
      </c>
      <c r="C24" s="106"/>
      <c r="D24" s="107" t="s">
        <v>88</v>
      </c>
      <c r="E24" s="107"/>
      <c r="F24" s="119" t="str">
        <f>IF(OR(F25="None",F26="None",F27="None",F28= "None"), "FAIL", IF(OR(F25="Other",F26="Other", F27="Other", F28="Other"), "CHECK","PASS"))</f>
        <v>PASS</v>
      </c>
      <c r="G24" s="119"/>
      <c r="H24" s="105" t="str">
        <f>IF(F$11="DEMO_READ_ONLY", "SHOULD", "MUST")</f>
        <v>MUST</v>
      </c>
    </row>
    <row r="25" spans="2:9" ht="89.25" x14ac:dyDescent="0.2">
      <c r="B25" s="96"/>
      <c r="C25" s="96" t="s">
        <v>89</v>
      </c>
      <c r="D25" s="97" t="s">
        <v>490</v>
      </c>
      <c r="E25" s="88" t="s">
        <v>630</v>
      </c>
      <c r="F25" s="122"/>
      <c r="G25" s="341"/>
      <c r="H25" s="8" t="s">
        <v>70</v>
      </c>
    </row>
    <row r="26" spans="2:9" ht="127.5" x14ac:dyDescent="0.2">
      <c r="B26" s="96"/>
      <c r="C26" s="96" t="s">
        <v>90</v>
      </c>
      <c r="D26" s="97" t="s">
        <v>489</v>
      </c>
      <c r="E26" s="88" t="s">
        <v>630</v>
      </c>
      <c r="F26" s="122"/>
      <c r="G26" s="341"/>
      <c r="H26" s="8" t="s">
        <v>70</v>
      </c>
    </row>
    <row r="27" spans="2:9" x14ac:dyDescent="0.2">
      <c r="B27" s="96"/>
      <c r="C27" s="96" t="s">
        <v>12</v>
      </c>
      <c r="D27" s="97" t="s">
        <v>543</v>
      </c>
      <c r="E27" s="88" t="s">
        <v>630</v>
      </c>
      <c r="F27" s="122"/>
      <c r="G27" s="351"/>
      <c r="H27" s="8" t="s">
        <v>70</v>
      </c>
      <c r="I27" s="244"/>
    </row>
    <row r="28" spans="2:9" ht="38.25" x14ac:dyDescent="0.2">
      <c r="B28" s="96"/>
      <c r="C28" s="96" t="s">
        <v>91</v>
      </c>
      <c r="D28" s="97" t="s">
        <v>511</v>
      </c>
      <c r="E28" s="88" t="s">
        <v>630</v>
      </c>
      <c r="F28" s="122"/>
      <c r="G28" s="341"/>
      <c r="H28" s="8" t="s">
        <v>70</v>
      </c>
    </row>
    <row r="29" spans="2:9" ht="38.25" x14ac:dyDescent="0.2">
      <c r="B29" s="106" t="s">
        <v>92</v>
      </c>
      <c r="C29" s="106"/>
      <c r="D29" s="107" t="s">
        <v>93</v>
      </c>
      <c r="E29" s="107"/>
      <c r="F29" s="119" t="str">
        <f>IF(OR(F31="Yes",F32="Yes"), "FAIL", "PASS")</f>
        <v>PASS</v>
      </c>
      <c r="G29" s="119"/>
      <c r="H29" s="105" t="str">
        <f>IF(F33="DEMO_READ_ONLY", "SHOULD", "MUST")</f>
        <v>MUST</v>
      </c>
    </row>
    <row r="30" spans="2:9" ht="110.25" customHeight="1" x14ac:dyDescent="0.2">
      <c r="B30" s="96"/>
      <c r="C30" s="96" t="s">
        <v>92</v>
      </c>
      <c r="D30" s="46" t="s">
        <v>144</v>
      </c>
      <c r="E30" s="346" t="s">
        <v>632</v>
      </c>
      <c r="F30" s="123"/>
      <c r="G30" s="347"/>
      <c r="H30" s="8" t="s">
        <v>13</v>
      </c>
    </row>
    <row r="31" spans="2:9" ht="51" x14ac:dyDescent="0.2">
      <c r="B31" s="96"/>
      <c r="C31" s="96" t="s">
        <v>94</v>
      </c>
      <c r="D31" s="46" t="s">
        <v>95</v>
      </c>
      <c r="E31" s="346" t="s">
        <v>632</v>
      </c>
      <c r="F31" s="123"/>
      <c r="G31" s="347"/>
      <c r="H31" s="8" t="s">
        <v>70</v>
      </c>
    </row>
    <row r="32" spans="2:9" ht="59.45" customHeight="1" x14ac:dyDescent="0.2">
      <c r="B32" s="96"/>
      <c r="C32" s="96" t="s">
        <v>96</v>
      </c>
      <c r="D32" s="46" t="s">
        <v>97</v>
      </c>
      <c r="E32" s="346" t="s">
        <v>632</v>
      </c>
      <c r="F32" s="123"/>
      <c r="G32" s="347"/>
      <c r="H32" s="8" t="s">
        <v>70</v>
      </c>
    </row>
    <row r="33" spans="2:8" ht="63.75" x14ac:dyDescent="0.2">
      <c r="B33" s="106" t="s">
        <v>181</v>
      </c>
      <c r="C33" s="106"/>
      <c r="D33" s="107" t="s">
        <v>131</v>
      </c>
      <c r="E33" s="107"/>
      <c r="F33" s="118"/>
      <c r="G33" s="118"/>
      <c r="H33" s="105"/>
    </row>
    <row r="34" spans="2:8" ht="47.25" customHeight="1" x14ac:dyDescent="0.2">
      <c r="B34" s="96"/>
      <c r="C34" s="96" t="s">
        <v>71</v>
      </c>
      <c r="D34" s="46" t="s">
        <v>72</v>
      </c>
      <c r="E34" s="348" t="s">
        <v>630</v>
      </c>
      <c r="F34" s="124"/>
      <c r="G34" s="125"/>
      <c r="H34" s="8" t="s">
        <v>70</v>
      </c>
    </row>
    <row r="35" spans="2:8" ht="51" x14ac:dyDescent="0.2">
      <c r="B35" s="96"/>
      <c r="C35" s="96" t="s">
        <v>73</v>
      </c>
      <c r="D35" s="46" t="s">
        <v>521</v>
      </c>
      <c r="E35" s="349" t="s">
        <v>552</v>
      </c>
      <c r="F35" s="126"/>
      <c r="G35" s="350"/>
      <c r="H35" s="8" t="s">
        <v>70</v>
      </c>
    </row>
    <row r="36" spans="2:8" ht="25.5" x14ac:dyDescent="0.2">
      <c r="B36" s="106" t="s">
        <v>98</v>
      </c>
      <c r="C36" s="106"/>
      <c r="D36" s="107" t="s">
        <v>99</v>
      </c>
      <c r="E36" s="107"/>
      <c r="F36" s="118"/>
      <c r="G36" s="118"/>
      <c r="H36" s="105"/>
    </row>
    <row r="37" spans="2:8" ht="25.5" x14ac:dyDescent="0.2">
      <c r="B37" s="96"/>
      <c r="C37" s="96" t="s">
        <v>127</v>
      </c>
      <c r="D37" s="46" t="s">
        <v>143</v>
      </c>
      <c r="E37" s="349" t="s">
        <v>552</v>
      </c>
      <c r="F37" s="126"/>
      <c r="G37" s="350"/>
      <c r="H37" s="8" t="s">
        <v>70</v>
      </c>
    </row>
    <row r="38" spans="2:8" ht="51" x14ac:dyDescent="0.2">
      <c r="B38" s="96"/>
      <c r="C38" s="96" t="s">
        <v>100</v>
      </c>
      <c r="D38" s="46" t="s">
        <v>101</v>
      </c>
      <c r="E38" s="346" t="s">
        <v>632</v>
      </c>
      <c r="F38" s="123"/>
      <c r="G38" s="347"/>
      <c r="H38" s="8" t="s">
        <v>70</v>
      </c>
    </row>
    <row r="40" spans="2:8" ht="18" x14ac:dyDescent="0.2">
      <c r="B40" s="1" t="str">
        <f>IF(OR(AND(F14="FAIL", H14="MUST"),  AND(F16="FAIL", H16="MUST"), AND(F24="FAIL", H24="MUST"), AND(F29="FAIL", H29="MUST")), "WARNING: A non-standard mechanism is being used for a mandatory IG control. This interface requires risk assessment from an IG perspective.", "")</f>
        <v/>
      </c>
    </row>
    <row r="43" spans="2:8" s="111" customFormat="1" ht="15.75" x14ac:dyDescent="0.2">
      <c r="B43" s="114" t="s">
        <v>49</v>
      </c>
      <c r="C43" s="2"/>
      <c r="D43" s="7"/>
      <c r="E43" s="115"/>
      <c r="F43" s="115"/>
      <c r="G43" s="115"/>
      <c r="H43" s="115"/>
    </row>
    <row r="44" spans="2:8" s="19" customFormat="1" ht="13.5" thickBot="1" x14ac:dyDescent="0.25">
      <c r="F44" s="116"/>
      <c r="G44" s="116"/>
      <c r="H44" s="20"/>
    </row>
    <row r="45" spans="2:8" s="19" customFormat="1" ht="39.200000000000003" customHeight="1" thickBot="1" x14ac:dyDescent="0.25">
      <c r="B45" s="530" t="str">
        <f>IF(OR(F$14&lt;&gt;"PASS", F$16&lt;&gt;"PASS", F$24&lt;&gt;"PASS", F$29&lt;&gt;"PASS"), "RISK ASSESSMENT - Provide reference to a separate risk asessment, explaining the nature of the non-standard IG controls, any risks introduced, and the measures in place to mitigate these risks. Conclude as to whether or not the deployment should proceed", "")</f>
        <v/>
      </c>
      <c r="C45" s="531"/>
      <c r="D45" s="531"/>
      <c r="E45" s="531"/>
      <c r="F45" s="531"/>
      <c r="G45" s="531"/>
      <c r="H45" s="532"/>
    </row>
    <row r="46" spans="2:8" s="19" customFormat="1" x14ac:dyDescent="0.2">
      <c r="F46" s="116"/>
      <c r="G46" s="116"/>
      <c r="H46" s="20"/>
    </row>
    <row r="47" spans="2:8" s="19" customFormat="1" x14ac:dyDescent="0.2">
      <c r="F47" s="116"/>
      <c r="G47" s="116"/>
      <c r="H47" s="20"/>
    </row>
    <row r="48" spans="2:8" s="115" customFormat="1" ht="15.75" x14ac:dyDescent="0.2">
      <c r="B48" s="299" t="s">
        <v>50</v>
      </c>
      <c r="C48" s="19"/>
      <c r="F48" s="117"/>
      <c r="G48" s="117"/>
      <c r="H48" s="20"/>
    </row>
    <row r="49" spans="2:8" s="115" customFormat="1" ht="13.5" thickBot="1" x14ac:dyDescent="0.25">
      <c r="B49" s="19"/>
      <c r="C49" s="19"/>
      <c r="F49" s="117"/>
      <c r="G49" s="117"/>
      <c r="H49" s="20"/>
    </row>
    <row r="50" spans="2:8" s="115" customFormat="1" x14ac:dyDescent="0.2">
      <c r="B50" s="533" t="s">
        <v>286</v>
      </c>
      <c r="C50" s="534"/>
      <c r="D50" s="534"/>
      <c r="E50" s="534"/>
      <c r="F50" s="534"/>
      <c r="G50" s="534"/>
      <c r="H50" s="535"/>
    </row>
    <row r="51" spans="2:8" s="19" customFormat="1" x14ac:dyDescent="0.2">
      <c r="B51" s="539" t="str">
        <f>IF(AND(F37="Yes",B45&lt;&gt;""),"External SIROs - This IG assessment identifies risks which may impact other Health or Social Care Organisation. Therefore the SIROs of these other Health or Social Care Organisations must provide signoff","")</f>
        <v/>
      </c>
      <c r="C51" s="540"/>
      <c r="D51" s="540"/>
      <c r="E51" s="540"/>
      <c r="F51" s="540"/>
      <c r="G51" s="540"/>
      <c r="H51" s="541"/>
    </row>
    <row r="52" spans="2:8" s="115" customFormat="1" ht="13.5" thickBot="1" x14ac:dyDescent="0.25">
      <c r="B52" s="536" t="str">
        <f>IF(AND(F38="Yes",B45&lt;&gt;""),"CTA - This IG assessment identifies risks which may impact the Spine. Therefore the NHS Digital Cluster Technical Architect must coordinate signoff","")</f>
        <v/>
      </c>
      <c r="C52" s="537"/>
      <c r="D52" s="537"/>
      <c r="E52" s="537"/>
      <c r="F52" s="537"/>
      <c r="G52" s="537"/>
      <c r="H52" s="538"/>
    </row>
    <row r="53" spans="2:8" s="115" customFormat="1" x14ac:dyDescent="0.2">
      <c r="B53" s="19"/>
      <c r="C53" s="19"/>
      <c r="F53" s="117"/>
      <c r="G53" s="117"/>
      <c r="H53" s="20"/>
    </row>
    <row r="54" spans="2:8" s="111" customFormat="1" x14ac:dyDescent="0.2">
      <c r="B54" s="19"/>
      <c r="C54" s="19"/>
      <c r="D54" s="115"/>
      <c r="E54" s="115"/>
      <c r="F54" s="117"/>
      <c r="G54" s="117"/>
      <c r="H54" s="20"/>
    </row>
    <row r="55" spans="2:8" s="111" customFormat="1" x14ac:dyDescent="0.2">
      <c r="B55" s="19"/>
      <c r="C55" s="19"/>
      <c r="D55" s="115"/>
      <c r="E55" s="115"/>
      <c r="F55" s="117"/>
      <c r="G55" s="117"/>
      <c r="H55" s="20"/>
    </row>
    <row r="56" spans="2:8" s="111" customFormat="1" x14ac:dyDescent="0.2">
      <c r="B56" s="19"/>
      <c r="C56" s="19"/>
      <c r="D56" s="115"/>
      <c r="E56" s="115"/>
      <c r="F56" s="117"/>
      <c r="G56" s="117"/>
      <c r="H56" s="20"/>
    </row>
    <row r="57" spans="2:8" s="111" customFormat="1" x14ac:dyDescent="0.2">
      <c r="B57" s="19"/>
      <c r="C57" s="19"/>
      <c r="F57" s="117"/>
      <c r="G57" s="117"/>
      <c r="H57" s="14"/>
    </row>
  </sheetData>
  <sheetProtection selectLockedCells="1"/>
  <mergeCells count="4">
    <mergeCell ref="B45:H45"/>
    <mergeCell ref="B50:H50"/>
    <mergeCell ref="B52:H52"/>
    <mergeCell ref="B51:H51"/>
  </mergeCells>
  <conditionalFormatting sqref="F15 F17:F23">
    <cfRule type="cellIs" dxfId="162" priority="30" stopIfTrue="1" operator="equal">
      <formula>"No"</formula>
    </cfRule>
  </conditionalFormatting>
  <conditionalFormatting sqref="G25">
    <cfRule type="expression" dxfId="161" priority="23" stopIfTrue="1">
      <formula>AND($F$25="Alternative Strong Authentication",$G$25="")</formula>
    </cfRule>
    <cfRule type="expression" dxfId="160" priority="29" stopIfTrue="1">
      <formula>AND($F$25="Other",$G$25="")</formula>
    </cfRule>
  </conditionalFormatting>
  <conditionalFormatting sqref="G26">
    <cfRule type="expression" dxfId="159" priority="28" stopIfTrue="1">
      <formula>AND($F$26="Other",$G$26="")</formula>
    </cfRule>
  </conditionalFormatting>
  <conditionalFormatting sqref="G27">
    <cfRule type="expression" dxfId="158" priority="27" stopIfTrue="1">
      <formula>AND($F$27="Other",$G$27="")</formula>
    </cfRule>
  </conditionalFormatting>
  <conditionalFormatting sqref="G28">
    <cfRule type="expression" dxfId="157" priority="26" stopIfTrue="1">
      <formula>AND($F$28="Other",$G$28="")</formula>
    </cfRule>
  </conditionalFormatting>
  <conditionalFormatting sqref="F25:F28">
    <cfRule type="cellIs" dxfId="156" priority="31" stopIfTrue="1" operator="equal">
      <formula>"None"</formula>
    </cfRule>
    <cfRule type="cellIs" dxfId="155" priority="32" stopIfTrue="1" operator="equal">
      <formula>"Other"</formula>
    </cfRule>
  </conditionalFormatting>
  <conditionalFormatting sqref="G34:G35 G37">
    <cfRule type="expression" dxfId="154" priority="8" stopIfTrue="1">
      <formula>AND($F34="Yes",$G34="")</formula>
    </cfRule>
  </conditionalFormatting>
  <conditionalFormatting sqref="G23">
    <cfRule type="cellIs" dxfId="153" priority="2" stopIfTrue="1" operator="equal">
      <formula>"No"</formula>
    </cfRule>
  </conditionalFormatting>
  <conditionalFormatting sqref="F12:F13">
    <cfRule type="cellIs" dxfId="152" priority="1" stopIfTrue="1" operator="equal">
      <formula>"No"</formula>
    </cfRule>
  </conditionalFormatting>
  <dataValidations count="5">
    <dataValidation type="list" allowBlank="1" showInputMessage="1" showErrorMessage="1" sqref="F17:F23 F30:F32 F15 F37:F38 F34:F35 F12:F13" xr:uid="{00000000-0002-0000-0900-000000000000}">
      <formula1>"Yes, No"</formula1>
    </dataValidation>
    <dataValidation type="list" allowBlank="1" showInputMessage="1" showErrorMessage="1" sqref="F28" xr:uid="{00000000-0002-0000-0900-000001000000}">
      <formula1>"Data Retention, Other, None"</formula1>
    </dataValidation>
    <dataValidation type="list" allowBlank="1" showInputMessage="1" showErrorMessage="1" sqref="F26" xr:uid="{00000000-0002-0000-0900-000002000000}">
      <formula1>"National RBAC,Local RBAC,Other,None"</formula1>
    </dataValidation>
    <dataValidation type="list" allowBlank="1" showInputMessage="1" showErrorMessage="1" sqref="F27" xr:uid="{00000000-0002-0000-0900-000003000000}">
      <formula1>"Full Audit, Other, None"</formula1>
    </dataValidation>
    <dataValidation type="list" allowBlank="1" showInputMessage="1" showErrorMessage="1" sqref="F25" xr:uid="{00000000-0002-0000-0900-000004000000}">
      <formula1>"Spine Smartcard, Alternative Strong Authentication, Other, None"</formula1>
    </dataValidation>
  </dataValidations>
  <pageMargins left="0.27559055118110237" right="0.19685039370078741" top="0.39370078740157483" bottom="0.35433070866141736" header="0.19685039370078741" footer="0.15748031496062992"/>
  <pageSetup paperSize="8" scale="80" fitToHeight="2"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67"/>
  <sheetViews>
    <sheetView zoomScaleNormal="100" workbookViewId="0"/>
  </sheetViews>
  <sheetFormatPr defaultColWidth="9.140625" defaultRowHeight="12.75" x14ac:dyDescent="0.2"/>
  <cols>
    <col min="1" max="1" width="1.7109375" style="132" customWidth="1"/>
    <col min="2" max="2" width="16.42578125" style="162" customWidth="1"/>
    <col min="3" max="3" width="42.7109375" style="162" customWidth="1"/>
    <col min="4" max="4" width="73.28515625" style="161" customWidth="1"/>
    <col min="5" max="5" width="29.42578125" style="161" customWidth="1"/>
    <col min="6" max="6" width="12" style="132" customWidth="1"/>
    <col min="7" max="7" width="40.140625" style="132" customWidth="1"/>
    <col min="8" max="16384" width="9.140625" style="132"/>
  </cols>
  <sheetData>
    <row r="1" spans="1:9" s="131" customFormat="1" ht="18" x14ac:dyDescent="0.2">
      <c r="A1" s="127" t="s">
        <v>287</v>
      </c>
      <c r="B1" s="127"/>
      <c r="C1" s="128"/>
      <c r="D1" s="129"/>
      <c r="E1" s="130"/>
    </row>
    <row r="2" spans="1:9" s="131" customFormat="1" ht="12.75" customHeight="1" x14ac:dyDescent="0.2">
      <c r="A2" s="127"/>
      <c r="B2" s="127"/>
      <c r="C2" s="128"/>
      <c r="D2" s="129"/>
      <c r="E2" s="130"/>
      <c r="H2" s="129"/>
    </row>
    <row r="3" spans="1:9" s="131" customFormat="1" ht="15.95" customHeight="1" x14ac:dyDescent="0.2">
      <c r="B3" s="128" t="s">
        <v>121</v>
      </c>
      <c r="C3" s="128"/>
      <c r="D3" s="129"/>
      <c r="E3" s="129"/>
    </row>
    <row r="4" spans="1:9" s="131" customFormat="1" ht="57.2" customHeight="1" x14ac:dyDescent="0.2">
      <c r="B4" s="542" t="s">
        <v>517</v>
      </c>
      <c r="C4" s="542"/>
      <c r="D4" s="542"/>
      <c r="E4" s="129"/>
    </row>
    <row r="5" spans="1:9" s="131" customFormat="1" ht="94.7" customHeight="1" x14ac:dyDescent="0.2">
      <c r="B5" s="547" t="s">
        <v>544</v>
      </c>
      <c r="C5" s="547"/>
      <c r="D5" s="547"/>
      <c r="E5" s="547"/>
      <c r="F5" s="547"/>
      <c r="G5" s="547"/>
      <c r="H5" s="547"/>
    </row>
    <row r="6" spans="1:9" s="131" customFormat="1" ht="7.5" customHeight="1" thickBot="1" x14ac:dyDescent="0.25">
      <c r="B6" s="128"/>
      <c r="C6" s="128"/>
      <c r="D6" s="129"/>
      <c r="E6" s="129"/>
      <c r="H6" s="129"/>
      <c r="I6" s="129"/>
    </row>
    <row r="7" spans="1:9" x14ac:dyDescent="0.2">
      <c r="B7" s="163" t="s">
        <v>9</v>
      </c>
      <c r="C7" s="164" t="s">
        <v>1</v>
      </c>
      <c r="D7" s="164" t="s">
        <v>3</v>
      </c>
      <c r="E7" s="164" t="s">
        <v>128</v>
      </c>
      <c r="F7" s="164" t="s">
        <v>123</v>
      </c>
      <c r="G7" s="164" t="s">
        <v>68</v>
      </c>
      <c r="H7" s="165" t="s">
        <v>16</v>
      </c>
    </row>
    <row r="8" spans="1:9" x14ac:dyDescent="0.2">
      <c r="B8" s="166" t="s">
        <v>65</v>
      </c>
      <c r="C8" s="167"/>
      <c r="D8" s="168"/>
      <c r="E8" s="168"/>
      <c r="F8" s="169"/>
      <c r="G8" s="169"/>
      <c r="H8" s="170"/>
    </row>
    <row r="9" spans="1:9" ht="70.5" customHeight="1" x14ac:dyDescent="0.2">
      <c r="B9" s="134" t="s">
        <v>132</v>
      </c>
      <c r="C9" s="136" t="s">
        <v>154</v>
      </c>
      <c r="D9" s="135" t="s">
        <v>273</v>
      </c>
      <c r="E9" s="352" t="s">
        <v>288</v>
      </c>
      <c r="F9" s="171"/>
      <c r="G9" s="354"/>
      <c r="H9" s="137" t="s">
        <v>70</v>
      </c>
    </row>
    <row r="10" spans="1:9" ht="48.75" customHeight="1" x14ac:dyDescent="0.2">
      <c r="B10" s="134" t="s">
        <v>133</v>
      </c>
      <c r="C10" s="136" t="s">
        <v>155</v>
      </c>
      <c r="D10" s="135" t="s">
        <v>274</v>
      </c>
      <c r="E10" s="352" t="s">
        <v>288</v>
      </c>
      <c r="F10" s="171"/>
      <c r="G10" s="354"/>
      <c r="H10" s="137" t="s">
        <v>70</v>
      </c>
    </row>
    <row r="11" spans="1:9" ht="58.7" customHeight="1" x14ac:dyDescent="0.2">
      <c r="B11" s="134" t="s">
        <v>264</v>
      </c>
      <c r="C11" s="543" t="s">
        <v>156</v>
      </c>
      <c r="D11" s="135" t="s">
        <v>275</v>
      </c>
      <c r="E11" s="352" t="s">
        <v>288</v>
      </c>
      <c r="F11" s="171"/>
      <c r="G11" s="354"/>
      <c r="H11" s="137" t="s">
        <v>70</v>
      </c>
    </row>
    <row r="12" spans="1:9" ht="35.450000000000003" customHeight="1" x14ac:dyDescent="0.2">
      <c r="B12" s="134" t="s">
        <v>263</v>
      </c>
      <c r="C12" s="544"/>
      <c r="D12" s="135" t="s">
        <v>276</v>
      </c>
      <c r="E12" s="352" t="s">
        <v>288</v>
      </c>
      <c r="F12" s="171"/>
      <c r="G12" s="353"/>
      <c r="H12" s="137" t="s">
        <v>70</v>
      </c>
    </row>
    <row r="13" spans="1:9" ht="45" customHeight="1" x14ac:dyDescent="0.2">
      <c r="B13" s="134" t="s">
        <v>262</v>
      </c>
      <c r="C13" s="544"/>
      <c r="D13" s="135" t="s">
        <v>277</v>
      </c>
      <c r="E13" s="352" t="s">
        <v>288</v>
      </c>
      <c r="F13" s="171"/>
      <c r="G13" s="353"/>
      <c r="H13" s="137" t="s">
        <v>70</v>
      </c>
    </row>
    <row r="14" spans="1:9" ht="72" customHeight="1" x14ac:dyDescent="0.2">
      <c r="B14" s="134" t="s">
        <v>261</v>
      </c>
      <c r="C14" s="545"/>
      <c r="D14" s="135" t="s">
        <v>278</v>
      </c>
      <c r="E14" s="352" t="s">
        <v>288</v>
      </c>
      <c r="F14" s="171"/>
      <c r="G14" s="354"/>
      <c r="H14" s="137" t="s">
        <v>70</v>
      </c>
    </row>
    <row r="15" spans="1:9" ht="39.200000000000003" customHeight="1" x14ac:dyDescent="0.2">
      <c r="B15" s="134" t="s">
        <v>260</v>
      </c>
      <c r="C15" s="136" t="s">
        <v>157</v>
      </c>
      <c r="D15" s="135" t="s">
        <v>518</v>
      </c>
      <c r="E15" s="352" t="s">
        <v>288</v>
      </c>
      <c r="F15" s="171"/>
      <c r="G15" s="353"/>
      <c r="H15" s="137" t="s">
        <v>70</v>
      </c>
      <c r="I15" s="246"/>
    </row>
    <row r="16" spans="1:9" ht="74.25" customHeight="1" x14ac:dyDescent="0.2">
      <c r="B16" s="134" t="s">
        <v>259</v>
      </c>
      <c r="C16" s="543" t="s">
        <v>158</v>
      </c>
      <c r="D16" s="138" t="s">
        <v>529</v>
      </c>
      <c r="E16" s="352" t="s">
        <v>288</v>
      </c>
      <c r="F16" s="171"/>
      <c r="G16" s="267"/>
      <c r="H16" s="137" t="s">
        <v>70</v>
      </c>
    </row>
    <row r="17" spans="2:9" ht="30.75" customHeight="1" x14ac:dyDescent="0.2">
      <c r="B17" s="134" t="s">
        <v>289</v>
      </c>
      <c r="C17" s="544"/>
      <c r="D17" s="135" t="s">
        <v>279</v>
      </c>
      <c r="E17" s="352" t="s">
        <v>288</v>
      </c>
      <c r="F17" s="171"/>
      <c r="G17" s="353"/>
      <c r="H17" s="137"/>
    </row>
    <row r="18" spans="2:9" ht="33" customHeight="1" x14ac:dyDescent="0.2">
      <c r="B18" s="134" t="s">
        <v>258</v>
      </c>
      <c r="C18" s="544"/>
      <c r="D18" s="135" t="s">
        <v>257</v>
      </c>
      <c r="E18" s="352" t="s">
        <v>288</v>
      </c>
      <c r="F18" s="171"/>
      <c r="G18" s="353"/>
      <c r="H18" s="137" t="s">
        <v>70</v>
      </c>
    </row>
    <row r="19" spans="2:9" ht="27.75" customHeight="1" x14ac:dyDescent="0.2">
      <c r="B19" s="134" t="s">
        <v>256</v>
      </c>
      <c r="C19" s="544"/>
      <c r="D19" s="135" t="s">
        <v>255</v>
      </c>
      <c r="E19" s="352" t="s">
        <v>288</v>
      </c>
      <c r="F19" s="171"/>
      <c r="G19" s="354"/>
      <c r="H19" s="137" t="s">
        <v>70</v>
      </c>
    </row>
    <row r="20" spans="2:9" ht="76.5" x14ac:dyDescent="0.2">
      <c r="B20" s="134" t="s">
        <v>254</v>
      </c>
      <c r="C20" s="545"/>
      <c r="D20" s="135" t="s">
        <v>253</v>
      </c>
      <c r="E20" s="352" t="s">
        <v>288</v>
      </c>
      <c r="F20" s="171"/>
      <c r="G20" s="354"/>
      <c r="H20" s="137" t="s">
        <v>70</v>
      </c>
      <c r="I20" s="246"/>
    </row>
    <row r="21" spans="2:9" ht="13.5" thickBot="1" x14ac:dyDescent="0.25">
      <c r="B21" s="139"/>
      <c r="C21" s="140"/>
      <c r="D21" s="141"/>
      <c r="E21" s="141"/>
      <c r="F21" s="142"/>
      <c r="G21" s="142"/>
      <c r="H21" s="143"/>
    </row>
    <row r="22" spans="2:9" ht="67.900000000000006" customHeight="1" thickBot="1" x14ac:dyDescent="0.25">
      <c r="B22" s="144" t="s">
        <v>102</v>
      </c>
      <c r="C22" s="251" t="str">
        <f>IF(OR(F9="Yes"), HYPERLINK("https://www.gov.uk/government/organisations/medicines-and-healthcare-products-regulatory-agency", "5 - The System falls under the category of a Medical Device and guidance should be sought from the MHRA"),
IF(F10="Yes", HYPERLINK("http://systems.digital.nhs.uk/clinsafety", "4- NHS Digital Clinical Safety Group Assistance Required"),
IF(OR(F11="Yes",F13="Yes",F14="Yes"),"3 - Local Only (Clinical Safety Related) SCCI0129 /SCCI0160 needs to be applied",
IF(F12="Yes","2 - Local Only (Non Clinical)","1 - None Required"))))</f>
        <v>1 - None Required</v>
      </c>
      <c r="D22" s="546" t="s">
        <v>280</v>
      </c>
      <c r="E22" s="546"/>
      <c r="F22" s="546"/>
      <c r="G22" s="145"/>
      <c r="H22" s="143"/>
    </row>
    <row r="23" spans="2:9" s="142" customFormat="1" x14ac:dyDescent="0.2">
      <c r="B23" s="139"/>
      <c r="C23" s="140"/>
      <c r="D23" s="141"/>
      <c r="E23" s="141"/>
      <c r="H23" s="143"/>
    </row>
    <row r="24" spans="2:9" s="148" customFormat="1" ht="15.75" x14ac:dyDescent="0.2">
      <c r="B24" s="257" t="s">
        <v>49</v>
      </c>
      <c r="C24" s="146"/>
      <c r="D24" s="147"/>
      <c r="E24" s="147"/>
      <c r="H24" s="149"/>
    </row>
    <row r="25" spans="2:9" s="146" customFormat="1" ht="13.5" thickBot="1" x14ac:dyDescent="0.25">
      <c r="B25" s="258"/>
      <c r="H25" s="151"/>
    </row>
    <row r="26" spans="2:9" s="146" customFormat="1" x14ac:dyDescent="0.2">
      <c r="B26" s="259" t="str">
        <f>IF(MID(C$22,1,1)&gt;"2", "RISK ASSESSMENT - have you conducted a formal Risk Assessment and identified Clinical Safety Hazards in accordance withSCCI0129 / 0160 (See Clinical Safety Framework, Chapter 4 for more details)", "")</f>
        <v/>
      </c>
      <c r="C26" s="152"/>
      <c r="D26" s="152"/>
      <c r="E26" s="152"/>
      <c r="F26" s="152"/>
      <c r="G26" s="153"/>
      <c r="H26" s="151"/>
    </row>
    <row r="27" spans="2:9" s="146" customFormat="1" x14ac:dyDescent="0.2">
      <c r="B27" s="258" t="str">
        <f>IF(MID(C$22,1,1)&gt;"2", "DOCUMENTARY EVIDENCE - is there a formal Safety Case and incorporating Hazard log. (See Clinical Safety Framework, Chapter 4 for more details)", "")</f>
        <v/>
      </c>
      <c r="C27" s="142"/>
      <c r="D27" s="142"/>
      <c r="E27" s="142"/>
      <c r="F27" s="142"/>
      <c r="G27" s="154"/>
      <c r="H27" s="151"/>
    </row>
    <row r="28" spans="2:9" s="146" customFormat="1" x14ac:dyDescent="0.2">
      <c r="B28" s="150" t="str">
        <f>IF(F$15="Yes", "SAFETY ISSUES - Provide documentation on any clinical safety implications of any issues identified in the Architecture section of this checklist: (See Clinical Safety Guidance, Chapter 4 for more details)", "")</f>
        <v/>
      </c>
      <c r="C28" s="142"/>
      <c r="D28" s="142"/>
      <c r="E28" s="142"/>
      <c r="F28" s="142"/>
      <c r="G28" s="154"/>
      <c r="H28" s="151"/>
    </row>
    <row r="29" spans="2:9" s="146" customFormat="1" ht="13.5" thickBot="1" x14ac:dyDescent="0.25">
      <c r="B29" s="252"/>
      <c r="C29" s="155"/>
      <c r="D29" s="155"/>
      <c r="E29" s="155"/>
      <c r="F29" s="155"/>
      <c r="G29" s="156"/>
      <c r="H29" s="151"/>
    </row>
    <row r="30" spans="2:9" s="146" customFormat="1" x14ac:dyDescent="0.2">
      <c r="B30" s="150"/>
      <c r="H30" s="151"/>
    </row>
    <row r="31" spans="2:9" s="148" customFormat="1" ht="15.75" x14ac:dyDescent="0.2">
      <c r="B31" s="257" t="s">
        <v>50</v>
      </c>
      <c r="C31" s="146"/>
      <c r="D31" s="147"/>
      <c r="E31" s="147"/>
      <c r="H31" s="149"/>
    </row>
    <row r="32" spans="2:9" s="148" customFormat="1" ht="13.5" thickBot="1" x14ac:dyDescent="0.25">
      <c r="B32" s="157"/>
      <c r="C32" s="146"/>
      <c r="D32" s="147"/>
      <c r="E32" s="147"/>
      <c r="H32" s="149"/>
    </row>
    <row r="33" spans="2:8" s="148" customFormat="1" x14ac:dyDescent="0.2">
      <c r="B33" s="249"/>
      <c r="C33" s="158"/>
      <c r="D33" s="159"/>
      <c r="E33" s="159"/>
      <c r="F33" s="159"/>
      <c r="G33" s="160"/>
      <c r="H33" s="149"/>
    </row>
    <row r="34" spans="2:8" s="148" customFormat="1" x14ac:dyDescent="0.2">
      <c r="B34" s="548" t="str">
        <f>IF(MID(C$22,1,1)&gt;"4", HYPERLINK("https://www.gov.uk/government/organisations/medicines-and-healthcare-products-regulatory-agency", "MHRA - For more information on Medical Device regulation follow this link"), "")</f>
        <v/>
      </c>
      <c r="C34" s="549"/>
      <c r="D34" s="549"/>
      <c r="E34" s="549"/>
      <c r="F34" s="549"/>
      <c r="G34" s="550"/>
      <c r="H34" s="149"/>
    </row>
    <row r="35" spans="2:8" s="146" customFormat="1" x14ac:dyDescent="0.2">
      <c r="B35" s="551" t="str">
        <f>IF(MID(C$22,1,1)&gt;"1", "CSO - the local Clinical Safety Officer or Social Care Professional must sign off the interface", "")</f>
        <v/>
      </c>
      <c r="C35" s="552"/>
      <c r="D35" s="552"/>
      <c r="E35" s="552"/>
      <c r="F35" s="552"/>
      <c r="G35" s="553"/>
      <c r="H35" s="151"/>
    </row>
    <row r="36" spans="2:8" s="148" customFormat="1" x14ac:dyDescent="0.2">
      <c r="B36" s="551" t="str">
        <f>IF(MID(C$22,1,1)&gt;"2", "CSG - Assistance from the NHS Digital Clinical Safety group is available. Contact clinical.safety@NHS Digital.gov.uk", "")</f>
        <v/>
      </c>
      <c r="C36" s="552"/>
      <c r="D36" s="552"/>
      <c r="E36" s="552"/>
      <c r="F36" s="552"/>
      <c r="G36" s="553"/>
      <c r="H36" s="149"/>
    </row>
    <row r="37" spans="2:8" s="148" customFormat="1" ht="13.5" thickBot="1" x14ac:dyDescent="0.25">
      <c r="B37" s="554" t="str">
        <f>IF(MID(C$22,1,1)&gt;"3", "CSG - Signoff from the NHS Digital Clinical Safety group is required. Contact clinical.safety@NHS Digital.gov.uk", "")</f>
        <v/>
      </c>
      <c r="C37" s="555"/>
      <c r="D37" s="555"/>
      <c r="E37" s="555"/>
      <c r="F37" s="555"/>
      <c r="G37" s="556"/>
      <c r="H37" s="149"/>
    </row>
    <row r="38" spans="2:8" s="131" customFormat="1" x14ac:dyDescent="0.2">
      <c r="B38" s="133"/>
      <c r="C38" s="133"/>
      <c r="D38" s="133"/>
      <c r="E38" s="133"/>
      <c r="F38" s="133"/>
      <c r="G38" s="133"/>
      <c r="H38" s="133"/>
    </row>
    <row r="39" spans="2:8" ht="18" x14ac:dyDescent="0.2">
      <c r="B39" s="127"/>
      <c r="C39" s="140"/>
      <c r="F39" s="142"/>
      <c r="G39" s="142"/>
      <c r="H39" s="141"/>
    </row>
    <row r="40" spans="2:8" x14ac:dyDescent="0.2">
      <c r="H40" s="161"/>
    </row>
    <row r="41" spans="2:8" x14ac:dyDescent="0.2">
      <c r="H41" s="161"/>
    </row>
    <row r="42" spans="2:8" ht="318.75" customHeight="1" x14ac:dyDescent="0.2">
      <c r="B42" s="547"/>
      <c r="C42" s="547"/>
      <c r="D42" s="547"/>
      <c r="H42" s="161"/>
    </row>
    <row r="43" spans="2:8" x14ac:dyDescent="0.2">
      <c r="H43" s="161"/>
    </row>
    <row r="44" spans="2:8" x14ac:dyDescent="0.2">
      <c r="H44" s="161"/>
    </row>
    <row r="45" spans="2:8" x14ac:dyDescent="0.2">
      <c r="H45" s="161"/>
    </row>
    <row r="46" spans="2:8" x14ac:dyDescent="0.2">
      <c r="H46" s="161"/>
    </row>
    <row r="47" spans="2:8" x14ac:dyDescent="0.2">
      <c r="H47" s="161"/>
    </row>
    <row r="48" spans="2:8" x14ac:dyDescent="0.2">
      <c r="H48" s="161"/>
    </row>
    <row r="49" spans="8:8" x14ac:dyDescent="0.2">
      <c r="H49" s="161"/>
    </row>
    <row r="50" spans="8:8" x14ac:dyDescent="0.2">
      <c r="H50" s="161"/>
    </row>
    <row r="51" spans="8:8" x14ac:dyDescent="0.2">
      <c r="H51" s="161"/>
    </row>
    <row r="52" spans="8:8" x14ac:dyDescent="0.2">
      <c r="H52" s="161"/>
    </row>
    <row r="53" spans="8:8" x14ac:dyDescent="0.2">
      <c r="H53" s="161"/>
    </row>
    <row r="54" spans="8:8" x14ac:dyDescent="0.2">
      <c r="H54" s="161"/>
    </row>
    <row r="55" spans="8:8" x14ac:dyDescent="0.2">
      <c r="H55" s="161"/>
    </row>
    <row r="56" spans="8:8" x14ac:dyDescent="0.2">
      <c r="H56" s="161"/>
    </row>
    <row r="57" spans="8:8" x14ac:dyDescent="0.2">
      <c r="H57" s="161"/>
    </row>
    <row r="58" spans="8:8" x14ac:dyDescent="0.2">
      <c r="H58" s="161"/>
    </row>
    <row r="59" spans="8:8" x14ac:dyDescent="0.2">
      <c r="H59" s="161"/>
    </row>
    <row r="60" spans="8:8" x14ac:dyDescent="0.2">
      <c r="H60" s="161"/>
    </row>
    <row r="61" spans="8:8" x14ac:dyDescent="0.2">
      <c r="H61" s="161"/>
    </row>
    <row r="62" spans="8:8" x14ac:dyDescent="0.2">
      <c r="H62" s="161"/>
    </row>
    <row r="63" spans="8:8" x14ac:dyDescent="0.2">
      <c r="H63" s="161"/>
    </row>
    <row r="64" spans="8:8" x14ac:dyDescent="0.2">
      <c r="H64" s="161"/>
    </row>
    <row r="65" spans="8:8" x14ac:dyDescent="0.2">
      <c r="H65" s="161"/>
    </row>
    <row r="66" spans="8:8" x14ac:dyDescent="0.2">
      <c r="H66" s="161"/>
    </row>
    <row r="67" spans="8:8" x14ac:dyDescent="0.2">
      <c r="H67" s="161"/>
    </row>
  </sheetData>
  <mergeCells count="10">
    <mergeCell ref="B4:D4"/>
    <mergeCell ref="C11:C14"/>
    <mergeCell ref="C16:C20"/>
    <mergeCell ref="D22:F22"/>
    <mergeCell ref="B42:D42"/>
    <mergeCell ref="B5:H5"/>
    <mergeCell ref="B34:G34"/>
    <mergeCell ref="B35:G35"/>
    <mergeCell ref="B36:G36"/>
    <mergeCell ref="B37:G37"/>
  </mergeCells>
  <conditionalFormatting sqref="F9:F11 F13:F15">
    <cfRule type="cellIs" dxfId="151" priority="8" stopIfTrue="1" operator="equal">
      <formula>"Yes"</formula>
    </cfRule>
  </conditionalFormatting>
  <conditionalFormatting sqref="F18:F20">
    <cfRule type="cellIs" dxfId="150" priority="7" stopIfTrue="1" operator="equal">
      <formula>"No"</formula>
    </cfRule>
  </conditionalFormatting>
  <conditionalFormatting sqref="C22">
    <cfRule type="containsText" dxfId="149" priority="5" stopIfTrue="1" operator="containsText" text="NHS Digital Clinical Safety Group Assistance Required">
      <formula>NOT(ISERROR(SEARCH("NHS Digital Clinical Safety Group Assistance Required",C22)))</formula>
    </cfRule>
    <cfRule type="containsText" dxfId="148" priority="6" stopIfTrue="1" operator="containsText" text="MHRA">
      <formula>NOT(ISERROR(SEARCH("MHRA",C22)))</formula>
    </cfRule>
  </conditionalFormatting>
  <conditionalFormatting sqref="F12">
    <cfRule type="cellIs" dxfId="147" priority="3" stopIfTrue="1" operator="equal">
      <formula>"No"</formula>
    </cfRule>
  </conditionalFormatting>
  <conditionalFormatting sqref="F17">
    <cfRule type="cellIs" dxfId="146" priority="2" stopIfTrue="1" operator="equal">
      <formula>"Yes"</formula>
    </cfRule>
  </conditionalFormatting>
  <conditionalFormatting sqref="F16">
    <cfRule type="cellIs" dxfId="145" priority="1" stopIfTrue="1" operator="equal">
      <formula>"Yes"</formula>
    </cfRule>
  </conditionalFormatting>
  <dataValidations count="1">
    <dataValidation type="list" allowBlank="1" showInputMessage="1" showErrorMessage="1" sqref="F9:F20" xr:uid="{00000000-0002-0000-0A00-000000000000}">
      <formula1>"Yes, No"</formula1>
    </dataValidation>
  </dataValidations>
  <pageMargins left="0.38" right="0.4" top="0.4" bottom="0.37" header="0.2" footer="0.17"/>
  <pageSetup paperSize="9" scale="60" fitToHeight="0" orientation="landscape"/>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35"/>
  <sheetViews>
    <sheetView zoomScale="90" zoomScaleNormal="90" workbookViewId="0"/>
  </sheetViews>
  <sheetFormatPr defaultColWidth="9.140625" defaultRowHeight="12.75" x14ac:dyDescent="0.2"/>
  <cols>
    <col min="1" max="1" width="3.42578125" style="47" customWidth="1"/>
    <col min="2" max="2" width="11" style="47" customWidth="1"/>
    <col min="3" max="3" width="44.7109375" style="47" customWidth="1"/>
    <col min="4" max="4" width="61.42578125" style="47" customWidth="1"/>
    <col min="5" max="5" width="14.28515625" style="47" bestFit="1" customWidth="1"/>
    <col min="6" max="7" width="52.140625" style="47" customWidth="1"/>
    <col min="8" max="8" width="17.7109375" style="47" customWidth="1"/>
    <col min="9" max="16384" width="9.140625" style="47"/>
  </cols>
  <sheetData>
    <row r="1" spans="1:20" s="60" customFormat="1" ht="18" x14ac:dyDescent="0.2">
      <c r="A1" s="61" t="s">
        <v>600</v>
      </c>
      <c r="B1" s="61"/>
      <c r="D1" s="403"/>
    </row>
    <row r="2" spans="1:20" s="60" customFormat="1" ht="10.5" customHeight="1" x14ac:dyDescent="0.2">
      <c r="A2" s="61"/>
      <c r="B2" s="61"/>
    </row>
    <row r="3" spans="1:20" s="57" customFormat="1" x14ac:dyDescent="0.2">
      <c r="B3" s="59" t="s">
        <v>272</v>
      </c>
      <c r="C3" s="58"/>
      <c r="D3" s="58"/>
      <c r="E3" s="58"/>
      <c r="F3" s="58"/>
      <c r="G3" s="58"/>
      <c r="H3" s="58"/>
    </row>
    <row r="4" spans="1:20" s="57" customFormat="1" x14ac:dyDescent="0.2">
      <c r="B4" s="59" t="s">
        <v>761</v>
      </c>
      <c r="C4" s="58"/>
      <c r="D4" s="58"/>
      <c r="E4" s="58"/>
      <c r="F4" s="58"/>
      <c r="G4" s="58"/>
      <c r="H4" s="58"/>
    </row>
    <row r="5" spans="1:20" s="57" customFormat="1" x14ac:dyDescent="0.2">
      <c r="B5" s="68" t="s">
        <v>213</v>
      </c>
      <c r="C5" s="58"/>
      <c r="D5" s="58"/>
      <c r="E5" s="58"/>
      <c r="F5" s="58"/>
      <c r="G5" s="58"/>
      <c r="H5" s="58"/>
    </row>
    <row r="6" spans="1:20" s="57" customFormat="1" x14ac:dyDescent="0.2">
      <c r="B6" s="67" t="s">
        <v>453</v>
      </c>
      <c r="C6" s="58"/>
      <c r="D6" s="58"/>
      <c r="E6" s="58"/>
      <c r="F6" s="58"/>
      <c r="G6" s="58"/>
      <c r="H6" s="58"/>
    </row>
    <row r="7" spans="1:20" s="57" customFormat="1" ht="14.25" customHeight="1" thickBot="1" x14ac:dyDescent="0.25">
      <c r="A7" s="59"/>
      <c r="B7" s="59"/>
      <c r="C7" s="58"/>
      <c r="D7" s="58"/>
      <c r="E7" s="58"/>
      <c r="F7" s="58"/>
      <c r="G7" s="58"/>
      <c r="H7" s="58"/>
    </row>
    <row r="8" spans="1:20" s="52" customFormat="1" ht="35.25" customHeight="1" thickBot="1" x14ac:dyDescent="0.25">
      <c r="A8" s="56"/>
      <c r="B8" s="55" t="s">
        <v>9</v>
      </c>
      <c r="C8" s="55" t="s">
        <v>212</v>
      </c>
      <c r="D8" s="54" t="s">
        <v>760</v>
      </c>
      <c r="E8" s="402" t="s">
        <v>759</v>
      </c>
      <c r="F8" s="402" t="s">
        <v>211</v>
      </c>
      <c r="G8" s="53" t="s">
        <v>758</v>
      </c>
      <c r="H8" s="53" t="s">
        <v>16</v>
      </c>
      <c r="I8" s="47"/>
      <c r="J8" s="47"/>
      <c r="K8" s="47"/>
      <c r="L8" s="47"/>
      <c r="M8" s="47"/>
      <c r="N8" s="47"/>
      <c r="O8" s="47"/>
      <c r="P8" s="47"/>
      <c r="Q8" s="47"/>
      <c r="R8" s="47"/>
      <c r="S8" s="47"/>
      <c r="T8" s="47"/>
    </row>
    <row r="9" spans="1:20" s="32" customFormat="1" ht="15" customHeight="1" x14ac:dyDescent="0.2">
      <c r="A9" s="51"/>
      <c r="B9" s="557" t="s">
        <v>757</v>
      </c>
      <c r="C9" s="558"/>
      <c r="D9" s="558"/>
      <c r="E9" s="558"/>
      <c r="F9" s="558"/>
      <c r="G9" s="558"/>
      <c r="H9" s="559"/>
      <c r="I9" s="47"/>
      <c r="J9" s="47"/>
      <c r="K9" s="47"/>
      <c r="L9" s="47"/>
      <c r="M9" s="47"/>
      <c r="N9" s="47"/>
      <c r="O9" s="47"/>
      <c r="P9" s="47"/>
      <c r="Q9" s="47"/>
      <c r="R9" s="47"/>
      <c r="S9" s="47"/>
      <c r="T9" s="47"/>
    </row>
    <row r="10" spans="1:20" x14ac:dyDescent="0.2">
      <c r="A10" s="50"/>
      <c r="B10" s="404" t="s">
        <v>210</v>
      </c>
      <c r="C10" s="401" t="s">
        <v>756</v>
      </c>
      <c r="D10" s="400" t="s">
        <v>755</v>
      </c>
      <c r="E10" s="407"/>
      <c r="F10" s="405"/>
      <c r="G10" s="405"/>
      <c r="H10" s="399" t="s">
        <v>70</v>
      </c>
    </row>
    <row r="11" spans="1:20" x14ac:dyDescent="0.2">
      <c r="A11" s="50"/>
      <c r="B11" s="404" t="s">
        <v>209</v>
      </c>
      <c r="C11" s="401" t="s">
        <v>754</v>
      </c>
      <c r="D11" s="400" t="s">
        <v>753</v>
      </c>
      <c r="E11" s="407"/>
      <c r="F11" s="405"/>
      <c r="G11" s="405"/>
      <c r="H11" s="399" t="s">
        <v>70</v>
      </c>
    </row>
    <row r="12" spans="1:20" ht="25.5" x14ac:dyDescent="0.2">
      <c r="A12" s="50"/>
      <c r="B12" s="404" t="s">
        <v>208</v>
      </c>
      <c r="C12" s="401" t="s">
        <v>206</v>
      </c>
      <c r="D12" s="400" t="s">
        <v>752</v>
      </c>
      <c r="E12" s="407"/>
      <c r="F12" s="405"/>
      <c r="G12" s="405"/>
      <c r="H12" s="399" t="s">
        <v>70</v>
      </c>
    </row>
    <row r="13" spans="1:20" ht="51" x14ac:dyDescent="0.2">
      <c r="A13" s="50"/>
      <c r="B13" s="404" t="s">
        <v>207</v>
      </c>
      <c r="C13" s="401" t="s">
        <v>477</v>
      </c>
      <c r="D13" s="400" t="s">
        <v>751</v>
      </c>
      <c r="E13" s="407"/>
      <c r="F13" s="405"/>
      <c r="G13" s="405"/>
      <c r="H13" s="399" t="s">
        <v>70</v>
      </c>
    </row>
    <row r="14" spans="1:20" ht="25.5" x14ac:dyDescent="0.2">
      <c r="A14" s="50"/>
      <c r="B14" s="404" t="s">
        <v>205</v>
      </c>
      <c r="C14" s="401" t="s">
        <v>271</v>
      </c>
      <c r="D14" s="400" t="s">
        <v>750</v>
      </c>
      <c r="E14" s="407"/>
      <c r="F14" s="405"/>
      <c r="G14" s="405"/>
      <c r="H14" s="399" t="s">
        <v>70</v>
      </c>
    </row>
    <row r="15" spans="1:20" ht="38.25" x14ac:dyDescent="0.2">
      <c r="A15" s="50"/>
      <c r="B15" s="404" t="s">
        <v>204</v>
      </c>
      <c r="C15" s="401" t="s">
        <v>268</v>
      </c>
      <c r="D15" s="400" t="s">
        <v>480</v>
      </c>
      <c r="E15" s="407"/>
      <c r="F15" s="405"/>
      <c r="G15" s="405"/>
      <c r="H15" s="399" t="s">
        <v>70</v>
      </c>
    </row>
    <row r="16" spans="1:20" ht="63.75" x14ac:dyDescent="0.2">
      <c r="A16" s="50"/>
      <c r="B16" s="404" t="s">
        <v>203</v>
      </c>
      <c r="C16" s="401" t="s">
        <v>198</v>
      </c>
      <c r="D16" s="400" t="s">
        <v>478</v>
      </c>
      <c r="E16" s="407"/>
      <c r="F16" s="405"/>
      <c r="G16" s="405"/>
      <c r="H16" s="399" t="s">
        <v>70</v>
      </c>
    </row>
    <row r="17" spans="1:20" ht="127.5" x14ac:dyDescent="0.2">
      <c r="A17" s="50"/>
      <c r="B17" s="404" t="s">
        <v>202</v>
      </c>
      <c r="C17" s="401" t="s">
        <v>270</v>
      </c>
      <c r="D17" s="400" t="s">
        <v>749</v>
      </c>
      <c r="E17" s="407"/>
      <c r="F17" s="405"/>
      <c r="G17" s="405"/>
      <c r="H17" s="399" t="s">
        <v>70</v>
      </c>
    </row>
    <row r="18" spans="1:20" ht="38.25" x14ac:dyDescent="0.2">
      <c r="A18" s="50"/>
      <c r="B18" s="404" t="s">
        <v>201</v>
      </c>
      <c r="C18" s="401" t="s">
        <v>269</v>
      </c>
      <c r="D18" s="400" t="s">
        <v>748</v>
      </c>
      <c r="E18" s="407"/>
      <c r="F18" s="405"/>
      <c r="G18" s="405"/>
      <c r="H18" s="399" t="s">
        <v>70</v>
      </c>
    </row>
    <row r="19" spans="1:20" ht="25.5" x14ac:dyDescent="0.2">
      <c r="A19" s="50"/>
      <c r="B19" s="404" t="s">
        <v>200</v>
      </c>
      <c r="C19" s="401" t="s">
        <v>267</v>
      </c>
      <c r="D19" s="400" t="s">
        <v>747</v>
      </c>
      <c r="E19" s="407"/>
      <c r="F19" s="405"/>
      <c r="G19" s="405"/>
      <c r="H19" s="399" t="s">
        <v>70</v>
      </c>
    </row>
    <row r="20" spans="1:20" ht="25.5" x14ac:dyDescent="0.2">
      <c r="A20" s="50"/>
      <c r="B20" s="404" t="s">
        <v>199</v>
      </c>
      <c r="C20" s="401" t="s">
        <v>266</v>
      </c>
      <c r="D20" s="400" t="s">
        <v>746</v>
      </c>
      <c r="E20" s="407"/>
      <c r="F20" s="405"/>
      <c r="G20" s="405"/>
      <c r="H20" s="399" t="s">
        <v>70</v>
      </c>
    </row>
    <row r="21" spans="1:20" ht="25.5" x14ac:dyDescent="0.2">
      <c r="A21" s="50"/>
      <c r="B21" s="404" t="s">
        <v>197</v>
      </c>
      <c r="C21" s="401" t="s">
        <v>530</v>
      </c>
      <c r="D21" s="400" t="s">
        <v>265</v>
      </c>
      <c r="E21" s="407"/>
      <c r="F21" s="405"/>
      <c r="G21" s="405"/>
      <c r="H21" s="399" t="s">
        <v>70</v>
      </c>
    </row>
    <row r="22" spans="1:20" s="32" customFormat="1" ht="15" x14ac:dyDescent="0.2">
      <c r="A22" s="51"/>
      <c r="B22" s="560" t="s">
        <v>506</v>
      </c>
      <c r="C22" s="561"/>
      <c r="D22" s="561"/>
      <c r="E22" s="561"/>
      <c r="F22" s="561"/>
      <c r="G22" s="561"/>
      <c r="H22" s="561"/>
      <c r="I22" s="47"/>
      <c r="J22" s="47"/>
      <c r="K22" s="47"/>
      <c r="L22" s="47"/>
      <c r="M22" s="47"/>
      <c r="N22" s="47"/>
      <c r="O22" s="47"/>
      <c r="P22" s="47"/>
      <c r="Q22" s="47"/>
      <c r="R22" s="47"/>
      <c r="S22" s="47"/>
      <c r="T22" s="47"/>
    </row>
    <row r="23" spans="1:20" ht="38.25" x14ac:dyDescent="0.2">
      <c r="A23" s="50"/>
      <c r="B23" s="404" t="s">
        <v>196</v>
      </c>
      <c r="C23" s="401" t="s">
        <v>479</v>
      </c>
      <c r="D23" s="400" t="s">
        <v>480</v>
      </c>
      <c r="E23" s="408"/>
      <c r="F23" s="406"/>
      <c r="G23" s="406"/>
      <c r="H23" s="399" t="s">
        <v>70</v>
      </c>
    </row>
    <row r="24" spans="1:20" ht="25.5" x14ac:dyDescent="0.2">
      <c r="A24" s="50"/>
      <c r="B24" s="404" t="s">
        <v>195</v>
      </c>
      <c r="C24" s="401" t="s">
        <v>267</v>
      </c>
      <c r="D24" s="400" t="s">
        <v>747</v>
      </c>
      <c r="E24" s="408"/>
      <c r="F24" s="406"/>
      <c r="G24" s="406"/>
      <c r="H24" s="399" t="s">
        <v>70</v>
      </c>
    </row>
    <row r="25" spans="1:20" ht="25.5" x14ac:dyDescent="0.2">
      <c r="A25" s="50"/>
      <c r="B25" s="404" t="s">
        <v>194</v>
      </c>
      <c r="C25" s="401" t="s">
        <v>266</v>
      </c>
      <c r="D25" s="400" t="s">
        <v>746</v>
      </c>
      <c r="E25" s="408"/>
      <c r="F25" s="406"/>
      <c r="G25" s="406"/>
      <c r="H25" s="399" t="s">
        <v>70</v>
      </c>
    </row>
    <row r="26" spans="1:20" ht="25.5" x14ac:dyDescent="0.2">
      <c r="A26" s="50"/>
      <c r="B26" s="404" t="s">
        <v>193</v>
      </c>
      <c r="C26" s="401" t="s">
        <v>531</v>
      </c>
      <c r="D26" s="400" t="s">
        <v>265</v>
      </c>
      <c r="E26" s="408"/>
      <c r="F26" s="406"/>
      <c r="G26" s="406"/>
      <c r="H26" s="399" t="s">
        <v>70</v>
      </c>
    </row>
    <row r="29" spans="1:20" ht="25.5" customHeight="1" x14ac:dyDescent="0.2">
      <c r="B29" s="562" t="s">
        <v>512</v>
      </c>
      <c r="C29" s="563"/>
      <c r="D29" s="563"/>
      <c r="E29" s="563"/>
      <c r="F29" s="563"/>
      <c r="G29" s="563"/>
      <c r="H29" s="564"/>
    </row>
    <row r="30" spans="1:20" x14ac:dyDescent="0.2">
      <c r="B30" s="565"/>
      <c r="C30" s="566"/>
      <c r="D30" s="566"/>
      <c r="E30" s="566"/>
      <c r="F30" s="566"/>
      <c r="G30" s="566"/>
      <c r="H30" s="567"/>
    </row>
    <row r="31" spans="1:20" x14ac:dyDescent="0.2">
      <c r="B31" s="565"/>
      <c r="C31" s="566"/>
      <c r="D31" s="566"/>
      <c r="E31" s="566"/>
      <c r="F31" s="566"/>
      <c r="G31" s="566"/>
      <c r="H31" s="567"/>
    </row>
    <row r="32" spans="1:20" x14ac:dyDescent="0.2">
      <c r="B32" s="565"/>
      <c r="C32" s="566"/>
      <c r="D32" s="566"/>
      <c r="E32" s="566"/>
      <c r="F32" s="566"/>
      <c r="G32" s="566"/>
      <c r="H32" s="567"/>
    </row>
    <row r="33" spans="2:8" x14ac:dyDescent="0.2">
      <c r="B33" s="565"/>
      <c r="C33" s="566"/>
      <c r="D33" s="566"/>
      <c r="E33" s="566"/>
      <c r="F33" s="566"/>
      <c r="G33" s="566"/>
      <c r="H33" s="567"/>
    </row>
    <row r="34" spans="2:8" x14ac:dyDescent="0.2">
      <c r="B34" s="565"/>
      <c r="C34" s="566"/>
      <c r="D34" s="566"/>
      <c r="E34" s="566"/>
      <c r="F34" s="566"/>
      <c r="G34" s="566"/>
      <c r="H34" s="567"/>
    </row>
    <row r="35" spans="2:8" x14ac:dyDescent="0.2">
      <c r="B35" s="568"/>
      <c r="C35" s="569"/>
      <c r="D35" s="569"/>
      <c r="E35" s="569"/>
      <c r="F35" s="569"/>
      <c r="G35" s="569"/>
      <c r="H35" s="570"/>
    </row>
  </sheetData>
  <mergeCells count="3">
    <mergeCell ref="B9:H9"/>
    <mergeCell ref="B22:H22"/>
    <mergeCell ref="B29:H35"/>
  </mergeCells>
  <conditionalFormatting sqref="E16:E21">
    <cfRule type="cellIs" dxfId="144" priority="2" stopIfTrue="1" operator="equal">
      <formula>"Yes"</formula>
    </cfRule>
  </conditionalFormatting>
  <conditionalFormatting sqref="E10:E15">
    <cfRule type="cellIs" dxfId="143" priority="3" stopIfTrue="1" operator="equal">
      <formula>"Yes"</formula>
    </cfRule>
  </conditionalFormatting>
  <conditionalFormatting sqref="E23:E26">
    <cfRule type="cellIs" dxfId="142" priority="1" stopIfTrue="1" operator="equal">
      <formula>"Yes"</formula>
    </cfRule>
  </conditionalFormatting>
  <dataValidations count="1">
    <dataValidation type="list" allowBlank="1" showInputMessage="1" showErrorMessage="1" sqref="E10:E21 E23:E26" xr:uid="{00000000-0002-0000-0B00-000000000000}">
      <formula1>"Yes, No"</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M119"/>
  <sheetViews>
    <sheetView zoomScaleNormal="100" workbookViewId="0">
      <pane ySplit="6" topLeftCell="A7" activePane="bottomLeft" state="frozen"/>
      <selection activeCell="E29" sqref="E29:E30"/>
      <selection pane="bottomLeft" activeCell="A7" sqref="A7"/>
    </sheetView>
  </sheetViews>
  <sheetFormatPr defaultColWidth="9.140625" defaultRowHeight="12.75" x14ac:dyDescent="0.2"/>
  <cols>
    <col min="1" max="1" width="1.7109375" style="5" customWidth="1"/>
    <col min="2" max="2" width="19.28515625" style="6" customWidth="1"/>
    <col min="3" max="3" width="30.140625" style="6" customWidth="1"/>
    <col min="4" max="4" width="69" style="7" customWidth="1"/>
    <col min="5" max="5" width="25.85546875" style="7" customWidth="1"/>
    <col min="6" max="6" width="11.42578125" style="7" customWidth="1"/>
    <col min="7" max="7" width="24.7109375" style="5" customWidth="1"/>
    <col min="8" max="8" width="13.140625" style="5" customWidth="1"/>
    <col min="9" max="9" width="29.85546875" style="5" customWidth="1"/>
    <col min="10" max="10" width="7.7109375" style="5" customWidth="1"/>
    <col min="11" max="11" width="69.42578125" style="5" customWidth="1"/>
    <col min="12" max="16384" width="9.140625" style="5"/>
  </cols>
  <sheetData>
    <row r="1" spans="1:13" s="3" customFormat="1" ht="18" x14ac:dyDescent="0.2">
      <c r="A1" s="1" t="s">
        <v>640</v>
      </c>
      <c r="B1" s="1"/>
      <c r="C1" s="2"/>
      <c r="D1" s="4"/>
      <c r="E1" s="4"/>
      <c r="F1" s="4"/>
    </row>
    <row r="2" spans="1:13" s="3" customFormat="1" x14ac:dyDescent="0.2">
      <c r="B2" s="2"/>
      <c r="C2" s="2"/>
      <c r="D2" s="4"/>
      <c r="E2" s="4"/>
      <c r="F2" s="4"/>
      <c r="J2" s="4"/>
    </row>
    <row r="3" spans="1:13" s="111" customFormat="1" x14ac:dyDescent="0.2">
      <c r="B3" s="2" t="s">
        <v>923</v>
      </c>
      <c r="C3" s="2"/>
      <c r="D3" s="4"/>
      <c r="E3" s="4"/>
      <c r="F3" s="4"/>
    </row>
    <row r="4" spans="1:13" s="10" customFormat="1" x14ac:dyDescent="0.2">
      <c r="B4" s="2" t="s">
        <v>560</v>
      </c>
      <c r="C4" s="11"/>
      <c r="D4" s="12"/>
      <c r="E4" s="12"/>
      <c r="F4" s="12"/>
      <c r="J4" s="12"/>
    </row>
    <row r="5" spans="1:13" s="111" customFormat="1" x14ac:dyDescent="0.2">
      <c r="B5" s="2"/>
      <c r="C5" s="2"/>
      <c r="D5" s="4"/>
      <c r="E5" s="4"/>
      <c r="F5" s="4"/>
      <c r="J5" s="4"/>
      <c r="K5" s="4"/>
    </row>
    <row r="6" spans="1:13" s="36" customFormat="1" ht="25.5" x14ac:dyDescent="0.2">
      <c r="B6" s="105" t="s">
        <v>36</v>
      </c>
      <c r="C6" s="105" t="s">
        <v>1</v>
      </c>
      <c r="D6" s="105" t="s">
        <v>37</v>
      </c>
      <c r="E6" s="105" t="s">
        <v>3</v>
      </c>
      <c r="F6" s="105" t="s">
        <v>16</v>
      </c>
      <c r="G6" s="105" t="s">
        <v>128</v>
      </c>
      <c r="H6" s="105" t="s">
        <v>38</v>
      </c>
      <c r="I6" s="105" t="s">
        <v>68</v>
      </c>
      <c r="J6" s="105" t="s">
        <v>16</v>
      </c>
    </row>
    <row r="7" spans="1:13" s="36" customFormat="1" x14ac:dyDescent="0.2">
      <c r="B7" s="527" t="s">
        <v>35</v>
      </c>
      <c r="C7" s="529"/>
      <c r="D7" s="107"/>
      <c r="E7" s="107"/>
      <c r="F7" s="107"/>
      <c r="G7" s="108"/>
      <c r="H7" s="108"/>
      <c r="I7" s="108"/>
      <c r="J7" s="108"/>
    </row>
    <row r="8" spans="1:13" s="36" customFormat="1" ht="45" x14ac:dyDescent="0.2">
      <c r="B8" s="458" t="s">
        <v>781</v>
      </c>
      <c r="C8" s="459" t="s">
        <v>641</v>
      </c>
      <c r="D8" s="460" t="s">
        <v>867</v>
      </c>
      <c r="E8" s="412" t="s">
        <v>773</v>
      </c>
      <c r="F8" s="411" t="s">
        <v>129</v>
      </c>
      <c r="G8" s="356" t="s">
        <v>630</v>
      </c>
      <c r="H8" s="172"/>
      <c r="I8" s="355"/>
      <c r="J8" s="8" t="s">
        <v>41</v>
      </c>
    </row>
    <row r="9" spans="1:13" s="36" customFormat="1" ht="15.75" x14ac:dyDescent="0.2">
      <c r="B9" s="572" t="s">
        <v>649</v>
      </c>
      <c r="C9" s="573"/>
      <c r="D9" s="461"/>
      <c r="E9" s="109"/>
      <c r="F9" s="109"/>
      <c r="G9" s="108"/>
      <c r="H9" s="108"/>
      <c r="I9" s="108"/>
      <c r="J9" s="108"/>
    </row>
    <row r="10" spans="1:13" s="36" customFormat="1" ht="25.5" x14ac:dyDescent="0.2">
      <c r="B10" s="462" t="s">
        <v>782</v>
      </c>
      <c r="C10" s="462" t="s">
        <v>868</v>
      </c>
      <c r="D10" s="460" t="s">
        <v>645</v>
      </c>
      <c r="E10" s="412" t="s">
        <v>211</v>
      </c>
      <c r="F10" s="411" t="s">
        <v>129</v>
      </c>
      <c r="G10" s="356" t="s">
        <v>630</v>
      </c>
      <c r="H10" s="172"/>
      <c r="I10" s="355"/>
      <c r="J10" s="8" t="s">
        <v>41</v>
      </c>
    </row>
    <row r="11" spans="1:13" s="36" customFormat="1" ht="25.5" x14ac:dyDescent="0.2">
      <c r="B11" s="462" t="s">
        <v>783</v>
      </c>
      <c r="C11" s="462"/>
      <c r="D11" s="460" t="s">
        <v>647</v>
      </c>
      <c r="E11" s="412" t="s">
        <v>211</v>
      </c>
      <c r="F11" s="411" t="s">
        <v>129</v>
      </c>
      <c r="G11" s="356" t="s">
        <v>630</v>
      </c>
      <c r="H11" s="172"/>
      <c r="I11" s="355"/>
      <c r="J11" s="8" t="s">
        <v>41</v>
      </c>
    </row>
    <row r="12" spans="1:13" s="36" customFormat="1" ht="25.5" x14ac:dyDescent="0.2">
      <c r="B12" s="462" t="s">
        <v>784</v>
      </c>
      <c r="C12" s="462"/>
      <c r="D12" s="460" t="s">
        <v>646</v>
      </c>
      <c r="E12" s="412" t="s">
        <v>211</v>
      </c>
      <c r="F12" s="411" t="s">
        <v>129</v>
      </c>
      <c r="G12" s="356" t="s">
        <v>630</v>
      </c>
      <c r="H12" s="172"/>
      <c r="I12" s="355"/>
      <c r="J12" s="8" t="s">
        <v>41</v>
      </c>
    </row>
    <row r="13" spans="1:13" s="36" customFormat="1" ht="25.5" x14ac:dyDescent="0.2">
      <c r="B13" s="462" t="s">
        <v>785</v>
      </c>
      <c r="C13" s="462"/>
      <c r="D13" s="460" t="s">
        <v>648</v>
      </c>
      <c r="E13" s="412" t="s">
        <v>211</v>
      </c>
      <c r="F13" s="411" t="s">
        <v>129</v>
      </c>
      <c r="G13" s="356" t="s">
        <v>630</v>
      </c>
      <c r="H13" s="172"/>
      <c r="I13" s="355"/>
      <c r="J13" s="8" t="s">
        <v>41</v>
      </c>
      <c r="M13" s="413"/>
    </row>
    <row r="14" spans="1:13" s="36" customFormat="1" ht="15.75" x14ac:dyDescent="0.2">
      <c r="B14" s="572" t="s">
        <v>650</v>
      </c>
      <c r="C14" s="573"/>
      <c r="D14" s="461"/>
      <c r="E14" s="109"/>
      <c r="F14" s="109"/>
      <c r="G14" s="108"/>
      <c r="H14" s="108"/>
      <c r="I14" s="108"/>
      <c r="J14" s="108"/>
    </row>
    <row r="15" spans="1:13" s="36" customFormat="1" ht="15.75" x14ac:dyDescent="0.2">
      <c r="B15" s="572" t="s">
        <v>657</v>
      </c>
      <c r="C15" s="573"/>
      <c r="D15" s="461"/>
      <c r="E15" s="109"/>
      <c r="F15" s="109"/>
      <c r="G15" s="108"/>
      <c r="H15" s="108"/>
      <c r="I15" s="108"/>
      <c r="J15" s="108"/>
    </row>
    <row r="16" spans="1:13" s="36" customFormat="1" ht="30.75" x14ac:dyDescent="0.2">
      <c r="B16" s="462" t="s">
        <v>786</v>
      </c>
      <c r="C16" s="462" t="s">
        <v>869</v>
      </c>
      <c r="D16" s="460" t="s">
        <v>658</v>
      </c>
      <c r="E16" s="412" t="s">
        <v>211</v>
      </c>
      <c r="F16" s="411" t="s">
        <v>129</v>
      </c>
      <c r="G16" s="356" t="s">
        <v>630</v>
      </c>
      <c r="H16" s="172"/>
      <c r="I16" s="355"/>
      <c r="J16" s="8" t="s">
        <v>41</v>
      </c>
    </row>
    <row r="17" spans="2:13" s="36" customFormat="1" ht="25.5" x14ac:dyDescent="0.2">
      <c r="B17" s="462" t="s">
        <v>787</v>
      </c>
      <c r="C17" s="462"/>
      <c r="D17" s="460" t="s">
        <v>659</v>
      </c>
      <c r="E17" s="412" t="s">
        <v>211</v>
      </c>
      <c r="F17" s="411" t="s">
        <v>129</v>
      </c>
      <c r="G17" s="356" t="s">
        <v>630</v>
      </c>
      <c r="H17" s="172"/>
      <c r="I17" s="355"/>
      <c r="J17" s="8" t="s">
        <v>41</v>
      </c>
    </row>
    <row r="18" spans="2:13" s="36" customFormat="1" ht="25.5" x14ac:dyDescent="0.2">
      <c r="B18" s="462" t="s">
        <v>788</v>
      </c>
      <c r="C18" s="462"/>
      <c r="D18" s="460" t="s">
        <v>660</v>
      </c>
      <c r="E18" s="412" t="s">
        <v>211</v>
      </c>
      <c r="F18" s="411" t="s">
        <v>129</v>
      </c>
      <c r="G18" s="356" t="s">
        <v>630</v>
      </c>
      <c r="H18" s="172"/>
      <c r="I18" s="355"/>
      <c r="J18" s="8" t="s">
        <v>41</v>
      </c>
    </row>
    <row r="19" spans="2:13" s="36" customFormat="1" ht="25.5" x14ac:dyDescent="0.2">
      <c r="B19" s="462" t="s">
        <v>789</v>
      </c>
      <c r="C19" s="462"/>
      <c r="D19" s="460" t="s">
        <v>661</v>
      </c>
      <c r="E19" s="412" t="s">
        <v>211</v>
      </c>
      <c r="F19" s="411" t="s">
        <v>129</v>
      </c>
      <c r="G19" s="356" t="s">
        <v>630</v>
      </c>
      <c r="H19" s="172"/>
      <c r="I19" s="355"/>
      <c r="J19" s="8" t="s">
        <v>41</v>
      </c>
    </row>
    <row r="20" spans="2:13" s="36" customFormat="1" ht="15.75" x14ac:dyDescent="0.2">
      <c r="B20" s="572" t="s">
        <v>662</v>
      </c>
      <c r="C20" s="573"/>
      <c r="D20" s="463"/>
      <c r="E20" s="109"/>
      <c r="F20" s="109"/>
      <c r="G20" s="108"/>
      <c r="H20" s="108"/>
      <c r="I20" s="108"/>
      <c r="J20" s="108"/>
    </row>
    <row r="21" spans="2:13" s="36" customFormat="1" ht="30.75" x14ac:dyDescent="0.2">
      <c r="B21" s="462" t="s">
        <v>790</v>
      </c>
      <c r="C21" s="462" t="s">
        <v>870</v>
      </c>
      <c r="D21" s="460" t="s">
        <v>653</v>
      </c>
      <c r="E21" s="412" t="s">
        <v>211</v>
      </c>
      <c r="F21" s="411" t="s">
        <v>129</v>
      </c>
      <c r="G21" s="356" t="s">
        <v>630</v>
      </c>
      <c r="H21" s="172"/>
      <c r="I21" s="355"/>
      <c r="J21" s="8" t="s">
        <v>41</v>
      </c>
    </row>
    <row r="22" spans="2:13" s="36" customFormat="1" ht="25.5" x14ac:dyDescent="0.2">
      <c r="B22" s="462" t="s">
        <v>791</v>
      </c>
      <c r="C22" s="462"/>
      <c r="D22" s="460" t="s">
        <v>654</v>
      </c>
      <c r="E22" s="412" t="s">
        <v>211</v>
      </c>
      <c r="F22" s="411" t="s">
        <v>129</v>
      </c>
      <c r="G22" s="356" t="s">
        <v>630</v>
      </c>
      <c r="H22" s="172"/>
      <c r="I22" s="355"/>
      <c r="J22" s="8" t="s">
        <v>41</v>
      </c>
    </row>
    <row r="23" spans="2:13" s="36" customFormat="1" ht="25.5" x14ac:dyDescent="0.2">
      <c r="B23" s="462" t="s">
        <v>792</v>
      </c>
      <c r="C23" s="462"/>
      <c r="D23" s="460" t="s">
        <v>655</v>
      </c>
      <c r="E23" s="412" t="s">
        <v>211</v>
      </c>
      <c r="F23" s="411" t="s">
        <v>129</v>
      </c>
      <c r="G23" s="356" t="s">
        <v>630</v>
      </c>
      <c r="H23" s="172"/>
      <c r="I23" s="355"/>
      <c r="J23" s="8" t="s">
        <v>41</v>
      </c>
      <c r="M23" s="413"/>
    </row>
    <row r="24" spans="2:13" s="36" customFormat="1" ht="25.5" x14ac:dyDescent="0.2">
      <c r="B24" s="462" t="s">
        <v>793</v>
      </c>
      <c r="C24" s="462"/>
      <c r="D24" s="460" t="s">
        <v>693</v>
      </c>
      <c r="E24" s="412" t="s">
        <v>211</v>
      </c>
      <c r="F24" s="411" t="s">
        <v>129</v>
      </c>
      <c r="G24" s="356" t="s">
        <v>630</v>
      </c>
      <c r="H24" s="172"/>
      <c r="I24" s="355"/>
      <c r="J24" s="8" t="s">
        <v>41</v>
      </c>
    </row>
    <row r="25" spans="2:13" s="36" customFormat="1" ht="30" x14ac:dyDescent="0.2">
      <c r="B25" s="462" t="s">
        <v>794</v>
      </c>
      <c r="C25" s="462"/>
      <c r="D25" s="460" t="s">
        <v>656</v>
      </c>
      <c r="E25" s="412" t="s">
        <v>211</v>
      </c>
      <c r="F25" s="411" t="s">
        <v>129</v>
      </c>
      <c r="G25" s="356" t="s">
        <v>630</v>
      </c>
      <c r="H25" s="172"/>
      <c r="I25" s="355"/>
      <c r="J25" s="8" t="s">
        <v>41</v>
      </c>
    </row>
    <row r="26" spans="2:13" s="36" customFormat="1" ht="15.75" x14ac:dyDescent="0.2">
      <c r="B26" s="464"/>
      <c r="C26" s="465"/>
      <c r="D26" s="466"/>
      <c r="E26" s="388"/>
      <c r="F26" s="389"/>
      <c r="G26" s="388"/>
      <c r="H26" s="390"/>
      <c r="I26" s="391"/>
      <c r="J26" s="110"/>
    </row>
    <row r="27" spans="2:13" s="36" customFormat="1" ht="15.75" x14ac:dyDescent="0.2">
      <c r="B27" s="572" t="s">
        <v>704</v>
      </c>
      <c r="C27" s="573"/>
      <c r="D27" s="461"/>
      <c r="E27" s="109"/>
      <c r="F27" s="109"/>
      <c r="G27" s="108"/>
      <c r="H27" s="108"/>
      <c r="I27" s="108"/>
      <c r="J27" s="108"/>
    </row>
    <row r="28" spans="2:13" s="36" customFormat="1" ht="30.75" x14ac:dyDescent="0.2">
      <c r="B28" s="462" t="s">
        <v>795</v>
      </c>
      <c r="C28" s="462" t="s">
        <v>869</v>
      </c>
      <c r="D28" s="460" t="s">
        <v>658</v>
      </c>
      <c r="E28" s="412" t="s">
        <v>211</v>
      </c>
      <c r="F28" s="411" t="s">
        <v>129</v>
      </c>
      <c r="G28" s="356" t="s">
        <v>630</v>
      </c>
      <c r="H28" s="172"/>
      <c r="I28" s="355"/>
      <c r="J28" s="8" t="s">
        <v>41</v>
      </c>
    </row>
    <row r="29" spans="2:13" s="36" customFormat="1" ht="25.5" x14ac:dyDescent="0.2">
      <c r="B29" s="462" t="s">
        <v>796</v>
      </c>
      <c r="C29" s="462"/>
      <c r="D29" s="460" t="s">
        <v>659</v>
      </c>
      <c r="E29" s="412" t="s">
        <v>211</v>
      </c>
      <c r="F29" s="411" t="s">
        <v>129</v>
      </c>
      <c r="G29" s="356" t="s">
        <v>630</v>
      </c>
      <c r="H29" s="172"/>
      <c r="I29" s="355"/>
      <c r="J29" s="8" t="s">
        <v>41</v>
      </c>
    </row>
    <row r="30" spans="2:13" s="36" customFormat="1" ht="25.5" x14ac:dyDescent="0.2">
      <c r="B30" s="462" t="s">
        <v>797</v>
      </c>
      <c r="C30" s="462"/>
      <c r="D30" s="460" t="s">
        <v>660</v>
      </c>
      <c r="E30" s="412" t="s">
        <v>211</v>
      </c>
      <c r="F30" s="411" t="s">
        <v>129</v>
      </c>
      <c r="G30" s="356" t="s">
        <v>630</v>
      </c>
      <c r="H30" s="172"/>
      <c r="I30" s="355"/>
      <c r="J30" s="8" t="s">
        <v>41</v>
      </c>
    </row>
    <row r="31" spans="2:13" s="36" customFormat="1" ht="25.5" x14ac:dyDescent="0.2">
      <c r="B31" s="462" t="s">
        <v>798</v>
      </c>
      <c r="C31" s="462"/>
      <c r="D31" s="460" t="s">
        <v>661</v>
      </c>
      <c r="E31" s="412" t="s">
        <v>211</v>
      </c>
      <c r="F31" s="411" t="s">
        <v>129</v>
      </c>
      <c r="G31" s="356" t="s">
        <v>630</v>
      </c>
      <c r="H31" s="172"/>
      <c r="I31" s="355"/>
      <c r="J31" s="8" t="s">
        <v>41</v>
      </c>
    </row>
    <row r="32" spans="2:13" s="36" customFormat="1" ht="15.75" x14ac:dyDescent="0.2">
      <c r="B32" s="572" t="s">
        <v>705</v>
      </c>
      <c r="C32" s="573"/>
      <c r="D32" s="463"/>
      <c r="E32" s="109"/>
      <c r="F32" s="109"/>
      <c r="G32" s="108"/>
      <c r="H32" s="108"/>
      <c r="I32" s="108"/>
      <c r="J32" s="108"/>
    </row>
    <row r="33" spans="2:13" s="36" customFormat="1" ht="30.75" x14ac:dyDescent="0.2">
      <c r="B33" s="462" t="s">
        <v>799</v>
      </c>
      <c r="C33" s="462" t="s">
        <v>870</v>
      </c>
      <c r="D33" s="460" t="s">
        <v>653</v>
      </c>
      <c r="E33" s="412" t="s">
        <v>211</v>
      </c>
      <c r="F33" s="411" t="s">
        <v>129</v>
      </c>
      <c r="G33" s="356" t="s">
        <v>630</v>
      </c>
      <c r="H33" s="172"/>
      <c r="I33" s="355"/>
      <c r="J33" s="8" t="s">
        <v>41</v>
      </c>
    </row>
    <row r="34" spans="2:13" s="36" customFormat="1" ht="25.5" x14ac:dyDescent="0.2">
      <c r="B34" s="462" t="s">
        <v>800</v>
      </c>
      <c r="C34" s="462"/>
      <c r="D34" s="460" t="s">
        <v>654</v>
      </c>
      <c r="E34" s="412" t="s">
        <v>211</v>
      </c>
      <c r="F34" s="411" t="s">
        <v>129</v>
      </c>
      <c r="G34" s="356" t="s">
        <v>630</v>
      </c>
      <c r="H34" s="172"/>
      <c r="I34" s="355"/>
      <c r="J34" s="8" t="s">
        <v>41</v>
      </c>
    </row>
    <row r="35" spans="2:13" s="36" customFormat="1" ht="25.5" x14ac:dyDescent="0.2">
      <c r="B35" s="462" t="s">
        <v>801</v>
      </c>
      <c r="C35" s="462"/>
      <c r="D35" s="460" t="s">
        <v>655</v>
      </c>
      <c r="E35" s="412" t="s">
        <v>211</v>
      </c>
      <c r="F35" s="411" t="s">
        <v>129</v>
      </c>
      <c r="G35" s="356" t="s">
        <v>630</v>
      </c>
      <c r="H35" s="172"/>
      <c r="I35" s="355"/>
      <c r="J35" s="8" t="s">
        <v>41</v>
      </c>
      <c r="M35" s="413"/>
    </row>
    <row r="36" spans="2:13" s="36" customFormat="1" ht="25.5" x14ac:dyDescent="0.2">
      <c r="B36" s="462" t="s">
        <v>802</v>
      </c>
      <c r="C36" s="462"/>
      <c r="D36" s="460" t="s">
        <v>693</v>
      </c>
      <c r="E36" s="412" t="s">
        <v>211</v>
      </c>
      <c r="F36" s="411" t="s">
        <v>129</v>
      </c>
      <c r="G36" s="356" t="s">
        <v>630</v>
      </c>
      <c r="H36" s="172"/>
      <c r="I36" s="355"/>
      <c r="J36" s="8" t="s">
        <v>41</v>
      </c>
    </row>
    <row r="37" spans="2:13" s="36" customFormat="1" ht="30" x14ac:dyDescent="0.2">
      <c r="B37" s="462" t="s">
        <v>803</v>
      </c>
      <c r="C37" s="462"/>
      <c r="D37" s="460" t="s">
        <v>656</v>
      </c>
      <c r="E37" s="412" t="s">
        <v>211</v>
      </c>
      <c r="F37" s="411" t="s">
        <v>129</v>
      </c>
      <c r="G37" s="356" t="s">
        <v>630</v>
      </c>
      <c r="H37" s="172"/>
      <c r="I37" s="355"/>
      <c r="J37" s="8" t="s">
        <v>41</v>
      </c>
    </row>
    <row r="38" spans="2:13" s="36" customFormat="1" ht="15.75" x14ac:dyDescent="0.2">
      <c r="B38" s="572" t="s">
        <v>651</v>
      </c>
      <c r="C38" s="573"/>
      <c r="D38" s="461"/>
      <c r="E38" s="109"/>
      <c r="F38" s="109"/>
      <c r="G38" s="108"/>
      <c r="H38" s="108"/>
      <c r="I38" s="108"/>
      <c r="J38" s="108"/>
    </row>
    <row r="39" spans="2:13" s="36" customFormat="1" ht="30.75" x14ac:dyDescent="0.2">
      <c r="B39" s="462" t="s">
        <v>804</v>
      </c>
      <c r="C39" s="462" t="s">
        <v>871</v>
      </c>
      <c r="D39" s="460" t="s">
        <v>652</v>
      </c>
      <c r="E39" s="412" t="s">
        <v>211</v>
      </c>
      <c r="F39" s="411" t="s">
        <v>129</v>
      </c>
      <c r="G39" s="356" t="s">
        <v>630</v>
      </c>
      <c r="H39" s="172"/>
      <c r="I39" s="355"/>
      <c r="J39" s="8" t="s">
        <v>41</v>
      </c>
    </row>
    <row r="40" spans="2:13" s="36" customFormat="1" ht="15.75" x14ac:dyDescent="0.2">
      <c r="B40" s="572" t="s">
        <v>663</v>
      </c>
      <c r="C40" s="573"/>
      <c r="D40" s="461"/>
      <c r="E40" s="109"/>
      <c r="F40" s="109"/>
      <c r="G40" s="108"/>
      <c r="H40" s="108"/>
      <c r="I40" s="108"/>
      <c r="J40" s="108"/>
    </row>
    <row r="41" spans="2:13" s="36" customFormat="1" ht="30.75" x14ac:dyDescent="0.2">
      <c r="B41" s="462" t="s">
        <v>805</v>
      </c>
      <c r="C41" s="462" t="s">
        <v>872</v>
      </c>
      <c r="D41" s="460" t="s">
        <v>664</v>
      </c>
      <c r="E41" s="412" t="s">
        <v>211</v>
      </c>
      <c r="F41" s="411" t="s">
        <v>129</v>
      </c>
      <c r="G41" s="454" t="s">
        <v>630</v>
      </c>
      <c r="H41" s="172"/>
      <c r="I41" s="355"/>
      <c r="J41" s="8" t="s">
        <v>41</v>
      </c>
    </row>
    <row r="42" spans="2:13" s="36" customFormat="1" ht="25.5" x14ac:dyDescent="0.2">
      <c r="B42" s="462" t="s">
        <v>806</v>
      </c>
      <c r="C42" s="462"/>
      <c r="D42" s="460" t="s">
        <v>655</v>
      </c>
      <c r="E42" s="412" t="s">
        <v>211</v>
      </c>
      <c r="F42" s="411" t="s">
        <v>129</v>
      </c>
      <c r="G42" s="454" t="s">
        <v>630</v>
      </c>
      <c r="H42" s="172"/>
      <c r="I42" s="355"/>
      <c r="J42" s="8" t="s">
        <v>41</v>
      </c>
      <c r="M42" s="413"/>
    </row>
    <row r="43" spans="2:13" s="36" customFormat="1" ht="25.5" x14ac:dyDescent="0.2">
      <c r="B43" s="462" t="s">
        <v>807</v>
      </c>
      <c r="C43" s="462"/>
      <c r="D43" s="460" t="s">
        <v>665</v>
      </c>
      <c r="E43" s="412" t="s">
        <v>211</v>
      </c>
      <c r="F43" s="411" t="s">
        <v>129</v>
      </c>
      <c r="G43" s="454" t="s">
        <v>630</v>
      </c>
      <c r="H43" s="172"/>
      <c r="I43" s="355"/>
      <c r="J43" s="8" t="s">
        <v>41</v>
      </c>
    </row>
    <row r="44" spans="2:13" s="36" customFormat="1" ht="30" x14ac:dyDescent="0.2">
      <c r="B44" s="462" t="s">
        <v>808</v>
      </c>
      <c r="C44" s="462"/>
      <c r="D44" s="460" t="s">
        <v>666</v>
      </c>
      <c r="E44" s="412" t="s">
        <v>211</v>
      </c>
      <c r="F44" s="411" t="s">
        <v>129</v>
      </c>
      <c r="G44" s="454" t="s">
        <v>630</v>
      </c>
      <c r="H44" s="172"/>
      <c r="I44" s="355"/>
      <c r="J44" s="8" t="s">
        <v>41</v>
      </c>
    </row>
    <row r="45" spans="2:13" s="36" customFormat="1" ht="30" x14ac:dyDescent="0.2">
      <c r="B45" s="462" t="s">
        <v>809</v>
      </c>
      <c r="C45" s="462"/>
      <c r="D45" s="460" t="s">
        <v>656</v>
      </c>
      <c r="E45" s="412" t="s">
        <v>211</v>
      </c>
      <c r="F45" s="411" t="s">
        <v>129</v>
      </c>
      <c r="G45" s="454" t="s">
        <v>630</v>
      </c>
      <c r="H45" s="172"/>
      <c r="I45" s="355"/>
      <c r="J45" s="8" t="s">
        <v>41</v>
      </c>
    </row>
    <row r="46" spans="2:13" s="36" customFormat="1" ht="15.75" x14ac:dyDescent="0.2">
      <c r="B46" s="571" t="s">
        <v>708</v>
      </c>
      <c r="C46" s="571"/>
      <c r="D46" s="461"/>
      <c r="E46" s="109"/>
      <c r="F46" s="109"/>
      <c r="G46" s="382"/>
      <c r="H46" s="108"/>
      <c r="I46" s="108"/>
      <c r="J46" s="108"/>
    </row>
    <row r="47" spans="2:13" s="36" customFormat="1" ht="45.75" x14ac:dyDescent="0.2">
      <c r="B47" s="462" t="s">
        <v>810</v>
      </c>
      <c r="C47" s="462" t="s">
        <v>873</v>
      </c>
      <c r="D47" s="460" t="s">
        <v>710</v>
      </c>
      <c r="E47" s="412" t="s">
        <v>211</v>
      </c>
      <c r="F47" s="411" t="s">
        <v>129</v>
      </c>
      <c r="G47" s="454" t="s">
        <v>630</v>
      </c>
      <c r="H47" s="172"/>
      <c r="I47" s="355"/>
      <c r="J47" s="8" t="s">
        <v>41</v>
      </c>
    </row>
    <row r="48" spans="2:13" s="36" customFormat="1" ht="15.75" x14ac:dyDescent="0.2">
      <c r="B48" s="571" t="s">
        <v>709</v>
      </c>
      <c r="C48" s="571"/>
      <c r="D48" s="461"/>
      <c r="E48" s="109"/>
      <c r="F48" s="109"/>
      <c r="G48" s="382"/>
      <c r="H48" s="108"/>
      <c r="I48" s="108"/>
      <c r="J48" s="108"/>
    </row>
    <row r="49" spans="2:13" s="36" customFormat="1" ht="30.75" x14ac:dyDescent="0.2">
      <c r="B49" s="462" t="s">
        <v>811</v>
      </c>
      <c r="C49" s="462" t="s">
        <v>874</v>
      </c>
      <c r="D49" s="460" t="s">
        <v>706</v>
      </c>
      <c r="E49" s="412" t="s">
        <v>211</v>
      </c>
      <c r="F49" s="411" t="s">
        <v>129</v>
      </c>
      <c r="G49" s="454" t="s">
        <v>630</v>
      </c>
      <c r="H49" s="172"/>
      <c r="I49" s="355"/>
      <c r="J49" s="8" t="s">
        <v>41</v>
      </c>
    </row>
    <row r="50" spans="2:13" s="36" customFormat="1" ht="25.5" x14ac:dyDescent="0.2">
      <c r="B50" s="462" t="s">
        <v>812</v>
      </c>
      <c r="C50" s="462"/>
      <c r="D50" s="467" t="s">
        <v>711</v>
      </c>
      <c r="E50" s="412" t="s">
        <v>211</v>
      </c>
      <c r="F50" s="411" t="s">
        <v>129</v>
      </c>
      <c r="G50" s="454" t="s">
        <v>630</v>
      </c>
      <c r="H50" s="172"/>
      <c r="I50" s="355"/>
      <c r="J50" s="8" t="s">
        <v>41</v>
      </c>
      <c r="M50" s="413"/>
    </row>
    <row r="51" spans="2:13" s="36" customFormat="1" ht="25.5" x14ac:dyDescent="0.2">
      <c r="B51" s="462" t="s">
        <v>813</v>
      </c>
      <c r="C51" s="462"/>
      <c r="D51" s="467" t="s">
        <v>707</v>
      </c>
      <c r="E51" s="412" t="s">
        <v>211</v>
      </c>
      <c r="F51" s="411" t="s">
        <v>129</v>
      </c>
      <c r="G51" s="454" t="s">
        <v>630</v>
      </c>
      <c r="H51" s="172"/>
      <c r="I51" s="355"/>
      <c r="J51" s="8" t="s">
        <v>41</v>
      </c>
    </row>
    <row r="52" spans="2:13" s="36" customFormat="1" ht="25.5" x14ac:dyDescent="0.2">
      <c r="B52" s="462" t="s">
        <v>814</v>
      </c>
      <c r="C52" s="462"/>
      <c r="D52" s="467" t="s">
        <v>655</v>
      </c>
      <c r="E52" s="412" t="s">
        <v>211</v>
      </c>
      <c r="F52" s="411" t="s">
        <v>129</v>
      </c>
      <c r="G52" s="454" t="s">
        <v>630</v>
      </c>
      <c r="H52" s="172"/>
      <c r="I52" s="355"/>
      <c r="J52" s="8" t="s">
        <v>41</v>
      </c>
    </row>
    <row r="53" spans="2:13" s="36" customFormat="1" ht="25.5" x14ac:dyDescent="0.2">
      <c r="B53" s="462" t="s">
        <v>815</v>
      </c>
      <c r="C53" s="462"/>
      <c r="D53" s="467" t="s">
        <v>665</v>
      </c>
      <c r="E53" s="412" t="s">
        <v>211</v>
      </c>
      <c r="F53" s="411" t="s">
        <v>129</v>
      </c>
      <c r="G53" s="454" t="s">
        <v>630</v>
      </c>
      <c r="H53" s="172"/>
      <c r="I53" s="355"/>
      <c r="J53" s="8" t="s">
        <v>41</v>
      </c>
    </row>
    <row r="54" spans="2:13" s="36" customFormat="1" ht="15.75" x14ac:dyDescent="0.2">
      <c r="B54" s="571" t="s">
        <v>819</v>
      </c>
      <c r="C54" s="571"/>
      <c r="D54" s="461"/>
      <c r="E54" s="109"/>
      <c r="F54" s="109"/>
      <c r="G54" s="382"/>
      <c r="H54" s="108"/>
      <c r="I54" s="108"/>
      <c r="J54" s="382"/>
    </row>
    <row r="55" spans="2:13" s="36" customFormat="1" ht="56.25" customHeight="1" x14ac:dyDescent="0.2">
      <c r="B55" s="425" t="s">
        <v>695</v>
      </c>
      <c r="C55" s="425" t="s">
        <v>762</v>
      </c>
      <c r="D55" s="425" t="s">
        <v>820</v>
      </c>
      <c r="E55" s="412" t="s">
        <v>211</v>
      </c>
      <c r="F55" s="411" t="s">
        <v>129</v>
      </c>
      <c r="G55" s="454" t="s">
        <v>630</v>
      </c>
      <c r="H55" s="172"/>
      <c r="I55" s="350"/>
      <c r="J55" s="8" t="s">
        <v>41</v>
      </c>
    </row>
    <row r="56" spans="2:13" s="36" customFormat="1" ht="68.25" customHeight="1" x14ac:dyDescent="0.2">
      <c r="B56" s="468" t="s">
        <v>854</v>
      </c>
      <c r="C56" s="425" t="s">
        <v>764</v>
      </c>
      <c r="D56" s="425" t="s">
        <v>860</v>
      </c>
      <c r="E56" s="412" t="s">
        <v>773</v>
      </c>
      <c r="F56" s="411" t="s">
        <v>129</v>
      </c>
      <c r="G56" s="455" t="s">
        <v>630</v>
      </c>
      <c r="H56" s="452"/>
      <c r="I56" s="451"/>
      <c r="J56" s="8" t="s">
        <v>41</v>
      </c>
    </row>
    <row r="57" spans="2:13" s="36" customFormat="1" ht="392.25" x14ac:dyDescent="0.2">
      <c r="B57" s="468" t="s">
        <v>855</v>
      </c>
      <c r="C57" s="449" t="s">
        <v>764</v>
      </c>
      <c r="D57" s="449" t="s">
        <v>849</v>
      </c>
      <c r="E57" s="412" t="s">
        <v>211</v>
      </c>
      <c r="F57" s="411" t="s">
        <v>129</v>
      </c>
      <c r="G57" s="455" t="s">
        <v>630</v>
      </c>
      <c r="H57" s="172"/>
      <c r="I57" s="350"/>
      <c r="J57" s="8" t="s">
        <v>41</v>
      </c>
    </row>
    <row r="58" spans="2:13" s="36" customFormat="1" ht="195" x14ac:dyDescent="0.2">
      <c r="B58" s="449" t="s">
        <v>846</v>
      </c>
      <c r="C58" s="428" t="s">
        <v>763</v>
      </c>
      <c r="D58" s="427" t="s">
        <v>848</v>
      </c>
      <c r="E58" s="412" t="s">
        <v>847</v>
      </c>
      <c r="F58" s="429" t="s">
        <v>129</v>
      </c>
      <c r="G58" s="456" t="s">
        <v>630</v>
      </c>
      <c r="H58" s="453"/>
      <c r="I58" s="423"/>
      <c r="J58" s="8" t="s">
        <v>41</v>
      </c>
    </row>
    <row r="59" spans="2:13" s="36" customFormat="1" ht="255" x14ac:dyDescent="0.2">
      <c r="B59" s="449" t="s">
        <v>844</v>
      </c>
      <c r="C59" s="425" t="s">
        <v>762</v>
      </c>
      <c r="D59" s="427" t="s">
        <v>845</v>
      </c>
      <c r="E59" s="412" t="s">
        <v>847</v>
      </c>
      <c r="F59" s="429" t="s">
        <v>129</v>
      </c>
      <c r="G59" s="454" t="s">
        <v>630</v>
      </c>
      <c r="H59" s="85"/>
      <c r="I59" s="424"/>
      <c r="J59" s="8" t="s">
        <v>41</v>
      </c>
    </row>
    <row r="60" spans="2:13" s="36" customFormat="1" ht="120" x14ac:dyDescent="0.2">
      <c r="B60" s="468" t="s">
        <v>856</v>
      </c>
      <c r="C60" s="449" t="s">
        <v>762</v>
      </c>
      <c r="D60" s="449" t="s">
        <v>861</v>
      </c>
      <c r="E60" s="412" t="s">
        <v>211</v>
      </c>
      <c r="F60" s="429" t="s">
        <v>129</v>
      </c>
      <c r="G60" s="454" t="s">
        <v>630</v>
      </c>
      <c r="H60" s="85"/>
      <c r="I60" s="424"/>
      <c r="J60" s="8" t="s">
        <v>41</v>
      </c>
    </row>
    <row r="61" spans="2:13" s="36" customFormat="1" ht="188.25" customHeight="1" x14ac:dyDescent="0.2">
      <c r="B61" s="449" t="s">
        <v>851</v>
      </c>
      <c r="C61" s="428" t="s">
        <v>763</v>
      </c>
      <c r="D61" s="449" t="s">
        <v>852</v>
      </c>
      <c r="E61" s="412" t="s">
        <v>774</v>
      </c>
      <c r="F61" s="429" t="s">
        <v>129</v>
      </c>
      <c r="G61" s="454" t="s">
        <v>630</v>
      </c>
      <c r="H61" s="85"/>
      <c r="I61" s="424"/>
      <c r="J61" s="8" t="s">
        <v>41</v>
      </c>
    </row>
    <row r="62" spans="2:13" s="36" customFormat="1" ht="144" customHeight="1" x14ac:dyDescent="0.2">
      <c r="B62" s="449" t="s">
        <v>850</v>
      </c>
      <c r="C62" s="449" t="s">
        <v>762</v>
      </c>
      <c r="D62" s="449" t="s">
        <v>866</v>
      </c>
      <c r="E62" s="412" t="s">
        <v>774</v>
      </c>
      <c r="F62" s="429" t="s">
        <v>129</v>
      </c>
      <c r="G62" s="454" t="s">
        <v>630</v>
      </c>
      <c r="H62" s="85"/>
      <c r="I62" s="424"/>
      <c r="J62" s="8" t="s">
        <v>41</v>
      </c>
    </row>
    <row r="63" spans="2:13" s="36" customFormat="1" ht="135" x14ac:dyDescent="0.2">
      <c r="B63" s="468" t="s">
        <v>857</v>
      </c>
      <c r="C63" s="449" t="s">
        <v>764</v>
      </c>
      <c r="D63" s="449" t="s">
        <v>862</v>
      </c>
      <c r="E63" s="412" t="s">
        <v>774</v>
      </c>
      <c r="F63" s="411" t="s">
        <v>129</v>
      </c>
      <c r="G63" s="454" t="s">
        <v>630</v>
      </c>
      <c r="H63" s="85"/>
      <c r="I63" s="424"/>
      <c r="J63" s="8" t="s">
        <v>41</v>
      </c>
    </row>
    <row r="64" spans="2:13" s="36" customFormat="1" ht="135" x14ac:dyDescent="0.2">
      <c r="B64" s="468" t="s">
        <v>858</v>
      </c>
      <c r="C64" s="449" t="s">
        <v>764</v>
      </c>
      <c r="D64" s="449" t="s">
        <v>863</v>
      </c>
      <c r="E64" s="412" t="s">
        <v>774</v>
      </c>
      <c r="F64" s="411" t="s">
        <v>129</v>
      </c>
      <c r="G64" s="454" t="s">
        <v>630</v>
      </c>
      <c r="H64" s="85"/>
      <c r="I64" s="424"/>
      <c r="J64" s="8" t="s">
        <v>41</v>
      </c>
    </row>
    <row r="65" spans="1:10" s="36" customFormat="1" ht="135" x14ac:dyDescent="0.2">
      <c r="B65" s="468" t="s">
        <v>859</v>
      </c>
      <c r="C65" s="449" t="s">
        <v>764</v>
      </c>
      <c r="D65" s="449" t="s">
        <v>864</v>
      </c>
      <c r="E65" s="412" t="s">
        <v>774</v>
      </c>
      <c r="F65" s="429" t="s">
        <v>865</v>
      </c>
      <c r="G65" s="454" t="s">
        <v>630</v>
      </c>
      <c r="H65" s="85"/>
      <c r="I65" s="424"/>
      <c r="J65" s="8" t="s">
        <v>41</v>
      </c>
    </row>
    <row r="66" spans="1:10" s="36" customFormat="1" ht="15.75" x14ac:dyDescent="0.2">
      <c r="B66" s="571" t="s">
        <v>696</v>
      </c>
      <c r="C66" s="571"/>
      <c r="D66" s="461"/>
      <c r="E66" s="109"/>
      <c r="F66" s="108"/>
      <c r="G66" s="382"/>
      <c r="H66" s="108"/>
      <c r="I66" s="108"/>
      <c r="J66" s="382"/>
    </row>
    <row r="67" spans="1:10" s="244" customFormat="1" ht="135" x14ac:dyDescent="0.2">
      <c r="B67" s="425" t="s">
        <v>841</v>
      </c>
      <c r="C67" s="425" t="s">
        <v>762</v>
      </c>
      <c r="D67" s="425" t="s">
        <v>838</v>
      </c>
      <c r="E67" s="412" t="s">
        <v>840</v>
      </c>
      <c r="F67" s="411" t="s">
        <v>129</v>
      </c>
      <c r="G67" s="454" t="s">
        <v>630</v>
      </c>
      <c r="H67" s="172"/>
      <c r="I67" s="350"/>
      <c r="J67" s="8" t="s">
        <v>41</v>
      </c>
    </row>
    <row r="68" spans="1:10" s="244" customFormat="1" ht="120" x14ac:dyDescent="0.2">
      <c r="B68" s="425" t="s">
        <v>842</v>
      </c>
      <c r="C68" s="428" t="s">
        <v>763</v>
      </c>
      <c r="D68" s="425" t="s">
        <v>843</v>
      </c>
      <c r="E68" s="412" t="s">
        <v>840</v>
      </c>
      <c r="F68" s="411" t="s">
        <v>129</v>
      </c>
      <c r="G68" s="454" t="s">
        <v>630</v>
      </c>
      <c r="H68" s="172"/>
      <c r="I68" s="350"/>
      <c r="J68" s="8" t="s">
        <v>41</v>
      </c>
    </row>
    <row r="69" spans="1:10" s="244" customFormat="1" ht="15.75" x14ac:dyDescent="0.2">
      <c r="B69" s="571" t="s">
        <v>765</v>
      </c>
      <c r="C69" s="571"/>
      <c r="D69" s="461"/>
      <c r="E69" s="109"/>
      <c r="F69" s="108"/>
      <c r="G69" s="410"/>
      <c r="H69" s="410"/>
      <c r="I69" s="410"/>
      <c r="J69" s="410"/>
    </row>
    <row r="70" spans="1:10" s="244" customFormat="1" ht="277.5" customHeight="1" x14ac:dyDescent="0.2">
      <c r="B70" s="425" t="s">
        <v>904</v>
      </c>
      <c r="C70" s="425" t="s">
        <v>826</v>
      </c>
      <c r="D70" s="425" t="s">
        <v>903</v>
      </c>
      <c r="E70" s="477" t="s">
        <v>907</v>
      </c>
      <c r="F70" s="429" t="s">
        <v>129</v>
      </c>
      <c r="G70" s="457" t="s">
        <v>630</v>
      </c>
      <c r="H70" s="85"/>
      <c r="I70" s="350"/>
      <c r="J70" s="8" t="s">
        <v>41</v>
      </c>
    </row>
    <row r="71" spans="1:10" s="244" customFormat="1" x14ac:dyDescent="0.2">
      <c r="B71" s="379"/>
      <c r="C71" s="379"/>
      <c r="D71" s="380"/>
      <c r="E71" s="380"/>
      <c r="F71" s="380"/>
      <c r="G71" s="381"/>
      <c r="H71" s="381"/>
      <c r="I71" s="381"/>
      <c r="J71" s="381"/>
    </row>
    <row r="72" spans="1:10" s="36" customFormat="1" x14ac:dyDescent="0.2">
      <c r="A72" s="244"/>
      <c r="B72" s="379"/>
      <c r="C72" s="379"/>
      <c r="D72" s="380"/>
      <c r="E72" s="380"/>
      <c r="F72" s="380"/>
      <c r="G72" s="381"/>
      <c r="H72" s="381"/>
      <c r="I72" s="381"/>
      <c r="J72" s="7"/>
    </row>
    <row r="73" spans="1:10" s="36" customFormat="1" x14ac:dyDescent="0.2">
      <c r="B73" s="6"/>
      <c r="C73" s="6"/>
      <c r="D73" s="7"/>
      <c r="E73" s="7"/>
      <c r="F73" s="7"/>
      <c r="J73" s="7"/>
    </row>
    <row r="74" spans="1:10" s="36" customFormat="1" x14ac:dyDescent="0.2">
      <c r="B74" s="414" t="s">
        <v>50</v>
      </c>
      <c r="C74" s="6"/>
      <c r="D74" s="7"/>
      <c r="E74" s="7"/>
      <c r="F74" s="7"/>
      <c r="J74" s="7"/>
    </row>
    <row r="75" spans="1:10" s="36" customFormat="1" ht="13.5" thickBot="1" x14ac:dyDescent="0.25">
      <c r="C75" s="10"/>
      <c r="D75" s="7"/>
      <c r="E75" s="7"/>
      <c r="F75" s="7"/>
      <c r="J75" s="7"/>
    </row>
    <row r="76" spans="1:10" s="36" customFormat="1" x14ac:dyDescent="0.2">
      <c r="B76" s="300" t="e">
        <f>IF(OR($H$8="No",$H$10="No",$H$11="No",$H$12="No",$H$13="No",$H$16="No",$H$17="No",$H$18="No",$H$19="No",$H$21="No",$H$22="No",$H$23="No",$H$24="No",$H$25="No",$H$28="No",$H$29="No",$H$30="No",$H$31="No",$H$33="No",$H$34="No",$H$35="No",$H$36="No",$H$37="No",$H$39="No",$H$41="No",$H$42="No",$H$43="No",$H$44="No",$H$45="No",$H$47="No",$H$49="No",$H$50="No",$H$51="No",$H$52="No",$H$53="No",$H$55="No",#REF!="No",$H$58="No",$H$67="No",$H$68="No",#REF!="No",$H$70="No",),"","Self-Evalution Checklist should be submitted to NHS Digital for Audit purposes")</f>
        <v>#REF!</v>
      </c>
      <c r="C76" s="301"/>
      <c r="D76" s="302"/>
      <c r="E76" s="303"/>
      <c r="F76" s="7"/>
      <c r="J76" s="7"/>
    </row>
    <row r="77" spans="1:10" s="36" customFormat="1" ht="13.5" thickBot="1" x14ac:dyDescent="0.25">
      <c r="B77" s="304" t="e">
        <f>IF(OR($H$8="No",$H$10="No",$H$11="No",$H$12="No",$H$13="No",$H$16="No",$H$17="No",$H$18="No",$H$19="No",$H$21="No",$H$22="No",$H$23="No",$H$24="No",$H$25="No",$H$28="No",$H$29="No",$H$30="No",$H$31="No",$H$33="No",$H$34="No",$H$35="No",$H$36="No",$H$37="No",$H$39="No",$H$41="No",$H$42="No",$H$43="No",$H$44="No",$H$45="No",$H$47="No",$H$49="No",$H$50="No",$H$51="No",$H$52="No",$H$53="No",$H$55="No",#REF!="No",$H$58="No",$H$67="No",$H$68="No",#REF!="No",$H$70="No",),"Requirements have non-compliant 'Must' requirements. Self-Evalution Checklist must be submitted to NHS Digital for approval","")</f>
        <v>#REF!</v>
      </c>
      <c r="C77" s="383"/>
      <c r="D77" s="305"/>
      <c r="E77" s="306"/>
      <c r="F77" s="7"/>
      <c r="J77" s="7"/>
    </row>
    <row r="78" spans="1:10" s="36" customFormat="1" x14ac:dyDescent="0.2">
      <c r="B78" s="6"/>
      <c r="C78" s="6"/>
      <c r="D78" s="7"/>
      <c r="E78" s="7"/>
      <c r="F78" s="7"/>
      <c r="J78" s="7"/>
    </row>
    <row r="79" spans="1:10" s="36" customFormat="1" x14ac:dyDescent="0.2">
      <c r="B79" s="6"/>
      <c r="C79" s="6"/>
      <c r="D79" s="7"/>
      <c r="E79" s="7"/>
      <c r="F79" s="7"/>
      <c r="J79" s="7"/>
    </row>
    <row r="80" spans="1:10" s="36" customFormat="1" x14ac:dyDescent="0.2">
      <c r="B80" s="6"/>
      <c r="C80" s="6"/>
      <c r="D80" s="7"/>
      <c r="E80" s="7"/>
      <c r="F80" s="7"/>
      <c r="J80" s="7"/>
    </row>
    <row r="81" spans="1:10" s="36" customFormat="1" x14ac:dyDescent="0.2">
      <c r="B81" s="6"/>
      <c r="C81" s="6"/>
      <c r="D81" s="7"/>
      <c r="E81" s="7"/>
      <c r="F81" s="7"/>
      <c r="J81" s="7"/>
    </row>
    <row r="82" spans="1:10" s="36" customFormat="1" x14ac:dyDescent="0.2">
      <c r="B82" s="6"/>
      <c r="C82" s="6"/>
      <c r="D82" s="7"/>
      <c r="E82" s="7"/>
      <c r="F82" s="7"/>
      <c r="J82" s="7"/>
    </row>
    <row r="83" spans="1:10" s="36" customFormat="1" x14ac:dyDescent="0.2">
      <c r="B83" s="6"/>
      <c r="C83" s="6"/>
      <c r="D83" s="7"/>
      <c r="E83" s="7"/>
      <c r="F83" s="7"/>
      <c r="J83" s="7"/>
    </row>
    <row r="84" spans="1:10" s="36" customFormat="1" x14ac:dyDescent="0.2">
      <c r="B84" s="6"/>
      <c r="C84" s="6"/>
      <c r="D84" s="7"/>
      <c r="E84" s="7"/>
      <c r="F84" s="7"/>
      <c r="J84" s="7"/>
    </row>
    <row r="85" spans="1:10" s="36" customFormat="1" x14ac:dyDescent="0.2">
      <c r="B85" s="6"/>
      <c r="C85" s="6"/>
      <c r="D85" s="7"/>
      <c r="E85" s="7"/>
      <c r="F85" s="7"/>
      <c r="J85" s="7"/>
    </row>
    <row r="86" spans="1:10" s="36" customFormat="1" x14ac:dyDescent="0.2">
      <c r="B86" s="6"/>
      <c r="C86" s="6"/>
      <c r="D86" s="7"/>
      <c r="E86" s="7"/>
      <c r="F86" s="7"/>
    </row>
    <row r="87" spans="1:10" s="36" customFormat="1" x14ac:dyDescent="0.2">
      <c r="B87" s="6"/>
      <c r="C87" s="6"/>
      <c r="D87" s="7"/>
      <c r="E87" s="7"/>
      <c r="F87" s="7"/>
    </row>
    <row r="88" spans="1:10" s="36" customFormat="1" x14ac:dyDescent="0.2">
      <c r="B88" s="6"/>
      <c r="C88" s="6"/>
      <c r="D88" s="7"/>
      <c r="E88" s="7"/>
      <c r="F88" s="7"/>
    </row>
    <row r="89" spans="1:10" s="36" customFormat="1" x14ac:dyDescent="0.2">
      <c r="B89" s="6"/>
      <c r="C89" s="6"/>
      <c r="D89" s="7"/>
      <c r="E89" s="7"/>
      <c r="F89" s="7"/>
    </row>
    <row r="90" spans="1:10" s="36" customFormat="1" x14ac:dyDescent="0.2">
      <c r="B90" s="6"/>
      <c r="C90" s="6"/>
      <c r="D90" s="7"/>
      <c r="E90" s="7"/>
      <c r="F90" s="7"/>
    </row>
    <row r="91" spans="1:10" s="36" customFormat="1" x14ac:dyDescent="0.2">
      <c r="B91" s="6"/>
      <c r="C91" s="6"/>
      <c r="D91" s="7"/>
      <c r="E91" s="7"/>
      <c r="F91" s="7"/>
    </row>
    <row r="92" spans="1:10" s="36" customFormat="1" x14ac:dyDescent="0.2">
      <c r="B92" s="6"/>
      <c r="C92" s="6"/>
      <c r="D92" s="7"/>
      <c r="E92" s="7"/>
      <c r="F92" s="7"/>
    </row>
    <row r="93" spans="1:10" x14ac:dyDescent="0.2">
      <c r="A93" s="36"/>
      <c r="G93" s="36"/>
      <c r="H93" s="36"/>
      <c r="I93" s="36"/>
    </row>
    <row r="116" spans="8:8" x14ac:dyDescent="0.2">
      <c r="H116" s="13" t="s">
        <v>14</v>
      </c>
    </row>
    <row r="117" spans="8:8" x14ac:dyDescent="0.2">
      <c r="H117" s="13" t="s">
        <v>15</v>
      </c>
    </row>
    <row r="118" spans="8:8" x14ac:dyDescent="0.2">
      <c r="H118" s="13" t="s">
        <v>39</v>
      </c>
    </row>
    <row r="119" spans="8:8" x14ac:dyDescent="0.2">
      <c r="H119" s="13" t="s">
        <v>40</v>
      </c>
    </row>
  </sheetData>
  <mergeCells count="14">
    <mergeCell ref="B69:C69"/>
    <mergeCell ref="B54:C54"/>
    <mergeCell ref="B66:C66"/>
    <mergeCell ref="B40:C40"/>
    <mergeCell ref="B7:C7"/>
    <mergeCell ref="B9:C9"/>
    <mergeCell ref="B15:C15"/>
    <mergeCell ref="B14:C14"/>
    <mergeCell ref="B38:C38"/>
    <mergeCell ref="B20:C20"/>
    <mergeCell ref="B27:C27"/>
    <mergeCell ref="B32:C32"/>
    <mergeCell ref="B46:C46"/>
    <mergeCell ref="B48:C48"/>
  </mergeCells>
  <phoneticPr fontId="4" type="noConversion"/>
  <conditionalFormatting sqref="H8 H55:H57">
    <cfRule type="cellIs" dxfId="141" priority="104" stopIfTrue="1" operator="equal">
      <formula>"No"</formula>
    </cfRule>
  </conditionalFormatting>
  <conditionalFormatting sqref="I8 I55:I57">
    <cfRule type="expression" dxfId="140" priority="103" stopIfTrue="1">
      <formula>AND($H8="No",$I8="")</formula>
    </cfRule>
  </conditionalFormatting>
  <conditionalFormatting sqref="H10:H13">
    <cfRule type="cellIs" dxfId="139" priority="84" stopIfTrue="1" operator="equal">
      <formula>"No"</formula>
    </cfRule>
  </conditionalFormatting>
  <conditionalFormatting sqref="I10">
    <cfRule type="expression" dxfId="138" priority="83" stopIfTrue="1">
      <formula>AND($H10="No",$I10="")</formula>
    </cfRule>
  </conditionalFormatting>
  <conditionalFormatting sqref="I11">
    <cfRule type="expression" dxfId="137" priority="82" stopIfTrue="1">
      <formula>AND($H11="No",$I11="")</formula>
    </cfRule>
  </conditionalFormatting>
  <conditionalFormatting sqref="I12">
    <cfRule type="expression" dxfId="136" priority="81" stopIfTrue="1">
      <formula>AND($H12="No",$I12="")</formula>
    </cfRule>
  </conditionalFormatting>
  <conditionalFormatting sqref="I13">
    <cfRule type="expression" dxfId="135" priority="80" stopIfTrue="1">
      <formula>AND($H13="No",$I13="")</formula>
    </cfRule>
  </conditionalFormatting>
  <conditionalFormatting sqref="H21:H23">
    <cfRule type="cellIs" dxfId="134" priority="79" stopIfTrue="1" operator="equal">
      <formula>"No"</formula>
    </cfRule>
  </conditionalFormatting>
  <conditionalFormatting sqref="I21">
    <cfRule type="expression" dxfId="133" priority="77" stopIfTrue="1">
      <formula>AND($H21="No",$I21="")</formula>
    </cfRule>
  </conditionalFormatting>
  <conditionalFormatting sqref="I22">
    <cfRule type="expression" dxfId="132" priority="76" stopIfTrue="1">
      <formula>AND($H22="No",$I22="")</formula>
    </cfRule>
  </conditionalFormatting>
  <conditionalFormatting sqref="I23">
    <cfRule type="expression" dxfId="131" priority="75" stopIfTrue="1">
      <formula>AND($H23="No",$I23="")</formula>
    </cfRule>
  </conditionalFormatting>
  <conditionalFormatting sqref="H24:H26">
    <cfRule type="cellIs" dxfId="130" priority="74" stopIfTrue="1" operator="equal">
      <formula>"No"</formula>
    </cfRule>
  </conditionalFormatting>
  <conditionalFormatting sqref="I24">
    <cfRule type="expression" dxfId="129" priority="73" stopIfTrue="1">
      <formula>AND($H24="No",$I24="")</formula>
    </cfRule>
  </conditionalFormatting>
  <conditionalFormatting sqref="I25:I26">
    <cfRule type="expression" dxfId="128" priority="72" stopIfTrue="1">
      <formula>AND($H25="No",$I25="")</formula>
    </cfRule>
  </conditionalFormatting>
  <conditionalFormatting sqref="I43">
    <cfRule type="expression" dxfId="127" priority="63" stopIfTrue="1">
      <formula>AND($H43="No",$I43="")</formula>
    </cfRule>
  </conditionalFormatting>
  <conditionalFormatting sqref="H39 H41:H42">
    <cfRule type="cellIs" dxfId="126" priority="69" stopIfTrue="1" operator="equal">
      <formula>"No"</formula>
    </cfRule>
  </conditionalFormatting>
  <conditionalFormatting sqref="I39">
    <cfRule type="expression" dxfId="125" priority="68" stopIfTrue="1">
      <formula>AND($H39="No",$I39="")</formula>
    </cfRule>
  </conditionalFormatting>
  <conditionalFormatting sqref="I41">
    <cfRule type="expression" dxfId="124" priority="66" stopIfTrue="1">
      <formula>AND($H41="No",$I41="")</formula>
    </cfRule>
  </conditionalFormatting>
  <conditionalFormatting sqref="I42">
    <cfRule type="expression" dxfId="123" priority="65" stopIfTrue="1">
      <formula>AND($H42="No",$I42="")</formula>
    </cfRule>
  </conditionalFormatting>
  <conditionalFormatting sqref="H43:H45">
    <cfRule type="cellIs" dxfId="122" priority="64" stopIfTrue="1" operator="equal">
      <formula>"No"</formula>
    </cfRule>
  </conditionalFormatting>
  <conditionalFormatting sqref="I44">
    <cfRule type="expression" dxfId="121" priority="62" stopIfTrue="1">
      <formula>AND($H44="No",$I44="")</formula>
    </cfRule>
  </conditionalFormatting>
  <conditionalFormatting sqref="I45">
    <cfRule type="expression" dxfId="120" priority="61" stopIfTrue="1">
      <formula>AND($H45="No",$I45="")</formula>
    </cfRule>
  </conditionalFormatting>
  <conditionalFormatting sqref="H16:H18">
    <cfRule type="cellIs" dxfId="119" priority="59" stopIfTrue="1" operator="equal">
      <formula>"No"</formula>
    </cfRule>
  </conditionalFormatting>
  <conditionalFormatting sqref="I16">
    <cfRule type="expression" dxfId="118" priority="58" stopIfTrue="1">
      <formula>AND($H16="No",$I16="")</formula>
    </cfRule>
  </conditionalFormatting>
  <conditionalFormatting sqref="I17">
    <cfRule type="expression" dxfId="117" priority="57" stopIfTrue="1">
      <formula>AND($H17="No",$I17="")</formula>
    </cfRule>
  </conditionalFormatting>
  <conditionalFormatting sqref="I18">
    <cfRule type="expression" dxfId="116" priority="56" stopIfTrue="1">
      <formula>AND($H18="No",$I18="")</formula>
    </cfRule>
  </conditionalFormatting>
  <conditionalFormatting sqref="H19">
    <cfRule type="cellIs" dxfId="115" priority="55" stopIfTrue="1" operator="equal">
      <formula>"No"</formula>
    </cfRule>
  </conditionalFormatting>
  <conditionalFormatting sqref="I19">
    <cfRule type="expression" dxfId="114" priority="54" stopIfTrue="1">
      <formula>AND($H19="No",$I19="")</formula>
    </cfRule>
  </conditionalFormatting>
  <conditionalFormatting sqref="H33:H35">
    <cfRule type="cellIs" dxfId="113" priority="52" stopIfTrue="1" operator="equal">
      <formula>"No"</formula>
    </cfRule>
  </conditionalFormatting>
  <conditionalFormatting sqref="I33">
    <cfRule type="expression" dxfId="112" priority="51" stopIfTrue="1">
      <formula>AND($H33="No",$I33="")</formula>
    </cfRule>
  </conditionalFormatting>
  <conditionalFormatting sqref="I34">
    <cfRule type="expression" dxfId="111" priority="50" stopIfTrue="1">
      <formula>AND($H34="No",$I34="")</formula>
    </cfRule>
  </conditionalFormatting>
  <conditionalFormatting sqref="I35">
    <cfRule type="expression" dxfId="110" priority="49" stopIfTrue="1">
      <formula>AND($H35="No",$I35="")</formula>
    </cfRule>
  </conditionalFormatting>
  <conditionalFormatting sqref="H36:H37">
    <cfRule type="cellIs" dxfId="109" priority="48" stopIfTrue="1" operator="equal">
      <formula>"No"</formula>
    </cfRule>
  </conditionalFormatting>
  <conditionalFormatting sqref="I36">
    <cfRule type="expression" dxfId="108" priority="47" stopIfTrue="1">
      <formula>AND($H36="No",$I36="")</formula>
    </cfRule>
  </conditionalFormatting>
  <conditionalFormatting sqref="I37">
    <cfRule type="expression" dxfId="107" priority="46" stopIfTrue="1">
      <formula>AND($H37="No",$I37="")</formula>
    </cfRule>
  </conditionalFormatting>
  <conditionalFormatting sqref="H28:H30">
    <cfRule type="cellIs" dxfId="106" priority="45" stopIfTrue="1" operator="equal">
      <formula>"No"</formula>
    </cfRule>
  </conditionalFormatting>
  <conditionalFormatting sqref="I28">
    <cfRule type="expression" dxfId="105" priority="44" stopIfTrue="1">
      <formula>AND($H28="No",$I28="")</formula>
    </cfRule>
  </conditionalFormatting>
  <conditionalFormatting sqref="I29">
    <cfRule type="expression" dxfId="104" priority="43" stopIfTrue="1">
      <formula>AND($H29="No",$I29="")</formula>
    </cfRule>
  </conditionalFormatting>
  <conditionalFormatting sqref="I30">
    <cfRule type="expression" dxfId="103" priority="42" stopIfTrue="1">
      <formula>AND($H30="No",$I30="")</formula>
    </cfRule>
  </conditionalFormatting>
  <conditionalFormatting sqref="H31">
    <cfRule type="cellIs" dxfId="102" priority="41" stopIfTrue="1" operator="equal">
      <formula>"No"</formula>
    </cfRule>
  </conditionalFormatting>
  <conditionalFormatting sqref="I31">
    <cfRule type="expression" dxfId="101" priority="40" stopIfTrue="1">
      <formula>AND($H31="No",$I31="")</formula>
    </cfRule>
  </conditionalFormatting>
  <conditionalFormatting sqref="I51">
    <cfRule type="expression" dxfId="100" priority="24" stopIfTrue="1">
      <formula>AND($H51="No",$I51="")</formula>
    </cfRule>
  </conditionalFormatting>
  <conditionalFormatting sqref="H47 H49:H50">
    <cfRule type="cellIs" dxfId="99" priority="29" stopIfTrue="1" operator="equal">
      <formula>"No"</formula>
    </cfRule>
  </conditionalFormatting>
  <conditionalFormatting sqref="I47">
    <cfRule type="expression" dxfId="98" priority="28" stopIfTrue="1">
      <formula>AND($H47="No",$I47="")</formula>
    </cfRule>
  </conditionalFormatting>
  <conditionalFormatting sqref="I49">
    <cfRule type="expression" dxfId="97" priority="27" stopIfTrue="1">
      <formula>AND($H49="No",$I49="")</formula>
    </cfRule>
  </conditionalFormatting>
  <conditionalFormatting sqref="I50">
    <cfRule type="expression" dxfId="96" priority="26" stopIfTrue="1">
      <formula>AND($H50="No",$I50="")</formula>
    </cfRule>
  </conditionalFormatting>
  <conditionalFormatting sqref="H51:H53">
    <cfRule type="cellIs" dxfId="95" priority="25" stopIfTrue="1" operator="equal">
      <formula>"No"</formula>
    </cfRule>
  </conditionalFormatting>
  <conditionalFormatting sqref="I52">
    <cfRule type="expression" dxfId="94" priority="23" stopIfTrue="1">
      <formula>AND($H52="No",$I52="")</formula>
    </cfRule>
  </conditionalFormatting>
  <conditionalFormatting sqref="I53">
    <cfRule type="expression" dxfId="93" priority="22" stopIfTrue="1">
      <formula>AND($H53="No",$I53="")</formula>
    </cfRule>
  </conditionalFormatting>
  <conditionalFormatting sqref="H70">
    <cfRule type="cellIs" dxfId="92" priority="13" stopIfTrue="1" operator="equal">
      <formula>"No"</formula>
    </cfRule>
  </conditionalFormatting>
  <conditionalFormatting sqref="I58:I60">
    <cfRule type="cellIs" dxfId="91" priority="12" stopIfTrue="1" operator="equal">
      <formula>"No"</formula>
    </cfRule>
  </conditionalFormatting>
  <conditionalFormatting sqref="H58:H60">
    <cfRule type="cellIs" dxfId="90" priority="11" stopIfTrue="1" operator="equal">
      <formula>"No"</formula>
    </cfRule>
  </conditionalFormatting>
  <conditionalFormatting sqref="H67:H68">
    <cfRule type="cellIs" dxfId="89" priority="10" stopIfTrue="1" operator="equal">
      <formula>"No"</formula>
    </cfRule>
  </conditionalFormatting>
  <conditionalFormatting sqref="I67:I68">
    <cfRule type="expression" dxfId="88" priority="9" stopIfTrue="1">
      <formula>AND($H67="No",$I67="")</formula>
    </cfRule>
  </conditionalFormatting>
  <conditionalFormatting sqref="I61">
    <cfRule type="cellIs" dxfId="87" priority="8" stopIfTrue="1" operator="equal">
      <formula>"No"</formula>
    </cfRule>
  </conditionalFormatting>
  <conditionalFormatting sqref="H61">
    <cfRule type="cellIs" dxfId="86" priority="7" stopIfTrue="1" operator="equal">
      <formula>"No"</formula>
    </cfRule>
  </conditionalFormatting>
  <conditionalFormatting sqref="I62 I64:I65">
    <cfRule type="cellIs" dxfId="85" priority="4" stopIfTrue="1" operator="equal">
      <formula>"No"</formula>
    </cfRule>
  </conditionalFormatting>
  <conditionalFormatting sqref="H62 H64:H65">
    <cfRule type="cellIs" dxfId="84" priority="3" stopIfTrue="1" operator="equal">
      <formula>"No"</formula>
    </cfRule>
  </conditionalFormatting>
  <conditionalFormatting sqref="I63">
    <cfRule type="cellIs" dxfId="83" priority="2" stopIfTrue="1" operator="equal">
      <formula>"No"</formula>
    </cfRule>
  </conditionalFormatting>
  <conditionalFormatting sqref="H63">
    <cfRule type="cellIs" dxfId="82" priority="1" stopIfTrue="1" operator="equal">
      <formula>"No"</formula>
    </cfRule>
  </conditionalFormatting>
  <dataValidations count="2">
    <dataValidation type="list" allowBlank="1" showInputMessage="1" showErrorMessage="1" promptTitle="Status" prompt="Select ..." sqref="H8 H10:H13 H28:H31 H16:H19 H39 H21:H26 H33:H37 H41:H45 H49:H53 H47 H70 H67:H68 H55:H65" xr:uid="{00000000-0002-0000-0C00-000000000000}">
      <formula1>"Yes, No, N/A"</formula1>
    </dataValidation>
    <dataValidation allowBlank="1" showInputMessage="1" showErrorMessage="1" promptTitle="Status" prompt="Select ..." sqref="I58:I65" xr:uid="{00000000-0002-0000-0C00-000001000000}"/>
  </dataValidations>
  <pageMargins left="0.38" right="0.28999999999999998" top="0.47" bottom="0.48" header="0.23" footer="0.22"/>
  <pageSetup paperSize="9" scale="59" fitToHeight="5" orientation="landscape"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14" stopIfTrue="1" id="{7560D2F0-1735-413B-B710-C4C27D0EDC7B}">
            <xm:f>AND('9c - Consumer Reqs'!$H92="No",'9c - Consumer Reqs'!$I92="")</xm:f>
            <x14:dxf>
              <fill>
                <patternFill>
                  <bgColor rgb="FFFF0000"/>
                </patternFill>
              </fill>
            </x14:dxf>
          </x14:cfRule>
          <xm:sqref>I70</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M77"/>
  <sheetViews>
    <sheetView zoomScaleNormal="100" workbookViewId="0"/>
  </sheetViews>
  <sheetFormatPr defaultColWidth="9.140625" defaultRowHeight="12.75" x14ac:dyDescent="0.2"/>
  <cols>
    <col min="1" max="1" width="1.7109375" style="5" customWidth="1"/>
    <col min="2" max="2" width="19.28515625" style="6" customWidth="1"/>
    <col min="3" max="3" width="30.7109375" style="6" customWidth="1"/>
    <col min="4" max="4" width="55" style="7" customWidth="1"/>
    <col min="5" max="5" width="47.5703125" style="7" customWidth="1"/>
    <col min="6" max="6" width="11.28515625" style="7" customWidth="1"/>
    <col min="7" max="7" width="24.7109375" style="5" customWidth="1"/>
    <col min="8" max="8" width="13.42578125" style="5" customWidth="1"/>
    <col min="9" max="9" width="44" style="5" customWidth="1"/>
    <col min="10" max="10" width="7.7109375" style="5" customWidth="1"/>
    <col min="11" max="11" width="35.28515625" style="209" customWidth="1"/>
    <col min="12" max="16384" width="9.140625" style="5"/>
  </cols>
  <sheetData>
    <row r="1" spans="1:11" s="3" customFormat="1" ht="18" x14ac:dyDescent="0.2">
      <c r="A1" s="1" t="s">
        <v>634</v>
      </c>
      <c r="B1" s="1"/>
      <c r="C1" s="2"/>
      <c r="D1" s="4"/>
      <c r="E1" s="4"/>
      <c r="F1" s="4"/>
      <c r="K1" s="211"/>
    </row>
    <row r="2" spans="1:11" s="3" customFormat="1" x14ac:dyDescent="0.2">
      <c r="B2" s="2"/>
      <c r="C2" s="2"/>
      <c r="D2" s="4"/>
      <c r="E2" s="4"/>
      <c r="F2" s="4"/>
      <c r="J2" s="4"/>
      <c r="K2" s="211"/>
    </row>
    <row r="3" spans="1:11" s="3" customFormat="1" x14ac:dyDescent="0.2">
      <c r="B3" s="2" t="s">
        <v>922</v>
      </c>
      <c r="C3" s="2"/>
      <c r="D3" s="4"/>
      <c r="E3" s="4"/>
      <c r="F3" s="4"/>
      <c r="K3" s="211"/>
    </row>
    <row r="4" spans="1:11" s="10" customFormat="1" x14ac:dyDescent="0.2">
      <c r="B4" s="2" t="s">
        <v>560</v>
      </c>
      <c r="C4" s="11"/>
      <c r="D4" s="12"/>
      <c r="E4" s="12"/>
      <c r="F4" s="12"/>
      <c r="J4" s="12"/>
      <c r="K4" s="242"/>
    </row>
    <row r="5" spans="1:11" s="3" customFormat="1" x14ac:dyDescent="0.2">
      <c r="B5" s="2"/>
      <c r="C5" s="2"/>
      <c r="D5" s="4"/>
      <c r="E5" s="4"/>
      <c r="F5" s="4"/>
      <c r="J5" s="4"/>
      <c r="K5" s="243"/>
    </row>
    <row r="6" spans="1:11" ht="25.5" x14ac:dyDescent="0.2">
      <c r="B6" s="110" t="s">
        <v>36</v>
      </c>
      <c r="C6" s="105" t="s">
        <v>1</v>
      </c>
      <c r="D6" s="105" t="s">
        <v>37</v>
      </c>
      <c r="E6" s="105" t="s">
        <v>3</v>
      </c>
      <c r="F6" s="105" t="s">
        <v>16</v>
      </c>
      <c r="G6" s="105" t="s">
        <v>128</v>
      </c>
      <c r="H6" s="105" t="s">
        <v>38</v>
      </c>
      <c r="I6" s="105" t="s">
        <v>68</v>
      </c>
      <c r="J6" s="105" t="s">
        <v>16</v>
      </c>
    </row>
    <row r="7" spans="1:11" x14ac:dyDescent="0.2">
      <c r="B7" s="527" t="s">
        <v>635</v>
      </c>
      <c r="C7" s="529"/>
      <c r="D7" s="109"/>
      <c r="E7" s="109"/>
      <c r="F7" s="109"/>
      <c r="G7" s="108"/>
      <c r="H7" s="108"/>
      <c r="I7" s="108"/>
      <c r="J7" s="108"/>
    </row>
    <row r="8" spans="1:11" ht="38.25" x14ac:dyDescent="0.2">
      <c r="B8" s="378" t="s">
        <v>776</v>
      </c>
      <c r="C8" s="96" t="s">
        <v>641</v>
      </c>
      <c r="D8" s="46" t="s">
        <v>644</v>
      </c>
      <c r="E8" s="412" t="s">
        <v>773</v>
      </c>
      <c r="F8" s="96" t="s">
        <v>129</v>
      </c>
      <c r="G8" s="343" t="s">
        <v>491</v>
      </c>
      <c r="H8" s="85"/>
      <c r="I8" s="85"/>
      <c r="J8" s="8" t="s">
        <v>41</v>
      </c>
    </row>
    <row r="9" spans="1:11" x14ac:dyDescent="0.2">
      <c r="B9" s="527" t="s">
        <v>636</v>
      </c>
      <c r="C9" s="529"/>
      <c r="D9" s="109"/>
      <c r="E9" s="109"/>
      <c r="F9" s="109"/>
      <c r="G9" s="370"/>
      <c r="H9" s="108"/>
      <c r="I9" s="108"/>
      <c r="J9" s="108"/>
    </row>
    <row r="10" spans="1:11" ht="38.25" x14ac:dyDescent="0.2">
      <c r="B10" s="96" t="s">
        <v>777</v>
      </c>
      <c r="C10" s="96" t="s">
        <v>643</v>
      </c>
      <c r="D10" s="46" t="s">
        <v>642</v>
      </c>
      <c r="E10" s="412" t="s">
        <v>773</v>
      </c>
      <c r="F10" s="96" t="s">
        <v>129</v>
      </c>
      <c r="G10" s="343" t="s">
        <v>491</v>
      </c>
      <c r="H10" s="85"/>
      <c r="I10" s="85"/>
      <c r="J10" s="8" t="s">
        <v>41</v>
      </c>
    </row>
    <row r="11" spans="1:11" x14ac:dyDescent="0.2">
      <c r="B11" s="527" t="s">
        <v>637</v>
      </c>
      <c r="C11" s="529"/>
      <c r="D11" s="109"/>
      <c r="E11" s="109"/>
      <c r="F11" s="109"/>
      <c r="G11" s="370"/>
      <c r="H11" s="108"/>
      <c r="I11" s="108"/>
      <c r="J11" s="108"/>
    </row>
    <row r="12" spans="1:11" ht="38.25" x14ac:dyDescent="0.2">
      <c r="B12" s="96" t="s">
        <v>778</v>
      </c>
      <c r="C12" s="96" t="s">
        <v>643</v>
      </c>
      <c r="D12" s="46" t="s">
        <v>642</v>
      </c>
      <c r="E12" s="412" t="s">
        <v>773</v>
      </c>
      <c r="F12" s="96" t="s">
        <v>129</v>
      </c>
      <c r="G12" s="343" t="s">
        <v>491</v>
      </c>
      <c r="H12" s="85"/>
      <c r="I12" s="357"/>
      <c r="J12" s="8" t="s">
        <v>41</v>
      </c>
    </row>
    <row r="13" spans="1:11" x14ac:dyDescent="0.2">
      <c r="B13" s="527" t="s">
        <v>638</v>
      </c>
      <c r="C13" s="529"/>
      <c r="D13" s="109"/>
      <c r="E13" s="109"/>
      <c r="F13" s="109"/>
      <c r="G13" s="370"/>
      <c r="H13" s="108"/>
      <c r="I13" s="108"/>
      <c r="J13" s="108"/>
    </row>
    <row r="14" spans="1:11" ht="38.25" x14ac:dyDescent="0.2">
      <c r="B14" s="96" t="s">
        <v>779</v>
      </c>
      <c r="C14" s="96" t="s">
        <v>643</v>
      </c>
      <c r="D14" s="46" t="s">
        <v>642</v>
      </c>
      <c r="E14" s="412" t="s">
        <v>773</v>
      </c>
      <c r="F14" s="96" t="s">
        <v>129</v>
      </c>
      <c r="G14" s="343" t="s">
        <v>491</v>
      </c>
      <c r="H14" s="85"/>
      <c r="I14" s="85"/>
      <c r="J14" s="8" t="s">
        <v>41</v>
      </c>
    </row>
    <row r="15" spans="1:11" x14ac:dyDescent="0.2">
      <c r="B15" s="527" t="s">
        <v>639</v>
      </c>
      <c r="C15" s="529"/>
      <c r="D15" s="109"/>
      <c r="E15" s="109"/>
      <c r="F15" s="109"/>
      <c r="G15" s="370"/>
      <c r="H15" s="108"/>
      <c r="I15" s="108"/>
      <c r="J15" s="108"/>
    </row>
    <row r="16" spans="1:11" ht="38.25" x14ac:dyDescent="0.2">
      <c r="B16" s="96" t="s">
        <v>780</v>
      </c>
      <c r="C16" s="96" t="s">
        <v>643</v>
      </c>
      <c r="D16" s="46" t="s">
        <v>642</v>
      </c>
      <c r="E16" s="412" t="s">
        <v>773</v>
      </c>
      <c r="F16" s="96" t="s">
        <v>129</v>
      </c>
      <c r="G16" s="343" t="s">
        <v>491</v>
      </c>
      <c r="H16" s="85"/>
      <c r="I16" s="85"/>
      <c r="J16" s="8" t="s">
        <v>41</v>
      </c>
    </row>
    <row r="17" spans="2:10" x14ac:dyDescent="0.2">
      <c r="B17" s="574" t="s">
        <v>821</v>
      </c>
      <c r="C17" s="574"/>
      <c r="D17" s="109"/>
      <c r="E17" s="415"/>
      <c r="F17" s="416"/>
      <c r="G17" s="415"/>
      <c r="H17" s="417"/>
      <c r="I17" s="417"/>
      <c r="J17" s="418"/>
    </row>
    <row r="18" spans="2:10" ht="45" x14ac:dyDescent="0.2">
      <c r="B18" s="474" t="s">
        <v>889</v>
      </c>
      <c r="C18" s="475" t="s">
        <v>638</v>
      </c>
      <c r="D18" s="425" t="s">
        <v>895</v>
      </c>
      <c r="E18" s="412" t="s">
        <v>773</v>
      </c>
      <c r="F18" s="96" t="s">
        <v>129</v>
      </c>
      <c r="G18" s="343" t="s">
        <v>491</v>
      </c>
      <c r="H18" s="85"/>
      <c r="I18" s="424"/>
      <c r="J18" s="8" t="s">
        <v>41</v>
      </c>
    </row>
    <row r="19" spans="2:10" ht="60" x14ac:dyDescent="0.2">
      <c r="B19" s="474" t="s">
        <v>890</v>
      </c>
      <c r="C19" s="473" t="s">
        <v>639</v>
      </c>
      <c r="D19" s="425" t="s">
        <v>896</v>
      </c>
      <c r="E19" s="412" t="s">
        <v>773</v>
      </c>
      <c r="F19" s="96" t="s">
        <v>129</v>
      </c>
      <c r="G19" s="343" t="s">
        <v>491</v>
      </c>
      <c r="H19" s="85"/>
      <c r="I19" s="424"/>
      <c r="J19" s="8" t="s">
        <v>41</v>
      </c>
    </row>
    <row r="20" spans="2:10" ht="60" x14ac:dyDescent="0.2">
      <c r="B20" s="474" t="s">
        <v>891</v>
      </c>
      <c r="C20" s="473" t="s">
        <v>887</v>
      </c>
      <c r="D20" s="425" t="s">
        <v>893</v>
      </c>
      <c r="E20" s="412" t="s">
        <v>773</v>
      </c>
      <c r="F20" s="96" t="s">
        <v>129</v>
      </c>
      <c r="G20" s="343" t="s">
        <v>491</v>
      </c>
      <c r="H20" s="85"/>
      <c r="I20" s="424"/>
      <c r="J20" s="8" t="s">
        <v>41</v>
      </c>
    </row>
    <row r="21" spans="2:10" ht="45" x14ac:dyDescent="0.2">
      <c r="B21" s="474" t="s">
        <v>878</v>
      </c>
      <c r="C21" s="473" t="s">
        <v>888</v>
      </c>
      <c r="D21" s="425" t="s">
        <v>894</v>
      </c>
      <c r="E21" s="412" t="s">
        <v>773</v>
      </c>
      <c r="F21" s="96" t="s">
        <v>129</v>
      </c>
      <c r="G21" s="343" t="s">
        <v>491</v>
      </c>
      <c r="H21" s="85"/>
      <c r="I21" s="424"/>
      <c r="J21" s="8" t="s">
        <v>41</v>
      </c>
    </row>
    <row r="22" spans="2:10" ht="135" x14ac:dyDescent="0.2">
      <c r="B22" s="474" t="s">
        <v>879</v>
      </c>
      <c r="C22" s="473" t="s">
        <v>884</v>
      </c>
      <c r="D22" s="425" t="s">
        <v>926</v>
      </c>
      <c r="E22" s="412" t="s">
        <v>773</v>
      </c>
      <c r="F22" s="96" t="s">
        <v>129</v>
      </c>
      <c r="G22" s="478" t="s">
        <v>491</v>
      </c>
      <c r="H22" s="479"/>
      <c r="I22" s="424"/>
      <c r="J22" s="8" t="s">
        <v>41</v>
      </c>
    </row>
    <row r="23" spans="2:10" ht="254.25" customHeight="1" x14ac:dyDescent="0.2">
      <c r="B23" s="425" t="s">
        <v>902</v>
      </c>
      <c r="C23" s="473" t="s">
        <v>901</v>
      </c>
      <c r="D23" s="425" t="s">
        <v>848</v>
      </c>
      <c r="E23" s="412" t="s">
        <v>847</v>
      </c>
      <c r="F23" s="96" t="s">
        <v>129</v>
      </c>
      <c r="G23" s="343" t="s">
        <v>491</v>
      </c>
      <c r="H23" s="85"/>
      <c r="I23" s="424"/>
      <c r="J23" s="8" t="s">
        <v>41</v>
      </c>
    </row>
    <row r="24" spans="2:10" ht="30" x14ac:dyDescent="0.2">
      <c r="B24" s="474" t="s">
        <v>892</v>
      </c>
      <c r="C24" s="473" t="s">
        <v>898</v>
      </c>
      <c r="D24" s="425" t="s">
        <v>897</v>
      </c>
      <c r="E24" s="412" t="s">
        <v>773</v>
      </c>
      <c r="F24" s="96" t="s">
        <v>129</v>
      </c>
      <c r="G24" s="480" t="s">
        <v>491</v>
      </c>
      <c r="H24" s="453"/>
      <c r="I24" s="424"/>
      <c r="J24" s="8" t="s">
        <v>41</v>
      </c>
    </row>
    <row r="25" spans="2:10" ht="30" x14ac:dyDescent="0.2">
      <c r="B25" s="474" t="s">
        <v>899</v>
      </c>
      <c r="C25" s="473" t="s">
        <v>898</v>
      </c>
      <c r="D25" s="425" t="s">
        <v>900</v>
      </c>
      <c r="E25" s="412" t="s">
        <v>773</v>
      </c>
      <c r="F25" s="96" t="s">
        <v>129</v>
      </c>
      <c r="G25" s="343" t="s">
        <v>491</v>
      </c>
      <c r="H25" s="85"/>
      <c r="I25" s="424"/>
      <c r="J25" s="8" t="s">
        <v>41</v>
      </c>
    </row>
    <row r="26" spans="2:10" x14ac:dyDescent="0.2">
      <c r="B26" s="575" t="s">
        <v>765</v>
      </c>
      <c r="C26" s="575"/>
      <c r="D26" s="472"/>
      <c r="E26" s="387"/>
      <c r="F26" s="419"/>
      <c r="G26" s="420"/>
      <c r="H26" s="420"/>
      <c r="I26" s="420"/>
      <c r="J26" s="419"/>
    </row>
    <row r="27" spans="2:10" ht="135" x14ac:dyDescent="0.2">
      <c r="B27" s="476" t="s">
        <v>905</v>
      </c>
      <c r="C27" s="476" t="s">
        <v>766</v>
      </c>
      <c r="D27" s="476" t="s">
        <v>824</v>
      </c>
      <c r="E27" s="477" t="s">
        <v>906</v>
      </c>
      <c r="F27" s="96" t="s">
        <v>129</v>
      </c>
      <c r="G27" s="343" t="s">
        <v>491</v>
      </c>
      <c r="H27" s="85"/>
      <c r="I27" s="85"/>
      <c r="J27" s="8" t="s">
        <v>41</v>
      </c>
    </row>
    <row r="28" spans="2:10" s="293" customFormat="1" ht="195" x14ac:dyDescent="0.25">
      <c r="B28" s="425" t="s">
        <v>904</v>
      </c>
      <c r="C28" s="425" t="s">
        <v>826</v>
      </c>
      <c r="D28" s="425" t="s">
        <v>903</v>
      </c>
      <c r="E28" s="477" t="s">
        <v>907</v>
      </c>
      <c r="F28" s="96" t="s">
        <v>129</v>
      </c>
      <c r="G28" s="343" t="s">
        <v>491</v>
      </c>
      <c r="H28" s="85"/>
      <c r="I28" s="422" t="s">
        <v>822</v>
      </c>
      <c r="J28" s="8" t="s">
        <v>41</v>
      </c>
    </row>
    <row r="29" spans="2:10" ht="105" x14ac:dyDescent="0.2">
      <c r="B29" s="476" t="s">
        <v>913</v>
      </c>
      <c r="C29" s="476" t="s">
        <v>771</v>
      </c>
      <c r="D29" s="476" t="s">
        <v>910</v>
      </c>
      <c r="E29" s="477" t="s">
        <v>911</v>
      </c>
      <c r="F29" s="96" t="s">
        <v>129</v>
      </c>
      <c r="G29" s="343" t="s">
        <v>491</v>
      </c>
      <c r="H29" s="85"/>
      <c r="I29" s="85"/>
      <c r="J29" s="8" t="s">
        <v>41</v>
      </c>
    </row>
    <row r="30" spans="2:10" ht="60" x14ac:dyDescent="0.2">
      <c r="B30" s="476" t="s">
        <v>908</v>
      </c>
      <c r="C30" s="476" t="s">
        <v>772</v>
      </c>
      <c r="D30" s="476" t="s">
        <v>909</v>
      </c>
      <c r="E30" s="477" t="s">
        <v>912</v>
      </c>
      <c r="F30" s="96" t="s">
        <v>129</v>
      </c>
      <c r="G30" s="343" t="s">
        <v>491</v>
      </c>
      <c r="H30" s="85"/>
      <c r="I30" s="424"/>
      <c r="J30" s="8" t="s">
        <v>41</v>
      </c>
    </row>
    <row r="31" spans="2:10" x14ac:dyDescent="0.2">
      <c r="J31" s="7"/>
    </row>
    <row r="32" spans="2:10" ht="15.75" x14ac:dyDescent="0.2">
      <c r="B32" s="299" t="s">
        <v>50</v>
      </c>
      <c r="J32" s="7"/>
    </row>
    <row r="33" spans="2:13" ht="15.75" thickBot="1" x14ac:dyDescent="0.25">
      <c r="J33" s="7"/>
      <c r="M33" s="377"/>
    </row>
    <row r="34" spans="2:13" x14ac:dyDescent="0.2">
      <c r="B34" s="300" t="e">
        <f>IF(OR($H$8="No",$H$10="No",$H$12="No",$H$14="No",$H$16="No",#REF!="No",$H$23="No",$H$27="No",$H$29="No",$H$30="No",),"","Self-Evalution Checklist should be submitted to NHS Digital for Audit purposes")</f>
        <v>#REF!</v>
      </c>
      <c r="C34" s="301"/>
      <c r="D34" s="302"/>
      <c r="E34" s="303"/>
      <c r="J34" s="7"/>
    </row>
    <row r="35" spans="2:13" ht="13.5" thickBot="1" x14ac:dyDescent="0.25">
      <c r="B35" s="304" t="e">
        <f>IF(OR($H$8="No",$H$10="No",$H$12="No",$H$14="No",$H$16="No",#REF!="No",$H$23="No",$H$27="No",$H$29="No",$H$30="No",),"Requirements have non-compliant 'Must' requirements. Self-Evalution Checklist must be submitted to NHS Digital for approval","")</f>
        <v>#REF!</v>
      </c>
      <c r="C35" s="307"/>
      <c r="D35" s="305"/>
      <c r="E35" s="306"/>
      <c r="J35" s="7"/>
    </row>
    <row r="36" spans="2:13" x14ac:dyDescent="0.2">
      <c r="J36" s="7"/>
    </row>
    <row r="37" spans="2:13" x14ac:dyDescent="0.2">
      <c r="J37" s="7"/>
    </row>
    <row r="38" spans="2:13" x14ac:dyDescent="0.2">
      <c r="J38" s="7"/>
    </row>
    <row r="39" spans="2:13" x14ac:dyDescent="0.2">
      <c r="J39" s="7"/>
    </row>
    <row r="40" spans="2:13" x14ac:dyDescent="0.2">
      <c r="J40" s="7"/>
    </row>
    <row r="41" spans="2:13" x14ac:dyDescent="0.2">
      <c r="J41" s="7"/>
    </row>
    <row r="42" spans="2:13" x14ac:dyDescent="0.2">
      <c r="J42" s="7"/>
    </row>
    <row r="43" spans="2:13" x14ac:dyDescent="0.2">
      <c r="J43" s="7"/>
    </row>
    <row r="44" spans="2:13" x14ac:dyDescent="0.2">
      <c r="J44" s="7"/>
    </row>
    <row r="74" spans="8:8" x14ac:dyDescent="0.2">
      <c r="H74" s="13" t="s">
        <v>14</v>
      </c>
    </row>
    <row r="75" spans="8:8" x14ac:dyDescent="0.2">
      <c r="H75" s="13" t="s">
        <v>15</v>
      </c>
    </row>
    <row r="76" spans="8:8" x14ac:dyDescent="0.2">
      <c r="H76" s="13" t="s">
        <v>39</v>
      </c>
    </row>
    <row r="77" spans="8:8" x14ac:dyDescent="0.2">
      <c r="H77" s="13" t="s">
        <v>40</v>
      </c>
    </row>
  </sheetData>
  <mergeCells count="7">
    <mergeCell ref="B17:C17"/>
    <mergeCell ref="B26:C26"/>
    <mergeCell ref="B7:C7"/>
    <mergeCell ref="B15:C15"/>
    <mergeCell ref="B9:C9"/>
    <mergeCell ref="B11:C11"/>
    <mergeCell ref="B13:C13"/>
  </mergeCells>
  <conditionalFormatting sqref="I12">
    <cfRule type="expression" dxfId="80" priority="39" stopIfTrue="1">
      <formula>AND($H12="No",$I12="")</formula>
    </cfRule>
  </conditionalFormatting>
  <conditionalFormatting sqref="H12 H23">
    <cfRule type="cellIs" dxfId="79" priority="40" stopIfTrue="1" operator="equal">
      <formula>"No"</formula>
    </cfRule>
  </conditionalFormatting>
  <conditionalFormatting sqref="H8">
    <cfRule type="cellIs" dxfId="78" priority="33" stopIfTrue="1" operator="equal">
      <formula>"No"</formula>
    </cfRule>
  </conditionalFormatting>
  <conditionalFormatting sqref="H10">
    <cfRule type="cellIs" dxfId="77" priority="32" stopIfTrue="1" operator="equal">
      <formula>"No"</formula>
    </cfRule>
  </conditionalFormatting>
  <conditionalFormatting sqref="H14">
    <cfRule type="cellIs" dxfId="76" priority="31" stopIfTrue="1" operator="equal">
      <formula>"No"</formula>
    </cfRule>
  </conditionalFormatting>
  <conditionalFormatting sqref="I8">
    <cfRule type="cellIs" dxfId="75" priority="29" stopIfTrue="1" operator="equal">
      <formula>"No"</formula>
    </cfRule>
  </conditionalFormatting>
  <conditionalFormatting sqref="I10">
    <cfRule type="cellIs" dxfId="74" priority="28" stopIfTrue="1" operator="equal">
      <formula>"No"</formula>
    </cfRule>
  </conditionalFormatting>
  <conditionalFormatting sqref="I14">
    <cfRule type="cellIs" dxfId="73" priority="27" stopIfTrue="1" operator="equal">
      <formula>"No"</formula>
    </cfRule>
  </conditionalFormatting>
  <conditionalFormatting sqref="I16:I17">
    <cfRule type="cellIs" dxfId="72" priority="25" stopIfTrue="1" operator="equal">
      <formula>"No"</formula>
    </cfRule>
  </conditionalFormatting>
  <conditionalFormatting sqref="H16:H17">
    <cfRule type="cellIs" dxfId="71" priority="24" stopIfTrue="1" operator="equal">
      <formula>"No"</formula>
    </cfRule>
  </conditionalFormatting>
  <conditionalFormatting sqref="I23">
    <cfRule type="cellIs" dxfId="70" priority="21" stopIfTrue="1" operator="equal">
      <formula>"No"</formula>
    </cfRule>
  </conditionalFormatting>
  <conditionalFormatting sqref="I27 I29:I30">
    <cfRule type="cellIs" dxfId="69" priority="17" stopIfTrue="1" operator="equal">
      <formula>"No"</formula>
    </cfRule>
  </conditionalFormatting>
  <conditionalFormatting sqref="H27 H29:H30">
    <cfRule type="cellIs" dxfId="68" priority="16" stopIfTrue="1" operator="equal">
      <formula>"No"</formula>
    </cfRule>
  </conditionalFormatting>
  <conditionalFormatting sqref="I28">
    <cfRule type="expression" dxfId="67" priority="10" stopIfTrue="1">
      <formula>AND($H28="No",$I28="")</formula>
    </cfRule>
  </conditionalFormatting>
  <conditionalFormatting sqref="H28">
    <cfRule type="cellIs" dxfId="66" priority="9" stopIfTrue="1" operator="equal">
      <formula>"No"</formula>
    </cfRule>
  </conditionalFormatting>
  <conditionalFormatting sqref="H18:H22">
    <cfRule type="cellIs" dxfId="65" priority="6" stopIfTrue="1" operator="equal">
      <formula>"No"</formula>
    </cfRule>
  </conditionalFormatting>
  <conditionalFormatting sqref="I18:I22">
    <cfRule type="cellIs" dxfId="64" priority="5" stopIfTrue="1" operator="equal">
      <formula>"No"</formula>
    </cfRule>
  </conditionalFormatting>
  <conditionalFormatting sqref="H24">
    <cfRule type="cellIs" dxfId="63" priority="4" stopIfTrue="1" operator="equal">
      <formula>"No"</formula>
    </cfRule>
  </conditionalFormatting>
  <conditionalFormatting sqref="I24">
    <cfRule type="cellIs" dxfId="62" priority="3" stopIfTrue="1" operator="equal">
      <formula>"No"</formula>
    </cfRule>
  </conditionalFormatting>
  <conditionalFormatting sqref="H25">
    <cfRule type="cellIs" dxfId="61" priority="2" stopIfTrue="1" operator="equal">
      <formula>"No"</formula>
    </cfRule>
  </conditionalFormatting>
  <conditionalFormatting sqref="I25">
    <cfRule type="cellIs" dxfId="60" priority="1" stopIfTrue="1" operator="equal">
      <formula>"No"</formula>
    </cfRule>
  </conditionalFormatting>
  <dataValidations count="2">
    <dataValidation type="list" allowBlank="1" showInputMessage="1" showErrorMessage="1" promptTitle="Status" prompt="Select ..." sqref="H14:I14 H12 H10:I10 H8:I8 I29 I27 H27:H30 I16:I17 H16:H25" xr:uid="{00000000-0002-0000-0D00-000000000000}">
      <formula1>"Yes, No, N/A"</formula1>
    </dataValidation>
    <dataValidation allowBlank="1" showInputMessage="1" showErrorMessage="1" promptTitle="Status" prompt="Select ..." sqref="I18:I25" xr:uid="{00000000-0002-0000-0D00-000001000000}"/>
  </dataValidations>
  <pageMargins left="0.5" right="0.75" top="0.51" bottom="0.56000000000000005" header="0.27" footer="0.24"/>
  <pageSetup paperSize="8" scale="78" fitToHeight="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R75"/>
  <sheetViews>
    <sheetView zoomScaleNormal="100" workbookViewId="0"/>
  </sheetViews>
  <sheetFormatPr defaultColWidth="9.140625" defaultRowHeight="12.75" x14ac:dyDescent="0.2"/>
  <cols>
    <col min="1" max="1" width="1.7109375" style="5" customWidth="1"/>
    <col min="2" max="2" width="19.28515625" style="6" customWidth="1"/>
    <col min="3" max="3" width="30.7109375" style="6" customWidth="1"/>
    <col min="4" max="4" width="55.28515625" style="7" customWidth="1"/>
    <col min="5" max="5" width="46.28515625" style="7" customWidth="1"/>
    <col min="6" max="6" width="11.28515625" style="7" customWidth="1"/>
    <col min="7" max="7" width="24.7109375" style="5" customWidth="1"/>
    <col min="8" max="8" width="13.42578125" style="5" customWidth="1"/>
    <col min="9" max="9" width="44" style="5" customWidth="1"/>
    <col min="10" max="10" width="7.7109375" style="5" customWidth="1"/>
    <col min="11" max="11" width="32.5703125" style="209" customWidth="1"/>
    <col min="12" max="16384" width="9.140625" style="5"/>
  </cols>
  <sheetData>
    <row r="1" spans="1:11" s="3" customFormat="1" ht="18" x14ac:dyDescent="0.2">
      <c r="A1" s="1" t="s">
        <v>667</v>
      </c>
      <c r="B1" s="1"/>
      <c r="C1" s="2"/>
      <c r="D1" s="4"/>
      <c r="E1" s="4"/>
      <c r="F1" s="4"/>
      <c r="K1" s="211"/>
    </row>
    <row r="2" spans="1:11" s="3" customFormat="1" x14ac:dyDescent="0.2">
      <c r="B2" s="2"/>
      <c r="C2" s="2"/>
      <c r="D2" s="4"/>
      <c r="E2" s="4"/>
      <c r="F2" s="4"/>
      <c r="J2" s="4"/>
      <c r="K2" s="211"/>
    </row>
    <row r="3" spans="1:11" s="3" customFormat="1" x14ac:dyDescent="0.2">
      <c r="B3" s="2" t="s">
        <v>922</v>
      </c>
      <c r="C3" s="2"/>
      <c r="D3" s="4"/>
      <c r="E3" s="4"/>
      <c r="F3" s="4"/>
      <c r="K3" s="211"/>
    </row>
    <row r="4" spans="1:11" s="10" customFormat="1" x14ac:dyDescent="0.2">
      <c r="B4" s="2" t="s">
        <v>560</v>
      </c>
      <c r="C4" s="11"/>
      <c r="D4" s="12"/>
      <c r="E4" s="12"/>
      <c r="F4" s="12"/>
      <c r="J4" s="12"/>
      <c r="K4" s="242"/>
    </row>
    <row r="5" spans="1:11" s="3" customFormat="1" x14ac:dyDescent="0.2">
      <c r="B5" s="2"/>
      <c r="C5" s="2"/>
      <c r="D5" s="4"/>
      <c r="E5" s="4"/>
      <c r="F5" s="4"/>
      <c r="J5" s="4"/>
      <c r="K5" s="243"/>
    </row>
    <row r="6" spans="1:11" ht="25.5" x14ac:dyDescent="0.2">
      <c r="B6" s="110" t="s">
        <v>36</v>
      </c>
      <c r="C6" s="105" t="s">
        <v>1</v>
      </c>
      <c r="D6" s="105" t="s">
        <v>37</v>
      </c>
      <c r="E6" s="105" t="s">
        <v>3</v>
      </c>
      <c r="F6" s="105" t="s">
        <v>16</v>
      </c>
      <c r="G6" s="105" t="s">
        <v>128</v>
      </c>
      <c r="H6" s="105" t="s">
        <v>38</v>
      </c>
      <c r="I6" s="105" t="s">
        <v>68</v>
      </c>
      <c r="J6" s="105" t="s">
        <v>16</v>
      </c>
    </row>
    <row r="7" spans="1:11" x14ac:dyDescent="0.2">
      <c r="B7" s="527" t="s">
        <v>635</v>
      </c>
      <c r="C7" s="529"/>
      <c r="D7" s="109"/>
      <c r="E7" s="109"/>
      <c r="F7" s="109"/>
      <c r="G7" s="108"/>
      <c r="H7" s="108"/>
      <c r="I7" s="108"/>
      <c r="J7" s="108"/>
    </row>
    <row r="8" spans="1:11" ht="45" x14ac:dyDescent="0.2">
      <c r="B8" s="459" t="s">
        <v>816</v>
      </c>
      <c r="C8" s="459" t="s">
        <v>641</v>
      </c>
      <c r="D8" s="460" t="s">
        <v>867</v>
      </c>
      <c r="E8" s="412" t="s">
        <v>773</v>
      </c>
      <c r="F8" s="96" t="s">
        <v>129</v>
      </c>
      <c r="G8" s="343" t="s">
        <v>491</v>
      </c>
      <c r="H8" s="85"/>
      <c r="I8" s="85"/>
      <c r="J8" s="8" t="s">
        <v>41</v>
      </c>
    </row>
    <row r="9" spans="1:11" ht="15.75" x14ac:dyDescent="0.2">
      <c r="B9" s="572" t="s">
        <v>636</v>
      </c>
      <c r="C9" s="573"/>
      <c r="D9" s="461"/>
      <c r="E9" s="109"/>
      <c r="F9" s="109"/>
      <c r="G9" s="370"/>
      <c r="H9" s="108"/>
      <c r="I9" s="108"/>
      <c r="J9" s="108"/>
    </row>
    <row r="10" spans="1:11" ht="60" x14ac:dyDescent="0.2">
      <c r="B10" s="459" t="s">
        <v>817</v>
      </c>
      <c r="C10" s="459" t="s">
        <v>643</v>
      </c>
      <c r="D10" s="460" t="s">
        <v>642</v>
      </c>
      <c r="E10" s="412" t="s">
        <v>773</v>
      </c>
      <c r="F10" s="96" t="s">
        <v>129</v>
      </c>
      <c r="G10" s="343" t="s">
        <v>491</v>
      </c>
      <c r="H10" s="85"/>
      <c r="I10" s="85"/>
      <c r="J10" s="8" t="s">
        <v>41</v>
      </c>
    </row>
    <row r="11" spans="1:11" ht="15.75" x14ac:dyDescent="0.2">
      <c r="B11" s="572" t="s">
        <v>637</v>
      </c>
      <c r="C11" s="573"/>
      <c r="D11" s="461"/>
      <c r="E11" s="109"/>
      <c r="F11" s="109"/>
      <c r="G11" s="370"/>
      <c r="H11" s="108"/>
      <c r="I11" s="108"/>
      <c r="J11" s="108"/>
    </row>
    <row r="12" spans="1:11" ht="60" x14ac:dyDescent="0.2">
      <c r="B12" s="459" t="s">
        <v>818</v>
      </c>
      <c r="C12" s="459" t="s">
        <v>643</v>
      </c>
      <c r="D12" s="460" t="s">
        <v>642</v>
      </c>
      <c r="E12" s="412" t="s">
        <v>773</v>
      </c>
      <c r="F12" s="96" t="s">
        <v>129</v>
      </c>
      <c r="G12" s="343" t="s">
        <v>491</v>
      </c>
      <c r="H12" s="85"/>
      <c r="I12" s="357"/>
      <c r="J12" s="8" t="s">
        <v>41</v>
      </c>
    </row>
    <row r="13" spans="1:11" x14ac:dyDescent="0.2">
      <c r="B13" s="574" t="s">
        <v>694</v>
      </c>
      <c r="C13" s="574"/>
      <c r="D13" s="109"/>
      <c r="E13" s="415"/>
      <c r="F13" s="416"/>
      <c r="G13" s="415"/>
      <c r="H13" s="417"/>
      <c r="I13" s="421"/>
      <c r="J13" s="418"/>
    </row>
    <row r="14" spans="1:11" ht="60" x14ac:dyDescent="0.2">
      <c r="B14" s="471" t="s">
        <v>875</v>
      </c>
      <c r="C14" s="469" t="s">
        <v>887</v>
      </c>
      <c r="D14" s="426" t="s">
        <v>880</v>
      </c>
      <c r="E14" s="580" t="s">
        <v>773</v>
      </c>
      <c r="F14" s="96" t="s">
        <v>129</v>
      </c>
      <c r="G14" s="343" t="s">
        <v>491</v>
      </c>
      <c r="H14" s="85"/>
      <c r="I14" s="422"/>
      <c r="J14" s="8" t="s">
        <v>41</v>
      </c>
    </row>
    <row r="15" spans="1:11" ht="45" x14ac:dyDescent="0.2">
      <c r="B15" s="471" t="s">
        <v>876</v>
      </c>
      <c r="C15" s="469" t="s">
        <v>637</v>
      </c>
      <c r="D15" s="426" t="s">
        <v>881</v>
      </c>
      <c r="E15" s="412" t="s">
        <v>773</v>
      </c>
      <c r="F15" s="96" t="s">
        <v>129</v>
      </c>
      <c r="G15" s="343" t="s">
        <v>491</v>
      </c>
      <c r="H15" s="85"/>
      <c r="I15" s="422"/>
      <c r="J15" s="8" t="s">
        <v>41</v>
      </c>
    </row>
    <row r="16" spans="1:11" ht="60" x14ac:dyDescent="0.2">
      <c r="B16" s="471" t="s">
        <v>877</v>
      </c>
      <c r="C16" s="469" t="s">
        <v>887</v>
      </c>
      <c r="D16" s="426" t="s">
        <v>882</v>
      </c>
      <c r="E16" s="412" t="s">
        <v>773</v>
      </c>
      <c r="F16" s="96" t="s">
        <v>129</v>
      </c>
      <c r="G16" s="343" t="s">
        <v>491</v>
      </c>
      <c r="H16" s="85"/>
      <c r="I16" s="422"/>
      <c r="J16" s="8" t="s">
        <v>41</v>
      </c>
    </row>
    <row r="17" spans="1:18" ht="45" x14ac:dyDescent="0.2">
      <c r="B17" s="471" t="s">
        <v>878</v>
      </c>
      <c r="C17" s="469" t="s">
        <v>888</v>
      </c>
      <c r="D17" s="426" t="s">
        <v>883</v>
      </c>
      <c r="E17" s="412" t="s">
        <v>773</v>
      </c>
      <c r="F17" s="96" t="s">
        <v>129</v>
      </c>
      <c r="G17" s="343" t="s">
        <v>491</v>
      </c>
      <c r="H17" s="85"/>
      <c r="I17" s="422"/>
      <c r="J17" s="8" t="s">
        <v>41</v>
      </c>
    </row>
    <row r="18" spans="1:18" ht="135" x14ac:dyDescent="0.2">
      <c r="B18" s="579" t="s">
        <v>879</v>
      </c>
      <c r="C18" s="469" t="s">
        <v>884</v>
      </c>
      <c r="D18" s="426" t="s">
        <v>926</v>
      </c>
      <c r="E18" s="412" t="s">
        <v>773</v>
      </c>
      <c r="F18" s="96" t="s">
        <v>129</v>
      </c>
      <c r="G18" s="343" t="s">
        <v>491</v>
      </c>
      <c r="H18" s="85"/>
      <c r="I18" s="422"/>
      <c r="J18" s="8" t="s">
        <v>41</v>
      </c>
    </row>
    <row r="19" spans="1:18" ht="315" x14ac:dyDescent="0.2">
      <c r="B19" s="470" t="s">
        <v>886</v>
      </c>
      <c r="C19" s="425" t="s">
        <v>885</v>
      </c>
      <c r="D19" s="427" t="s">
        <v>845</v>
      </c>
      <c r="E19" s="412" t="s">
        <v>847</v>
      </c>
      <c r="F19" s="96" t="s">
        <v>129</v>
      </c>
      <c r="G19" s="343" t="s">
        <v>491</v>
      </c>
      <c r="H19" s="85"/>
      <c r="I19" s="350" t="s">
        <v>823</v>
      </c>
      <c r="J19" s="8" t="s">
        <v>41</v>
      </c>
    </row>
    <row r="20" spans="1:18" x14ac:dyDescent="0.2">
      <c r="B20" s="574" t="s">
        <v>765</v>
      </c>
      <c r="C20" s="574"/>
      <c r="D20" s="109"/>
      <c r="E20" s="419"/>
      <c r="F20" s="419"/>
      <c r="G20" s="420"/>
      <c r="H20" s="420"/>
      <c r="I20" s="420"/>
      <c r="J20" s="419"/>
    </row>
    <row r="21" spans="1:18" ht="120" x14ac:dyDescent="0.2">
      <c r="B21" s="476" t="s">
        <v>915</v>
      </c>
      <c r="C21" s="476" t="s">
        <v>768</v>
      </c>
      <c r="D21" s="481" t="s">
        <v>914</v>
      </c>
      <c r="E21" s="477" t="s">
        <v>919</v>
      </c>
      <c r="F21" s="96" t="s">
        <v>129</v>
      </c>
      <c r="G21" s="343" t="s">
        <v>491</v>
      </c>
      <c r="H21" s="85"/>
      <c r="I21" s="357"/>
      <c r="J21" s="8" t="s">
        <v>41</v>
      </c>
    </row>
    <row r="22" spans="1:18" ht="120" x14ac:dyDescent="0.2">
      <c r="B22" s="476" t="s">
        <v>916</v>
      </c>
      <c r="C22" s="476" t="s">
        <v>769</v>
      </c>
      <c r="D22" s="481" t="s">
        <v>914</v>
      </c>
      <c r="E22" s="477" t="s">
        <v>920</v>
      </c>
      <c r="F22" s="96" t="s">
        <v>129</v>
      </c>
      <c r="G22" s="343" t="s">
        <v>491</v>
      </c>
      <c r="H22" s="85"/>
      <c r="I22" s="357"/>
      <c r="J22" s="8" t="s">
        <v>41</v>
      </c>
    </row>
    <row r="23" spans="1:18" ht="150" x14ac:dyDescent="0.2">
      <c r="B23" s="476" t="s">
        <v>918</v>
      </c>
      <c r="C23" s="476" t="s">
        <v>770</v>
      </c>
      <c r="D23" s="476" t="s">
        <v>917</v>
      </c>
      <c r="E23" s="477" t="s">
        <v>921</v>
      </c>
      <c r="F23" s="96" t="s">
        <v>129</v>
      </c>
      <c r="G23" s="343" t="s">
        <v>491</v>
      </c>
      <c r="H23" s="85"/>
      <c r="I23" s="357"/>
      <c r="J23" s="8" t="s">
        <v>41</v>
      </c>
    </row>
    <row r="24" spans="1:18" ht="195" x14ac:dyDescent="0.2">
      <c r="B24" s="425" t="s">
        <v>904</v>
      </c>
      <c r="C24" s="425" t="s">
        <v>826</v>
      </c>
      <c r="D24" s="425" t="s">
        <v>903</v>
      </c>
      <c r="E24" s="477" t="s">
        <v>907</v>
      </c>
      <c r="F24" s="96" t="s">
        <v>129</v>
      </c>
      <c r="G24" s="343" t="s">
        <v>491</v>
      </c>
      <c r="H24" s="85"/>
      <c r="I24" s="422" t="s">
        <v>822</v>
      </c>
      <c r="J24" s="8" t="s">
        <v>41</v>
      </c>
    </row>
    <row r="25" spans="1:18" ht="14.25" x14ac:dyDescent="0.2">
      <c r="B25" s="409"/>
      <c r="C25" s="115"/>
      <c r="D25" s="409"/>
      <c r="J25" s="7"/>
    </row>
    <row r="26" spans="1:18" ht="14.25" x14ac:dyDescent="0.2">
      <c r="B26" s="409"/>
      <c r="C26" s="115"/>
      <c r="D26" s="409"/>
      <c r="J26" s="7"/>
    </row>
    <row r="27" spans="1:18" ht="14.25" x14ac:dyDescent="0.2">
      <c r="B27" s="409"/>
      <c r="C27" s="115"/>
      <c r="D27" s="409"/>
      <c r="J27" s="7"/>
    </row>
    <row r="28" spans="1:18" ht="14.25" x14ac:dyDescent="0.2">
      <c r="B28" s="409"/>
      <c r="C28" s="115"/>
      <c r="D28" s="409"/>
      <c r="J28" s="7"/>
    </row>
    <row r="29" spans="1:18" s="209" customFormat="1" x14ac:dyDescent="0.2">
      <c r="A29" s="5"/>
      <c r="B29" s="6"/>
      <c r="C29" s="6"/>
      <c r="D29" s="7"/>
      <c r="E29" s="7"/>
      <c r="F29" s="7"/>
      <c r="G29" s="5"/>
      <c r="H29" s="5"/>
      <c r="I29" s="5"/>
      <c r="J29" s="7"/>
      <c r="L29" s="5"/>
      <c r="M29" s="5"/>
      <c r="N29" s="5"/>
      <c r="O29" s="5"/>
      <c r="P29" s="5"/>
      <c r="Q29" s="5"/>
      <c r="R29" s="5"/>
    </row>
    <row r="30" spans="1:18" s="209" customFormat="1" ht="15.75" x14ac:dyDescent="0.2">
      <c r="A30" s="5"/>
      <c r="B30" s="299" t="s">
        <v>50</v>
      </c>
      <c r="C30" s="6"/>
      <c r="D30" s="7"/>
      <c r="E30" s="7"/>
      <c r="F30" s="7"/>
      <c r="G30" s="5"/>
      <c r="H30" s="5"/>
      <c r="I30" s="5"/>
      <c r="J30" s="7"/>
      <c r="L30" s="5"/>
      <c r="M30" s="5"/>
      <c r="N30" s="5"/>
      <c r="O30" s="5"/>
      <c r="P30" s="5"/>
      <c r="Q30" s="5"/>
      <c r="R30" s="5"/>
    </row>
    <row r="31" spans="1:18" s="209" customFormat="1" ht="13.5" thickBot="1" x14ac:dyDescent="0.25">
      <c r="A31" s="5"/>
      <c r="B31" s="6"/>
      <c r="C31" s="6"/>
      <c r="D31" s="7"/>
      <c r="E31" s="7"/>
      <c r="F31" s="7"/>
      <c r="G31" s="5"/>
      <c r="H31" s="5"/>
      <c r="I31" s="5"/>
      <c r="J31" s="7"/>
      <c r="L31" s="5"/>
      <c r="M31" s="5"/>
      <c r="N31" s="5"/>
      <c r="O31" s="5"/>
      <c r="P31" s="5"/>
      <c r="Q31" s="5"/>
      <c r="R31" s="5"/>
    </row>
    <row r="32" spans="1:18" s="209" customFormat="1" x14ac:dyDescent="0.2">
      <c r="A32" s="5"/>
      <c r="B32" s="300" t="e">
        <f>IF(OR($H$8="No",$H$10="No",$H$12="No",#REF!="No",$H$19="No",$H$21="No",$H$22="No",$H$23="No",),"","Self-Evalution Checklist should be submitted to NHS Digital for Audit purposes")</f>
        <v>#REF!</v>
      </c>
      <c r="C32" s="301"/>
      <c r="D32" s="302"/>
      <c r="E32" s="303"/>
      <c r="F32" s="7"/>
      <c r="G32" s="5"/>
      <c r="H32" s="5"/>
      <c r="I32" s="5"/>
      <c r="J32" s="7"/>
      <c r="L32" s="5"/>
      <c r="M32" s="5"/>
      <c r="N32" s="5"/>
      <c r="O32" s="5"/>
      <c r="P32" s="5"/>
      <c r="Q32" s="5"/>
      <c r="R32" s="5"/>
    </row>
    <row r="33" spans="1:18" s="209" customFormat="1" ht="13.5" thickBot="1" x14ac:dyDescent="0.25">
      <c r="A33" s="5"/>
      <c r="B33" s="304" t="e">
        <f>IF(OR($H$8="No",$H$10="No",$H$12="No",#REF!="No",$H$19="No",$H$21="No",$H$22="No",$H$23="No",),"Requirements have non-compliant 'Must' requirements. Self-Evalution Checklist must be submitted to NHS Digital for approval","")</f>
        <v>#REF!</v>
      </c>
      <c r="C33" s="307"/>
      <c r="D33" s="305"/>
      <c r="E33" s="306"/>
      <c r="F33" s="7"/>
      <c r="G33" s="5"/>
      <c r="H33" s="5"/>
      <c r="I33" s="5"/>
      <c r="J33" s="7"/>
      <c r="L33" s="5"/>
      <c r="M33" s="5"/>
      <c r="N33" s="5"/>
      <c r="O33" s="5"/>
      <c r="P33" s="5"/>
      <c r="Q33" s="5"/>
      <c r="R33" s="5"/>
    </row>
    <row r="34" spans="1:18" s="209" customFormat="1" x14ac:dyDescent="0.2">
      <c r="A34" s="5"/>
      <c r="B34" s="6"/>
      <c r="C34" s="6"/>
      <c r="D34" s="7"/>
      <c r="E34" s="7"/>
      <c r="F34" s="7"/>
      <c r="G34" s="5"/>
      <c r="H34" s="5"/>
      <c r="I34" s="5"/>
      <c r="J34" s="7"/>
      <c r="L34" s="5"/>
      <c r="M34" s="5"/>
      <c r="N34" s="5"/>
      <c r="O34" s="5"/>
      <c r="P34" s="5"/>
      <c r="Q34" s="5"/>
      <c r="R34" s="5"/>
    </row>
    <row r="35" spans="1:18" s="209" customFormat="1" x14ac:dyDescent="0.2">
      <c r="A35" s="5"/>
      <c r="B35" s="6"/>
      <c r="C35" s="6"/>
      <c r="D35" s="7"/>
      <c r="E35" s="7"/>
      <c r="F35" s="7"/>
      <c r="G35" s="5"/>
      <c r="H35" s="5"/>
      <c r="I35" s="5"/>
      <c r="J35" s="7"/>
      <c r="L35" s="5"/>
      <c r="M35" s="5"/>
      <c r="N35" s="5"/>
      <c r="O35" s="5"/>
      <c r="P35" s="5"/>
      <c r="Q35" s="5"/>
      <c r="R35" s="5"/>
    </row>
    <row r="36" spans="1:18" s="209" customFormat="1" x14ac:dyDescent="0.2">
      <c r="A36" s="5"/>
      <c r="B36" s="6"/>
      <c r="C36" s="6"/>
      <c r="D36" s="7"/>
      <c r="E36" s="7"/>
      <c r="F36" s="7"/>
      <c r="G36" s="5"/>
      <c r="H36" s="5"/>
      <c r="I36" s="5"/>
      <c r="J36" s="7"/>
      <c r="L36" s="5"/>
      <c r="M36" s="5"/>
      <c r="N36" s="5"/>
      <c r="O36" s="5"/>
      <c r="P36" s="5"/>
      <c r="Q36" s="5"/>
      <c r="R36" s="5"/>
    </row>
    <row r="37" spans="1:18" s="209" customFormat="1" x14ac:dyDescent="0.2">
      <c r="A37" s="5"/>
      <c r="B37" s="6"/>
      <c r="C37" s="6"/>
      <c r="D37" s="7"/>
      <c r="E37" s="7"/>
      <c r="F37" s="7"/>
      <c r="G37" s="5"/>
      <c r="H37" s="5"/>
      <c r="I37" s="5"/>
      <c r="J37" s="7"/>
      <c r="L37" s="5"/>
      <c r="M37" s="5"/>
      <c r="N37" s="5"/>
      <c r="O37" s="5"/>
      <c r="P37" s="5"/>
      <c r="Q37" s="5"/>
      <c r="R37" s="5"/>
    </row>
    <row r="38" spans="1:18" s="209" customFormat="1" x14ac:dyDescent="0.2">
      <c r="A38" s="5"/>
      <c r="B38" s="6"/>
      <c r="C38" s="6"/>
      <c r="D38" s="7"/>
      <c r="E38" s="7"/>
      <c r="F38" s="7"/>
      <c r="G38" s="5"/>
      <c r="H38" s="5"/>
      <c r="I38" s="5"/>
      <c r="J38" s="7"/>
      <c r="L38" s="5"/>
      <c r="M38" s="5"/>
      <c r="N38" s="5"/>
      <c r="O38" s="5"/>
      <c r="P38" s="5"/>
      <c r="Q38" s="5"/>
      <c r="R38" s="5"/>
    </row>
    <row r="39" spans="1:18" s="209" customFormat="1" x14ac:dyDescent="0.2">
      <c r="A39" s="5"/>
      <c r="B39" s="6"/>
      <c r="C39" s="6"/>
      <c r="D39" s="7"/>
      <c r="E39" s="7"/>
      <c r="F39" s="7"/>
      <c r="G39" s="5"/>
      <c r="H39" s="5"/>
      <c r="I39" s="5"/>
      <c r="J39" s="7"/>
      <c r="L39" s="5"/>
      <c r="M39" s="5"/>
      <c r="N39" s="5"/>
      <c r="O39" s="5"/>
      <c r="P39" s="5"/>
      <c r="Q39" s="5"/>
      <c r="R39" s="5"/>
    </row>
    <row r="40" spans="1:18" s="209" customFormat="1" x14ac:dyDescent="0.2">
      <c r="A40" s="5"/>
      <c r="B40" s="6"/>
      <c r="C40" s="6"/>
      <c r="D40" s="7"/>
      <c r="E40" s="7"/>
      <c r="F40" s="7"/>
      <c r="G40" s="5"/>
      <c r="H40" s="5"/>
      <c r="I40" s="5"/>
      <c r="J40" s="7"/>
      <c r="L40" s="5"/>
      <c r="M40" s="5"/>
      <c r="N40" s="5"/>
      <c r="O40" s="5"/>
      <c r="P40" s="5"/>
      <c r="Q40" s="5"/>
      <c r="R40" s="5"/>
    </row>
    <row r="41" spans="1:18" s="209" customFormat="1" x14ac:dyDescent="0.2">
      <c r="A41" s="5"/>
      <c r="B41" s="6"/>
      <c r="C41" s="6"/>
      <c r="D41" s="7"/>
      <c r="E41" s="7"/>
      <c r="F41" s="7"/>
      <c r="G41" s="5"/>
      <c r="H41" s="5"/>
      <c r="I41" s="5"/>
      <c r="J41" s="7"/>
      <c r="L41" s="5"/>
      <c r="M41" s="5"/>
      <c r="N41" s="5"/>
      <c r="O41" s="5"/>
      <c r="P41" s="5"/>
      <c r="Q41" s="5"/>
      <c r="R41" s="5"/>
    </row>
    <row r="42" spans="1:18" s="209" customFormat="1" x14ac:dyDescent="0.2">
      <c r="A42" s="5"/>
      <c r="B42" s="6"/>
      <c r="C42" s="6"/>
      <c r="D42" s="7"/>
      <c r="E42" s="7"/>
      <c r="F42" s="7"/>
      <c r="G42" s="5"/>
      <c r="H42" s="5"/>
      <c r="I42" s="5"/>
      <c r="J42" s="7"/>
      <c r="L42" s="5"/>
      <c r="M42" s="5"/>
      <c r="N42" s="5"/>
      <c r="O42" s="5"/>
      <c r="P42" s="5"/>
      <c r="Q42" s="5"/>
      <c r="R42" s="5"/>
    </row>
    <row r="72" spans="8:8" hidden="1" x14ac:dyDescent="0.2">
      <c r="H72" s="13" t="s">
        <v>14</v>
      </c>
    </row>
    <row r="73" spans="8:8" hidden="1" x14ac:dyDescent="0.2">
      <c r="H73" s="13" t="s">
        <v>15</v>
      </c>
    </row>
    <row r="74" spans="8:8" hidden="1" x14ac:dyDescent="0.2">
      <c r="H74" s="13" t="s">
        <v>39</v>
      </c>
    </row>
    <row r="75" spans="8:8" hidden="1" x14ac:dyDescent="0.2">
      <c r="H75" s="13" t="s">
        <v>40</v>
      </c>
    </row>
  </sheetData>
  <mergeCells count="5">
    <mergeCell ref="B20:C20"/>
    <mergeCell ref="B9:C9"/>
    <mergeCell ref="B7:C7"/>
    <mergeCell ref="B11:C11"/>
    <mergeCell ref="B13:C13"/>
  </mergeCells>
  <conditionalFormatting sqref="I12:I13 I21:I24 I19">
    <cfRule type="expression" dxfId="59" priority="23" stopIfTrue="1">
      <formula>AND($H12="No",$I12="")</formula>
    </cfRule>
  </conditionalFormatting>
  <conditionalFormatting sqref="H8 H21:H24 H19">
    <cfRule type="cellIs" dxfId="58" priority="20" stopIfTrue="1" operator="equal">
      <formula>"No"</formula>
    </cfRule>
  </conditionalFormatting>
  <conditionalFormatting sqref="I8">
    <cfRule type="cellIs" dxfId="57" priority="19" stopIfTrue="1" operator="equal">
      <formula>"No"</formula>
    </cfRule>
  </conditionalFormatting>
  <conditionalFormatting sqref="H10">
    <cfRule type="cellIs" dxfId="56" priority="18" stopIfTrue="1" operator="equal">
      <formula>"No"</formula>
    </cfRule>
  </conditionalFormatting>
  <conditionalFormatting sqref="I10">
    <cfRule type="cellIs" dxfId="55" priority="17" stopIfTrue="1" operator="equal">
      <formula>"No"</formula>
    </cfRule>
  </conditionalFormatting>
  <conditionalFormatting sqref="H12:H13">
    <cfRule type="cellIs" dxfId="54" priority="14" stopIfTrue="1" operator="equal">
      <formula>"No"</formula>
    </cfRule>
  </conditionalFormatting>
  <conditionalFormatting sqref="H14:H18">
    <cfRule type="cellIs" dxfId="53" priority="2" stopIfTrue="1" operator="equal">
      <formula>"No"</formula>
    </cfRule>
  </conditionalFormatting>
  <conditionalFormatting sqref="I14:I18">
    <cfRule type="expression" dxfId="52" priority="1" stopIfTrue="1">
      <formula>AND($H14="No",$I14="")</formula>
    </cfRule>
  </conditionalFormatting>
  <dataValidations count="1">
    <dataValidation type="list" allowBlank="1" showInputMessage="1" showErrorMessage="1" promptTitle="Status" prompt="Select ..." sqref="H10:I10 H8:I8 H21:H24 H12:H19" xr:uid="{00000000-0002-0000-0E00-000000000000}">
      <formula1>"Yes, No, N/A"</formula1>
    </dataValidation>
  </dataValidations>
  <pageMargins left="0.5" right="0.75" top="0.51" bottom="0.56000000000000005" header="0.27" footer="0.24"/>
  <pageSetup paperSize="8" scale="78" fitToHeight="5"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15CBC-EE85-4E4D-BE6E-E7115808B9A8}">
  <dimension ref="B1:L258"/>
  <sheetViews>
    <sheetView zoomScaleNormal="100" workbookViewId="0">
      <pane ySplit="2" topLeftCell="A3" activePane="bottomLeft" state="frozen"/>
      <selection activeCell="A3" sqref="A3"/>
      <selection pane="bottomLeft" activeCell="A3" sqref="A3"/>
    </sheetView>
  </sheetViews>
  <sheetFormatPr defaultColWidth="9.140625" defaultRowHeight="12.75" x14ac:dyDescent="0.2"/>
  <cols>
    <col min="1" max="1" width="1.7109375" style="63" customWidth="1"/>
    <col min="2" max="2" width="9.140625" style="609"/>
    <col min="3" max="3" width="68.140625" style="63" customWidth="1"/>
    <col min="4" max="4" width="13.28515625" style="63" customWidth="1"/>
    <col min="5" max="5" width="12.42578125" style="63" customWidth="1"/>
    <col min="6" max="6" width="9" style="63" customWidth="1"/>
    <col min="7" max="11" width="9.140625" style="63"/>
    <col min="12" max="12" width="14.140625" style="63" customWidth="1"/>
    <col min="13" max="16384" width="9.140625" style="63"/>
  </cols>
  <sheetData>
    <row r="1" spans="2:12" ht="15.75" x14ac:dyDescent="0.2">
      <c r="B1" s="581"/>
      <c r="C1" s="582" t="s">
        <v>927</v>
      </c>
      <c r="D1" s="583"/>
      <c r="E1" s="583"/>
      <c r="F1" s="584" t="s">
        <v>928</v>
      </c>
      <c r="G1" s="585"/>
      <c r="H1" s="585"/>
      <c r="I1" s="585"/>
      <c r="J1" s="585"/>
      <c r="K1" s="585"/>
      <c r="L1" s="586"/>
    </row>
    <row r="2" spans="2:12" ht="31.5" customHeight="1" thickBot="1" x14ac:dyDescent="0.25">
      <c r="B2" s="587" t="s">
        <v>929</v>
      </c>
      <c r="C2" s="587" t="s">
        <v>70</v>
      </c>
      <c r="D2" s="587" t="s">
        <v>930</v>
      </c>
      <c r="E2" s="588" t="s">
        <v>931</v>
      </c>
      <c r="F2" s="589"/>
      <c r="G2" s="590"/>
      <c r="H2" s="590"/>
      <c r="I2" s="590"/>
      <c r="J2" s="590"/>
      <c r="K2" s="590"/>
      <c r="L2" s="591"/>
    </row>
    <row r="3" spans="2:12" ht="15" customHeight="1" x14ac:dyDescent="0.2">
      <c r="B3" s="592" t="s">
        <v>932</v>
      </c>
      <c r="C3" s="593"/>
      <c r="D3" s="587"/>
      <c r="E3" s="587"/>
    </row>
    <row r="4" spans="2:12" x14ac:dyDescent="0.2">
      <c r="B4" s="594" t="s">
        <v>933</v>
      </c>
      <c r="C4" s="595" t="s">
        <v>934</v>
      </c>
      <c r="D4" s="596"/>
      <c r="E4" s="594" t="s">
        <v>935</v>
      </c>
    </row>
    <row r="5" spans="2:12" x14ac:dyDescent="0.2">
      <c r="B5" s="594" t="s">
        <v>936</v>
      </c>
      <c r="C5" s="595" t="s">
        <v>937</v>
      </c>
      <c r="D5" s="596"/>
      <c r="E5" s="594" t="s">
        <v>935</v>
      </c>
    </row>
    <row r="6" spans="2:12" x14ac:dyDescent="0.2">
      <c r="B6" s="594" t="s">
        <v>938</v>
      </c>
      <c r="C6" s="595" t="s">
        <v>939</v>
      </c>
      <c r="D6" s="596"/>
      <c r="E6" s="594" t="s">
        <v>935</v>
      </c>
    </row>
    <row r="7" spans="2:12" x14ac:dyDescent="0.2">
      <c r="B7" s="594" t="s">
        <v>940</v>
      </c>
      <c r="C7" s="595" t="s">
        <v>941</v>
      </c>
      <c r="D7" s="596"/>
      <c r="E7" s="594" t="s">
        <v>935</v>
      </c>
    </row>
    <row r="8" spans="2:12" x14ac:dyDescent="0.2">
      <c r="B8" s="597"/>
      <c r="C8" s="598"/>
      <c r="D8" s="597"/>
      <c r="E8" s="597"/>
    </row>
    <row r="9" spans="2:12" x14ac:dyDescent="0.2">
      <c r="B9" s="594" t="s">
        <v>942</v>
      </c>
      <c r="C9" s="595" t="s">
        <v>943</v>
      </c>
      <c r="D9" s="596"/>
      <c r="E9" s="594" t="s">
        <v>944</v>
      </c>
    </row>
    <row r="10" spans="2:12" x14ac:dyDescent="0.2">
      <c r="B10" s="594" t="s">
        <v>936</v>
      </c>
      <c r="C10" s="594" t="s">
        <v>945</v>
      </c>
      <c r="D10" s="596"/>
      <c r="E10" s="594" t="s">
        <v>944</v>
      </c>
    </row>
    <row r="11" spans="2:12" x14ac:dyDescent="0.2">
      <c r="B11" s="594" t="s">
        <v>938</v>
      </c>
      <c r="C11" s="594" t="s">
        <v>946</v>
      </c>
      <c r="D11" s="596"/>
      <c r="E11" s="594" t="s">
        <v>944</v>
      </c>
    </row>
    <row r="12" spans="2:12" x14ac:dyDescent="0.2">
      <c r="B12" s="594" t="s">
        <v>940</v>
      </c>
      <c r="C12" s="594" t="s">
        <v>947</v>
      </c>
      <c r="D12" s="596"/>
      <c r="E12" s="594" t="s">
        <v>944</v>
      </c>
    </row>
    <row r="13" spans="2:12" x14ac:dyDescent="0.2">
      <c r="B13" s="594" t="s">
        <v>948</v>
      </c>
      <c r="C13" s="595" t="s">
        <v>949</v>
      </c>
      <c r="D13" s="596"/>
      <c r="E13" s="594" t="s">
        <v>944</v>
      </c>
    </row>
    <row r="14" spans="2:12" x14ac:dyDescent="0.2">
      <c r="B14" s="594" t="s">
        <v>950</v>
      </c>
      <c r="C14" s="599" t="s">
        <v>951</v>
      </c>
      <c r="D14" s="596"/>
      <c r="E14" s="594" t="s">
        <v>944</v>
      </c>
    </row>
    <row r="15" spans="2:12" ht="242.25" x14ac:dyDescent="0.2">
      <c r="B15" s="594" t="s">
        <v>952</v>
      </c>
      <c r="C15" s="600" t="s">
        <v>953</v>
      </c>
      <c r="D15" s="596"/>
      <c r="E15" s="594" t="s">
        <v>944</v>
      </c>
    </row>
    <row r="16" spans="2:12" x14ac:dyDescent="0.2">
      <c r="B16" s="594" t="s">
        <v>954</v>
      </c>
      <c r="C16" s="594" t="s">
        <v>955</v>
      </c>
      <c r="D16" s="596"/>
      <c r="E16" s="594" t="s">
        <v>944</v>
      </c>
    </row>
    <row r="17" spans="2:5" x14ac:dyDescent="0.2">
      <c r="B17" s="597"/>
      <c r="C17" s="601"/>
      <c r="D17" s="597"/>
      <c r="E17" s="597"/>
    </row>
    <row r="18" spans="2:5" x14ac:dyDescent="0.2">
      <c r="B18" s="594" t="s">
        <v>956</v>
      </c>
      <c r="C18" s="595" t="s">
        <v>957</v>
      </c>
      <c r="D18" s="596"/>
      <c r="E18" s="594" t="s">
        <v>944</v>
      </c>
    </row>
    <row r="19" spans="2:5" x14ac:dyDescent="0.2">
      <c r="B19" s="594" t="s">
        <v>936</v>
      </c>
      <c r="C19" s="594" t="s">
        <v>945</v>
      </c>
      <c r="D19" s="596"/>
      <c r="E19" s="594" t="s">
        <v>944</v>
      </c>
    </row>
    <row r="20" spans="2:5" x14ac:dyDescent="0.2">
      <c r="B20" s="594" t="s">
        <v>938</v>
      </c>
      <c r="C20" s="594" t="s">
        <v>958</v>
      </c>
      <c r="D20" s="596"/>
      <c r="E20" s="594" t="s">
        <v>944</v>
      </c>
    </row>
    <row r="21" spans="2:5" x14ac:dyDescent="0.2">
      <c r="B21" s="594" t="s">
        <v>940</v>
      </c>
      <c r="C21" s="594" t="s">
        <v>947</v>
      </c>
      <c r="D21" s="596"/>
      <c r="E21" s="594" t="s">
        <v>944</v>
      </c>
    </row>
    <row r="22" spans="2:5" x14ac:dyDescent="0.2">
      <c r="B22" s="594" t="s">
        <v>948</v>
      </c>
      <c r="C22" s="595" t="s">
        <v>949</v>
      </c>
      <c r="D22" s="596"/>
      <c r="E22" s="594" t="s">
        <v>944</v>
      </c>
    </row>
    <row r="23" spans="2:5" ht="157.5" customHeight="1" x14ac:dyDescent="0.2">
      <c r="B23" s="594" t="s">
        <v>950</v>
      </c>
      <c r="C23" s="595" t="s">
        <v>959</v>
      </c>
      <c r="D23" s="596"/>
      <c r="E23" s="594" t="s">
        <v>944</v>
      </c>
    </row>
    <row r="24" spans="2:5" ht="152.25" customHeight="1" x14ac:dyDescent="0.2">
      <c r="B24" s="594" t="s">
        <v>952</v>
      </c>
      <c r="C24" s="595" t="s">
        <v>960</v>
      </c>
      <c r="D24" s="596"/>
      <c r="E24" s="594" t="s">
        <v>944</v>
      </c>
    </row>
    <row r="25" spans="2:5" x14ac:dyDescent="0.2">
      <c r="B25" s="594" t="s">
        <v>954</v>
      </c>
      <c r="C25" s="595" t="s">
        <v>961</v>
      </c>
      <c r="D25" s="596"/>
      <c r="E25" s="594" t="s">
        <v>944</v>
      </c>
    </row>
    <row r="26" spans="2:5" x14ac:dyDescent="0.2">
      <c r="B26" s="594" t="s">
        <v>962</v>
      </c>
      <c r="C26" s="594" t="s">
        <v>963</v>
      </c>
      <c r="D26" s="596"/>
      <c r="E26" s="594" t="s">
        <v>944</v>
      </c>
    </row>
    <row r="27" spans="2:5" x14ac:dyDescent="0.2">
      <c r="B27" s="597"/>
      <c r="C27" s="601"/>
      <c r="D27" s="597"/>
      <c r="E27" s="597"/>
    </row>
    <row r="28" spans="2:5" ht="25.5" x14ac:dyDescent="0.2">
      <c r="B28" s="594" t="s">
        <v>964</v>
      </c>
      <c r="C28" s="595" t="s">
        <v>965</v>
      </c>
      <c r="D28" s="596"/>
      <c r="E28" s="594" t="s">
        <v>944</v>
      </c>
    </row>
    <row r="29" spans="2:5" x14ac:dyDescent="0.2">
      <c r="B29" s="594" t="s">
        <v>936</v>
      </c>
      <c r="C29" s="594" t="s">
        <v>945</v>
      </c>
      <c r="D29" s="596"/>
      <c r="E29" s="594" t="s">
        <v>944</v>
      </c>
    </row>
    <row r="30" spans="2:5" ht="25.5" x14ac:dyDescent="0.2">
      <c r="B30" s="594" t="s">
        <v>938</v>
      </c>
      <c r="C30" s="595" t="s">
        <v>966</v>
      </c>
      <c r="D30" s="596"/>
      <c r="E30" s="594" t="s">
        <v>944</v>
      </c>
    </row>
    <row r="31" spans="2:5" x14ac:dyDescent="0.2">
      <c r="B31" s="594" t="s">
        <v>940</v>
      </c>
      <c r="C31" s="594" t="s">
        <v>947</v>
      </c>
      <c r="D31" s="596"/>
      <c r="E31" s="594" t="s">
        <v>944</v>
      </c>
    </row>
    <row r="32" spans="2:5" x14ac:dyDescent="0.2">
      <c r="B32" s="594" t="s">
        <v>948</v>
      </c>
      <c r="C32" s="595" t="s">
        <v>949</v>
      </c>
      <c r="D32" s="596"/>
      <c r="E32" s="594" t="s">
        <v>944</v>
      </c>
    </row>
    <row r="33" spans="2:5" x14ac:dyDescent="0.2">
      <c r="B33" s="594" t="s">
        <v>950</v>
      </c>
      <c r="C33" s="595" t="s">
        <v>967</v>
      </c>
      <c r="D33" s="596"/>
      <c r="E33" s="594" t="s">
        <v>944</v>
      </c>
    </row>
    <row r="34" spans="2:5" ht="267.75" customHeight="1" x14ac:dyDescent="0.2">
      <c r="B34" s="594" t="s">
        <v>952</v>
      </c>
      <c r="C34" s="600" t="s">
        <v>953</v>
      </c>
      <c r="D34" s="596"/>
      <c r="E34" s="594" t="s">
        <v>944</v>
      </c>
    </row>
    <row r="35" spans="2:5" x14ac:dyDescent="0.2">
      <c r="B35" s="594" t="s">
        <v>954</v>
      </c>
      <c r="C35" s="594" t="s">
        <v>968</v>
      </c>
      <c r="D35" s="596"/>
      <c r="E35" s="594" t="s">
        <v>944</v>
      </c>
    </row>
    <row r="36" spans="2:5" x14ac:dyDescent="0.2">
      <c r="B36" s="594" t="s">
        <v>962</v>
      </c>
      <c r="C36" s="594" t="s">
        <v>969</v>
      </c>
      <c r="D36" s="596"/>
      <c r="E36" s="594" t="s">
        <v>944</v>
      </c>
    </row>
    <row r="37" spans="2:5" x14ac:dyDescent="0.2">
      <c r="B37" s="594" t="s">
        <v>970</v>
      </c>
      <c r="C37" s="594" t="s">
        <v>971</v>
      </c>
      <c r="D37" s="596"/>
      <c r="E37" s="594" t="s">
        <v>944</v>
      </c>
    </row>
    <row r="38" spans="2:5" x14ac:dyDescent="0.2">
      <c r="B38" s="594" t="s">
        <v>972</v>
      </c>
      <c r="C38" s="594" t="s">
        <v>973</v>
      </c>
      <c r="D38" s="596"/>
      <c r="E38" s="594" t="s">
        <v>944</v>
      </c>
    </row>
    <row r="39" spans="2:5" x14ac:dyDescent="0.2">
      <c r="B39" s="597"/>
      <c r="C39" s="602"/>
      <c r="D39" s="597"/>
      <c r="E39" s="597"/>
    </row>
    <row r="40" spans="2:5" ht="25.5" x14ac:dyDescent="0.2">
      <c r="B40" s="594" t="s">
        <v>974</v>
      </c>
      <c r="C40" s="595" t="s">
        <v>975</v>
      </c>
      <c r="D40" s="596"/>
      <c r="E40" s="594" t="s">
        <v>944</v>
      </c>
    </row>
    <row r="41" spans="2:5" x14ac:dyDescent="0.2">
      <c r="B41" s="594" t="s">
        <v>936</v>
      </c>
      <c r="C41" s="594" t="s">
        <v>945</v>
      </c>
      <c r="D41" s="596"/>
      <c r="E41" s="594" t="s">
        <v>944</v>
      </c>
    </row>
    <row r="42" spans="2:5" x14ac:dyDescent="0.2">
      <c r="B42" s="594" t="s">
        <v>938</v>
      </c>
      <c r="C42" s="595" t="s">
        <v>976</v>
      </c>
      <c r="D42" s="596"/>
      <c r="E42" s="594" t="s">
        <v>944</v>
      </c>
    </row>
    <row r="43" spans="2:5" x14ac:dyDescent="0.2">
      <c r="B43" s="594" t="s">
        <v>940</v>
      </c>
      <c r="C43" s="594" t="s">
        <v>947</v>
      </c>
      <c r="D43" s="596"/>
      <c r="E43" s="594" t="s">
        <v>944</v>
      </c>
    </row>
    <row r="44" spans="2:5" x14ac:dyDescent="0.2">
      <c r="B44" s="594" t="s">
        <v>948</v>
      </c>
      <c r="C44" s="595" t="s">
        <v>977</v>
      </c>
      <c r="D44" s="596"/>
      <c r="E44" s="594" t="s">
        <v>944</v>
      </c>
    </row>
    <row r="45" spans="2:5" x14ac:dyDescent="0.2">
      <c r="B45" s="594" t="s">
        <v>950</v>
      </c>
      <c r="C45" s="595" t="s">
        <v>967</v>
      </c>
      <c r="D45" s="596"/>
      <c r="E45" s="594" t="s">
        <v>944</v>
      </c>
    </row>
    <row r="46" spans="2:5" ht="242.25" x14ac:dyDescent="0.2">
      <c r="B46" s="594" t="s">
        <v>952</v>
      </c>
      <c r="C46" s="600" t="s">
        <v>953</v>
      </c>
      <c r="D46" s="594"/>
      <c r="E46" s="594" t="s">
        <v>944</v>
      </c>
    </row>
    <row r="47" spans="2:5" x14ac:dyDescent="0.2">
      <c r="B47" s="594" t="s">
        <v>954</v>
      </c>
      <c r="C47" s="594" t="s">
        <v>978</v>
      </c>
      <c r="D47" s="596"/>
      <c r="E47" s="594" t="s">
        <v>944</v>
      </c>
    </row>
    <row r="48" spans="2:5" x14ac:dyDescent="0.2">
      <c r="B48" s="594" t="s">
        <v>962</v>
      </c>
      <c r="C48" s="594" t="s">
        <v>973</v>
      </c>
      <c r="D48" s="596"/>
      <c r="E48" s="594" t="s">
        <v>944</v>
      </c>
    </row>
    <row r="49" spans="2:5" x14ac:dyDescent="0.2">
      <c r="B49" s="597"/>
      <c r="C49" s="601"/>
      <c r="D49" s="597"/>
      <c r="E49" s="597"/>
    </row>
    <row r="50" spans="2:5" ht="25.5" x14ac:dyDescent="0.2">
      <c r="B50" s="594" t="s">
        <v>979</v>
      </c>
      <c r="C50" s="595" t="s">
        <v>980</v>
      </c>
      <c r="D50" s="596"/>
      <c r="E50" s="594" t="s">
        <v>944</v>
      </c>
    </row>
    <row r="51" spans="2:5" x14ac:dyDescent="0.2">
      <c r="B51" s="594" t="s">
        <v>936</v>
      </c>
      <c r="C51" s="594" t="s">
        <v>945</v>
      </c>
      <c r="D51" s="596"/>
      <c r="E51" s="594" t="s">
        <v>944</v>
      </c>
    </row>
    <row r="52" spans="2:5" ht="25.5" x14ac:dyDescent="0.2">
      <c r="B52" s="594" t="s">
        <v>938</v>
      </c>
      <c r="C52" s="595" t="s">
        <v>966</v>
      </c>
      <c r="D52" s="596"/>
      <c r="E52" s="594" t="s">
        <v>944</v>
      </c>
    </row>
    <row r="53" spans="2:5" x14ac:dyDescent="0.2">
      <c r="B53" s="594" t="s">
        <v>940</v>
      </c>
      <c r="C53" s="594" t="s">
        <v>947</v>
      </c>
      <c r="D53" s="596"/>
      <c r="E53" s="594" t="s">
        <v>944</v>
      </c>
    </row>
    <row r="54" spans="2:5" x14ac:dyDescent="0.2">
      <c r="B54" s="594" t="s">
        <v>948</v>
      </c>
      <c r="C54" s="595" t="s">
        <v>977</v>
      </c>
      <c r="D54" s="596"/>
      <c r="E54" s="594" t="s">
        <v>944</v>
      </c>
    </row>
    <row r="55" spans="2:5" ht="25.5" x14ac:dyDescent="0.2">
      <c r="B55" s="594" t="s">
        <v>950</v>
      </c>
      <c r="C55" s="595" t="s">
        <v>981</v>
      </c>
      <c r="D55" s="596"/>
      <c r="E55" s="594" t="s">
        <v>944</v>
      </c>
    </row>
    <row r="56" spans="2:5" ht="242.25" x14ac:dyDescent="0.2">
      <c r="B56" s="594" t="s">
        <v>952</v>
      </c>
      <c r="C56" s="600" t="s">
        <v>953</v>
      </c>
      <c r="D56" s="596"/>
      <c r="E56" s="594" t="s">
        <v>944</v>
      </c>
    </row>
    <row r="57" spans="2:5" x14ac:dyDescent="0.2">
      <c r="B57" s="594" t="s">
        <v>954</v>
      </c>
      <c r="C57" s="594" t="s">
        <v>982</v>
      </c>
      <c r="D57" s="596"/>
      <c r="E57" s="594" t="s">
        <v>944</v>
      </c>
    </row>
    <row r="58" spans="2:5" x14ac:dyDescent="0.2">
      <c r="B58" s="594" t="s">
        <v>962</v>
      </c>
      <c r="C58" s="594" t="s">
        <v>983</v>
      </c>
      <c r="D58" s="596"/>
      <c r="E58" s="594" t="s">
        <v>944</v>
      </c>
    </row>
    <row r="59" spans="2:5" x14ac:dyDescent="0.2">
      <c r="B59" s="594" t="s">
        <v>970</v>
      </c>
      <c r="C59" s="594" t="s">
        <v>984</v>
      </c>
      <c r="D59" s="596"/>
      <c r="E59" s="594" t="s">
        <v>944</v>
      </c>
    </row>
    <row r="60" spans="2:5" x14ac:dyDescent="0.2">
      <c r="B60" s="594" t="s">
        <v>972</v>
      </c>
      <c r="C60" s="594" t="s">
        <v>973</v>
      </c>
      <c r="D60" s="596"/>
      <c r="E60" s="594" t="s">
        <v>944</v>
      </c>
    </row>
    <row r="61" spans="2:5" x14ac:dyDescent="0.2">
      <c r="B61" s="597"/>
      <c r="C61" s="602"/>
      <c r="D61" s="597"/>
      <c r="E61" s="597"/>
    </row>
    <row r="62" spans="2:5" x14ac:dyDescent="0.2">
      <c r="B62" s="594" t="s">
        <v>985</v>
      </c>
      <c r="C62" s="595" t="s">
        <v>986</v>
      </c>
      <c r="D62" s="596"/>
      <c r="E62" s="594" t="s">
        <v>944</v>
      </c>
    </row>
    <row r="63" spans="2:5" x14ac:dyDescent="0.2">
      <c r="B63" s="594" t="s">
        <v>936</v>
      </c>
      <c r="C63" s="594" t="s">
        <v>987</v>
      </c>
      <c r="D63" s="596"/>
      <c r="E63" s="594" t="s">
        <v>944</v>
      </c>
    </row>
    <row r="64" spans="2:5" x14ac:dyDescent="0.2">
      <c r="B64" s="594" t="s">
        <v>938</v>
      </c>
      <c r="C64" s="594" t="s">
        <v>988</v>
      </c>
      <c r="D64" s="596"/>
      <c r="E64" s="594" t="s">
        <v>944</v>
      </c>
    </row>
    <row r="65" spans="2:5" x14ac:dyDescent="0.2">
      <c r="B65" s="594" t="s">
        <v>940</v>
      </c>
      <c r="C65" s="594" t="s">
        <v>947</v>
      </c>
      <c r="D65" s="596"/>
      <c r="E65" s="594" t="s">
        <v>944</v>
      </c>
    </row>
    <row r="66" spans="2:5" ht="25.5" x14ac:dyDescent="0.2">
      <c r="B66" s="594" t="s">
        <v>948</v>
      </c>
      <c r="C66" s="595" t="s">
        <v>989</v>
      </c>
      <c r="D66" s="596"/>
      <c r="E66" s="594" t="s">
        <v>944</v>
      </c>
    </row>
    <row r="67" spans="2:5" x14ac:dyDescent="0.2">
      <c r="B67" s="594" t="s">
        <v>950</v>
      </c>
      <c r="C67" s="594" t="s">
        <v>963</v>
      </c>
      <c r="D67" s="596"/>
      <c r="E67" s="594" t="s">
        <v>944</v>
      </c>
    </row>
    <row r="68" spans="2:5" x14ac:dyDescent="0.2">
      <c r="B68" s="597"/>
      <c r="C68" s="597"/>
      <c r="D68" s="597"/>
      <c r="E68" s="597"/>
    </row>
    <row r="69" spans="2:5" x14ac:dyDescent="0.2">
      <c r="B69" s="594" t="s">
        <v>990</v>
      </c>
      <c r="C69" s="595" t="s">
        <v>991</v>
      </c>
      <c r="D69" s="596"/>
      <c r="E69" s="594" t="s">
        <v>992</v>
      </c>
    </row>
    <row r="70" spans="2:5" x14ac:dyDescent="0.2">
      <c r="B70" s="594" t="s">
        <v>936</v>
      </c>
      <c r="C70" s="594" t="s">
        <v>945</v>
      </c>
      <c r="D70" s="596"/>
      <c r="E70" s="594" t="s">
        <v>992</v>
      </c>
    </row>
    <row r="71" spans="2:5" x14ac:dyDescent="0.2">
      <c r="B71" s="594" t="s">
        <v>938</v>
      </c>
      <c r="C71" s="595" t="s">
        <v>988</v>
      </c>
      <c r="D71" s="596"/>
      <c r="E71" s="594" t="s">
        <v>992</v>
      </c>
    </row>
    <row r="72" spans="2:5" x14ac:dyDescent="0.2">
      <c r="B72" s="594" t="s">
        <v>940</v>
      </c>
      <c r="C72" s="594" t="s">
        <v>947</v>
      </c>
      <c r="D72" s="596"/>
      <c r="E72" s="594" t="s">
        <v>992</v>
      </c>
    </row>
    <row r="73" spans="2:5" x14ac:dyDescent="0.2">
      <c r="B73" s="594" t="s">
        <v>948</v>
      </c>
      <c r="C73" s="595" t="s">
        <v>993</v>
      </c>
      <c r="D73" s="596"/>
      <c r="E73" s="594" t="s">
        <v>992</v>
      </c>
    </row>
    <row r="74" spans="2:5" x14ac:dyDescent="0.2">
      <c r="B74" s="594" t="s">
        <v>950</v>
      </c>
      <c r="C74" s="595" t="s">
        <v>994</v>
      </c>
      <c r="D74" s="596"/>
      <c r="E74" s="594" t="s">
        <v>992</v>
      </c>
    </row>
    <row r="75" spans="2:5" x14ac:dyDescent="0.2">
      <c r="B75" s="594" t="s">
        <v>952</v>
      </c>
      <c r="C75" s="594" t="s">
        <v>995</v>
      </c>
      <c r="D75" s="596"/>
      <c r="E75" s="594" t="s">
        <v>992</v>
      </c>
    </row>
    <row r="76" spans="2:5" x14ac:dyDescent="0.2">
      <c r="B76" s="594" t="s">
        <v>954</v>
      </c>
      <c r="C76" s="595" t="s">
        <v>996</v>
      </c>
      <c r="D76" s="596"/>
      <c r="E76" s="594" t="s">
        <v>992</v>
      </c>
    </row>
    <row r="77" spans="2:5" x14ac:dyDescent="0.2">
      <c r="B77" s="594" t="s">
        <v>962</v>
      </c>
      <c r="C77" s="594" t="s">
        <v>963</v>
      </c>
      <c r="D77" s="596"/>
      <c r="E77" s="594" t="s">
        <v>992</v>
      </c>
    </row>
    <row r="78" spans="2:5" x14ac:dyDescent="0.2">
      <c r="B78" s="597"/>
      <c r="C78" s="601"/>
      <c r="D78" s="597"/>
      <c r="E78" s="597"/>
    </row>
    <row r="79" spans="2:5" x14ac:dyDescent="0.2">
      <c r="B79" s="594" t="s">
        <v>997</v>
      </c>
      <c r="C79" s="595" t="s">
        <v>998</v>
      </c>
      <c r="D79" s="596"/>
      <c r="E79" s="594" t="s">
        <v>992</v>
      </c>
    </row>
    <row r="80" spans="2:5" x14ac:dyDescent="0.2">
      <c r="B80" s="594" t="s">
        <v>936</v>
      </c>
      <c r="C80" s="594" t="s">
        <v>945</v>
      </c>
      <c r="D80" s="596"/>
      <c r="E80" s="594" t="s">
        <v>992</v>
      </c>
    </row>
    <row r="81" spans="2:5" x14ac:dyDescent="0.2">
      <c r="B81" s="594" t="s">
        <v>938</v>
      </c>
      <c r="C81" s="595" t="s">
        <v>988</v>
      </c>
      <c r="D81" s="596"/>
      <c r="E81" s="594" t="s">
        <v>992</v>
      </c>
    </row>
    <row r="82" spans="2:5" x14ac:dyDescent="0.2">
      <c r="B82" s="594" t="s">
        <v>940</v>
      </c>
      <c r="C82" s="594" t="s">
        <v>947</v>
      </c>
      <c r="D82" s="596"/>
      <c r="E82" s="594" t="s">
        <v>992</v>
      </c>
    </row>
    <row r="83" spans="2:5" x14ac:dyDescent="0.2">
      <c r="B83" s="594" t="s">
        <v>948</v>
      </c>
      <c r="C83" s="595" t="s">
        <v>993</v>
      </c>
      <c r="D83" s="596"/>
      <c r="E83" s="594" t="s">
        <v>992</v>
      </c>
    </row>
    <row r="84" spans="2:5" x14ac:dyDescent="0.2">
      <c r="B84" s="594" t="s">
        <v>950</v>
      </c>
      <c r="C84" s="595" t="s">
        <v>999</v>
      </c>
      <c r="D84" s="596"/>
      <c r="E84" s="594" t="s">
        <v>992</v>
      </c>
    </row>
    <row r="85" spans="2:5" x14ac:dyDescent="0.2">
      <c r="B85" s="594" t="s">
        <v>952</v>
      </c>
      <c r="C85" s="594" t="s">
        <v>1000</v>
      </c>
      <c r="D85" s="596"/>
      <c r="E85" s="594" t="s">
        <v>992</v>
      </c>
    </row>
    <row r="86" spans="2:5" x14ac:dyDescent="0.2">
      <c r="B86" s="594" t="s">
        <v>954</v>
      </c>
      <c r="C86" s="595" t="s">
        <v>996</v>
      </c>
      <c r="D86" s="596"/>
      <c r="E86" s="594" t="s">
        <v>992</v>
      </c>
    </row>
    <row r="87" spans="2:5" x14ac:dyDescent="0.2">
      <c r="B87" s="594" t="s">
        <v>962</v>
      </c>
      <c r="C87" s="594" t="s">
        <v>963</v>
      </c>
      <c r="D87" s="596"/>
      <c r="E87" s="594" t="s">
        <v>992</v>
      </c>
    </row>
    <row r="88" spans="2:5" x14ac:dyDescent="0.2">
      <c r="B88" s="597"/>
      <c r="C88" s="601"/>
      <c r="D88" s="597"/>
      <c r="E88" s="597"/>
    </row>
    <row r="89" spans="2:5" x14ac:dyDescent="0.2">
      <c r="B89" s="594" t="s">
        <v>1001</v>
      </c>
      <c r="C89" s="595" t="s">
        <v>1002</v>
      </c>
      <c r="D89" s="596"/>
      <c r="E89" s="594" t="s">
        <v>992</v>
      </c>
    </row>
    <row r="90" spans="2:5" x14ac:dyDescent="0.2">
      <c r="B90" s="594" t="s">
        <v>936</v>
      </c>
      <c r="C90" s="594" t="s">
        <v>945</v>
      </c>
      <c r="D90" s="596"/>
      <c r="E90" s="594" t="s">
        <v>992</v>
      </c>
    </row>
    <row r="91" spans="2:5" x14ac:dyDescent="0.2">
      <c r="B91" s="594" t="s">
        <v>938</v>
      </c>
      <c r="C91" s="595" t="s">
        <v>988</v>
      </c>
      <c r="D91" s="596"/>
      <c r="E91" s="594" t="s">
        <v>992</v>
      </c>
    </row>
    <row r="92" spans="2:5" x14ac:dyDescent="0.2">
      <c r="B92" s="594" t="s">
        <v>940</v>
      </c>
      <c r="C92" s="594" t="s">
        <v>947</v>
      </c>
      <c r="D92" s="596"/>
      <c r="E92" s="594" t="s">
        <v>992</v>
      </c>
    </row>
    <row r="93" spans="2:5" x14ac:dyDescent="0.2">
      <c r="B93" s="594" t="s">
        <v>948</v>
      </c>
      <c r="C93" s="595" t="s">
        <v>993</v>
      </c>
      <c r="D93" s="596"/>
      <c r="E93" s="594" t="s">
        <v>992</v>
      </c>
    </row>
    <row r="94" spans="2:5" x14ac:dyDescent="0.2">
      <c r="B94" s="594" t="s">
        <v>950</v>
      </c>
      <c r="C94" s="595" t="s">
        <v>1003</v>
      </c>
      <c r="D94" s="596"/>
      <c r="E94" s="594" t="s">
        <v>992</v>
      </c>
    </row>
    <row r="95" spans="2:5" x14ac:dyDescent="0.2">
      <c r="B95" s="594" t="s">
        <v>952</v>
      </c>
      <c r="C95" s="594" t="s">
        <v>1004</v>
      </c>
      <c r="D95" s="596"/>
      <c r="E95" s="594" t="s">
        <v>992</v>
      </c>
    </row>
    <row r="96" spans="2:5" x14ac:dyDescent="0.2">
      <c r="B96" s="594" t="s">
        <v>954</v>
      </c>
      <c r="C96" s="595" t="s">
        <v>996</v>
      </c>
      <c r="D96" s="596"/>
      <c r="E96" s="594" t="s">
        <v>992</v>
      </c>
    </row>
    <row r="97" spans="2:5" x14ac:dyDescent="0.2">
      <c r="B97" s="594" t="s">
        <v>962</v>
      </c>
      <c r="C97" s="594" t="s">
        <v>963</v>
      </c>
      <c r="D97" s="596"/>
      <c r="E97" s="594" t="s">
        <v>992</v>
      </c>
    </row>
    <row r="98" spans="2:5" x14ac:dyDescent="0.2">
      <c r="B98" s="597"/>
      <c r="C98" s="602"/>
      <c r="D98" s="597"/>
      <c r="E98" s="602"/>
    </row>
    <row r="99" spans="2:5" ht="25.5" x14ac:dyDescent="0.2">
      <c r="B99" s="594" t="s">
        <v>1005</v>
      </c>
      <c r="C99" s="595" t="s">
        <v>1006</v>
      </c>
      <c r="D99" s="596"/>
      <c r="E99" s="594" t="s">
        <v>992</v>
      </c>
    </row>
    <row r="100" spans="2:5" x14ac:dyDescent="0.2">
      <c r="B100" s="594" t="s">
        <v>936</v>
      </c>
      <c r="C100" s="594" t="s">
        <v>945</v>
      </c>
      <c r="D100" s="596"/>
      <c r="E100" s="594" t="s">
        <v>992</v>
      </c>
    </row>
    <row r="101" spans="2:5" x14ac:dyDescent="0.2">
      <c r="B101" s="594" t="s">
        <v>938</v>
      </c>
      <c r="C101" s="595" t="s">
        <v>988</v>
      </c>
      <c r="D101" s="596"/>
      <c r="E101" s="594" t="s">
        <v>992</v>
      </c>
    </row>
    <row r="102" spans="2:5" x14ac:dyDescent="0.2">
      <c r="B102" s="594" t="s">
        <v>940</v>
      </c>
      <c r="C102" s="594" t="s">
        <v>947</v>
      </c>
      <c r="D102" s="596"/>
      <c r="E102" s="594" t="s">
        <v>992</v>
      </c>
    </row>
    <row r="103" spans="2:5" x14ac:dyDescent="0.2">
      <c r="B103" s="594" t="s">
        <v>948</v>
      </c>
      <c r="C103" s="595" t="s">
        <v>993</v>
      </c>
      <c r="D103" s="596"/>
      <c r="E103" s="594" t="s">
        <v>992</v>
      </c>
    </row>
    <row r="104" spans="2:5" ht="15" customHeight="1" x14ac:dyDescent="0.2">
      <c r="B104" s="594" t="s">
        <v>950</v>
      </c>
      <c r="C104" s="595" t="s">
        <v>1007</v>
      </c>
      <c r="D104" s="596"/>
      <c r="E104" s="594" t="s">
        <v>992</v>
      </c>
    </row>
    <row r="105" spans="2:5" x14ac:dyDescent="0.2">
      <c r="B105" s="594" t="s">
        <v>952</v>
      </c>
      <c r="C105" s="594" t="s">
        <v>1008</v>
      </c>
      <c r="D105" s="596"/>
      <c r="E105" s="594" t="s">
        <v>992</v>
      </c>
    </row>
    <row r="106" spans="2:5" x14ac:dyDescent="0.2">
      <c r="B106" s="594" t="s">
        <v>954</v>
      </c>
      <c r="C106" s="595" t="s">
        <v>996</v>
      </c>
      <c r="D106" s="596"/>
      <c r="E106" s="594" t="s">
        <v>992</v>
      </c>
    </row>
    <row r="107" spans="2:5" x14ac:dyDescent="0.2">
      <c r="B107" s="594" t="s">
        <v>962</v>
      </c>
      <c r="C107" s="594" t="s">
        <v>963</v>
      </c>
      <c r="D107" s="596"/>
      <c r="E107" s="594" t="s">
        <v>992</v>
      </c>
    </row>
    <row r="108" spans="2:5" ht="15" x14ac:dyDescent="0.2">
      <c r="B108" s="592" t="s">
        <v>1009</v>
      </c>
      <c r="C108" s="593"/>
      <c r="D108" s="587"/>
      <c r="E108" s="587"/>
    </row>
    <row r="109" spans="2:5" ht="15" customHeight="1" x14ac:dyDescent="0.2">
      <c r="B109" s="596"/>
      <c r="C109" s="603" t="s">
        <v>831</v>
      </c>
      <c r="D109" s="596"/>
      <c r="E109" s="596"/>
    </row>
    <row r="110" spans="2:5" ht="30" customHeight="1" x14ac:dyDescent="0.2">
      <c r="B110" s="63"/>
      <c r="C110" s="65"/>
    </row>
    <row r="111" spans="2:5" ht="30" x14ac:dyDescent="0.2">
      <c r="B111" s="587" t="s">
        <v>929</v>
      </c>
      <c r="C111" s="587" t="s">
        <v>70</v>
      </c>
      <c r="D111" s="587" t="s">
        <v>930</v>
      </c>
      <c r="E111" s="587" t="s">
        <v>931</v>
      </c>
    </row>
    <row r="112" spans="2:5" ht="15" x14ac:dyDescent="0.2">
      <c r="B112" s="592" t="s">
        <v>1010</v>
      </c>
      <c r="C112" s="593"/>
      <c r="D112" s="587"/>
      <c r="E112" s="587"/>
    </row>
    <row r="113" spans="2:5" x14ac:dyDescent="0.2">
      <c r="B113" s="594" t="s">
        <v>1011</v>
      </c>
      <c r="C113" s="595" t="s">
        <v>1012</v>
      </c>
      <c r="D113" s="596"/>
      <c r="E113" s="594" t="s">
        <v>944</v>
      </c>
    </row>
    <row r="114" spans="2:5" x14ac:dyDescent="0.2">
      <c r="B114" s="594" t="s">
        <v>936</v>
      </c>
      <c r="C114" s="594" t="s">
        <v>945</v>
      </c>
      <c r="D114" s="596"/>
      <c r="E114" s="594" t="s">
        <v>944</v>
      </c>
    </row>
    <row r="115" spans="2:5" x14ac:dyDescent="0.2">
      <c r="B115" s="594" t="s">
        <v>938</v>
      </c>
      <c r="C115" s="595" t="s">
        <v>988</v>
      </c>
      <c r="D115" s="596"/>
      <c r="E115" s="594" t="s">
        <v>944</v>
      </c>
    </row>
    <row r="116" spans="2:5" x14ac:dyDescent="0.2">
      <c r="B116" s="594" t="s">
        <v>940</v>
      </c>
      <c r="C116" s="594" t="s">
        <v>1013</v>
      </c>
      <c r="D116" s="596"/>
      <c r="E116" s="594" t="s">
        <v>944</v>
      </c>
    </row>
    <row r="117" spans="2:5" x14ac:dyDescent="0.2">
      <c r="B117" s="594" t="s">
        <v>948</v>
      </c>
      <c r="C117" s="595" t="s">
        <v>1014</v>
      </c>
      <c r="D117" s="596"/>
      <c r="E117" s="594" t="s">
        <v>944</v>
      </c>
    </row>
    <row r="118" spans="2:5" x14ac:dyDescent="0.2">
      <c r="B118" s="594" t="s">
        <v>950</v>
      </c>
      <c r="C118" s="65" t="s">
        <v>1015</v>
      </c>
      <c r="D118" s="596"/>
      <c r="E118" s="594" t="s">
        <v>944</v>
      </c>
    </row>
    <row r="119" spans="2:5" ht="38.25" x14ac:dyDescent="0.2">
      <c r="B119" s="594" t="s">
        <v>952</v>
      </c>
      <c r="C119" s="604" t="s">
        <v>1016</v>
      </c>
      <c r="D119" s="596"/>
      <c r="E119" s="594" t="s">
        <v>944</v>
      </c>
    </row>
    <row r="120" spans="2:5" x14ac:dyDescent="0.2">
      <c r="B120" s="594" t="s">
        <v>954</v>
      </c>
      <c r="C120" s="595" t="s">
        <v>1017</v>
      </c>
      <c r="D120" s="596"/>
      <c r="E120" s="594" t="s">
        <v>944</v>
      </c>
    </row>
    <row r="121" spans="2:5" x14ac:dyDescent="0.2">
      <c r="B121" s="594" t="s">
        <v>962</v>
      </c>
      <c r="C121" s="594" t="s">
        <v>1018</v>
      </c>
      <c r="D121" s="596"/>
      <c r="E121" s="594" t="s">
        <v>944</v>
      </c>
    </row>
    <row r="122" spans="2:5" x14ac:dyDescent="0.2">
      <c r="B122" s="594" t="s">
        <v>970</v>
      </c>
      <c r="C122" s="594" t="s">
        <v>1019</v>
      </c>
      <c r="D122" s="596"/>
      <c r="E122" s="594" t="s">
        <v>944</v>
      </c>
    </row>
    <row r="123" spans="2:5" x14ac:dyDescent="0.2">
      <c r="B123" s="597"/>
      <c r="C123" s="602"/>
      <c r="D123" s="597"/>
      <c r="E123" s="597"/>
    </row>
    <row r="124" spans="2:5" x14ac:dyDescent="0.2">
      <c r="B124" s="594" t="s">
        <v>1020</v>
      </c>
      <c r="C124" s="595" t="s">
        <v>1021</v>
      </c>
      <c r="D124" s="596"/>
      <c r="E124" s="594" t="s">
        <v>944</v>
      </c>
    </row>
    <row r="125" spans="2:5" x14ac:dyDescent="0.2">
      <c r="B125" s="594" t="s">
        <v>936</v>
      </c>
      <c r="C125" s="594" t="s">
        <v>945</v>
      </c>
      <c r="D125" s="596"/>
      <c r="E125" s="594" t="s">
        <v>944</v>
      </c>
    </row>
    <row r="126" spans="2:5" x14ac:dyDescent="0.2">
      <c r="B126" s="594" t="s">
        <v>938</v>
      </c>
      <c r="C126" s="595" t="s">
        <v>988</v>
      </c>
      <c r="D126" s="596"/>
      <c r="E126" s="594" t="s">
        <v>944</v>
      </c>
    </row>
    <row r="127" spans="2:5" x14ac:dyDescent="0.2">
      <c r="B127" s="594" t="s">
        <v>940</v>
      </c>
      <c r="C127" s="594" t="s">
        <v>1013</v>
      </c>
      <c r="D127" s="596"/>
      <c r="E127" s="594" t="s">
        <v>944</v>
      </c>
    </row>
    <row r="128" spans="2:5" x14ac:dyDescent="0.2">
      <c r="B128" s="594" t="s">
        <v>948</v>
      </c>
      <c r="C128" s="595" t="s">
        <v>1014</v>
      </c>
      <c r="D128" s="596"/>
      <c r="E128" s="594" t="s">
        <v>944</v>
      </c>
    </row>
    <row r="129" spans="2:5" x14ac:dyDescent="0.2">
      <c r="B129" s="594" t="s">
        <v>950</v>
      </c>
      <c r="C129" s="65" t="s">
        <v>1015</v>
      </c>
      <c r="D129" s="596"/>
      <c r="E129" s="594" t="s">
        <v>944</v>
      </c>
    </row>
    <row r="130" spans="2:5" ht="38.25" x14ac:dyDescent="0.2">
      <c r="B130" s="594" t="s">
        <v>952</v>
      </c>
      <c r="C130" s="604" t="s">
        <v>1016</v>
      </c>
      <c r="D130" s="596"/>
      <c r="E130" s="594" t="s">
        <v>944</v>
      </c>
    </row>
    <row r="131" spans="2:5" x14ac:dyDescent="0.2">
      <c r="B131" s="594" t="s">
        <v>954</v>
      </c>
      <c r="C131" s="595" t="s">
        <v>1017</v>
      </c>
      <c r="D131" s="596"/>
      <c r="E131" s="594" t="s">
        <v>944</v>
      </c>
    </row>
    <row r="132" spans="2:5" x14ac:dyDescent="0.2">
      <c r="B132" s="594" t="s">
        <v>962</v>
      </c>
      <c r="C132" s="594" t="s">
        <v>1018</v>
      </c>
      <c r="D132" s="596"/>
      <c r="E132" s="594" t="s">
        <v>944</v>
      </c>
    </row>
    <row r="133" spans="2:5" x14ac:dyDescent="0.2">
      <c r="B133" s="594" t="s">
        <v>970</v>
      </c>
      <c r="C133" s="594" t="s">
        <v>1019</v>
      </c>
      <c r="D133" s="596"/>
      <c r="E133" s="594" t="s">
        <v>944</v>
      </c>
    </row>
    <row r="134" spans="2:5" x14ac:dyDescent="0.2">
      <c r="B134" s="597"/>
      <c r="C134" s="605"/>
      <c r="D134" s="597"/>
      <c r="E134" s="602"/>
    </row>
    <row r="135" spans="2:5" x14ac:dyDescent="0.2">
      <c r="B135" s="594" t="s">
        <v>1022</v>
      </c>
      <c r="C135" s="595" t="s">
        <v>1023</v>
      </c>
      <c r="D135" s="596"/>
      <c r="E135" s="594" t="s">
        <v>944</v>
      </c>
    </row>
    <row r="136" spans="2:5" x14ac:dyDescent="0.2">
      <c r="B136" s="594" t="s">
        <v>936</v>
      </c>
      <c r="C136" s="594" t="s">
        <v>987</v>
      </c>
      <c r="D136" s="596"/>
      <c r="E136" s="594" t="s">
        <v>944</v>
      </c>
    </row>
    <row r="137" spans="2:5" x14ac:dyDescent="0.2">
      <c r="B137" s="594" t="s">
        <v>938</v>
      </c>
      <c r="C137" s="595" t="s">
        <v>988</v>
      </c>
      <c r="D137" s="596"/>
      <c r="E137" s="594" t="s">
        <v>944</v>
      </c>
    </row>
    <row r="138" spans="2:5" x14ac:dyDescent="0.2">
      <c r="B138" s="594" t="s">
        <v>940</v>
      </c>
      <c r="C138" s="594" t="s">
        <v>1013</v>
      </c>
      <c r="D138" s="596"/>
      <c r="E138" s="594" t="s">
        <v>944</v>
      </c>
    </row>
    <row r="139" spans="2:5" ht="25.5" x14ac:dyDescent="0.2">
      <c r="B139" s="594" t="s">
        <v>948</v>
      </c>
      <c r="C139" s="595" t="s">
        <v>1024</v>
      </c>
      <c r="D139" s="596"/>
      <c r="E139" s="594" t="s">
        <v>944</v>
      </c>
    </row>
    <row r="140" spans="2:5" x14ac:dyDescent="0.2">
      <c r="B140" s="594" t="s">
        <v>950</v>
      </c>
      <c r="C140" s="604" t="s">
        <v>1025</v>
      </c>
      <c r="D140" s="596"/>
      <c r="E140" s="594" t="s">
        <v>944</v>
      </c>
    </row>
    <row r="141" spans="2:5" x14ac:dyDescent="0.2">
      <c r="B141" s="594" t="s">
        <v>952</v>
      </c>
      <c r="C141" s="606" t="s">
        <v>1026</v>
      </c>
      <c r="D141" s="596"/>
      <c r="E141" s="594" t="s">
        <v>944</v>
      </c>
    </row>
    <row r="142" spans="2:5" x14ac:dyDescent="0.2">
      <c r="B142" s="597"/>
      <c r="C142" s="597"/>
      <c r="D142" s="597"/>
      <c r="E142" s="597"/>
    </row>
    <row r="143" spans="2:5" x14ac:dyDescent="0.2">
      <c r="B143" s="594" t="s">
        <v>1027</v>
      </c>
      <c r="C143" s="595" t="s">
        <v>1028</v>
      </c>
      <c r="D143" s="596"/>
      <c r="E143" s="594" t="s">
        <v>992</v>
      </c>
    </row>
    <row r="144" spans="2:5" x14ac:dyDescent="0.2">
      <c r="B144" s="594" t="s">
        <v>936</v>
      </c>
      <c r="C144" s="594" t="s">
        <v>945</v>
      </c>
      <c r="D144" s="596"/>
      <c r="E144" s="594" t="s">
        <v>992</v>
      </c>
    </row>
    <row r="145" spans="2:5" x14ac:dyDescent="0.2">
      <c r="B145" s="594" t="s">
        <v>938</v>
      </c>
      <c r="C145" s="595" t="s">
        <v>988</v>
      </c>
      <c r="D145" s="596"/>
      <c r="E145" s="594" t="s">
        <v>992</v>
      </c>
    </row>
    <row r="146" spans="2:5" x14ac:dyDescent="0.2">
      <c r="B146" s="594" t="s">
        <v>940</v>
      </c>
      <c r="C146" s="594" t="s">
        <v>1029</v>
      </c>
      <c r="D146" s="596"/>
      <c r="E146" s="594" t="s">
        <v>992</v>
      </c>
    </row>
    <row r="147" spans="2:5" x14ac:dyDescent="0.2">
      <c r="B147" s="594" t="s">
        <v>948</v>
      </c>
      <c r="C147" s="595" t="s">
        <v>993</v>
      </c>
      <c r="D147" s="596"/>
      <c r="E147" s="594" t="s">
        <v>992</v>
      </c>
    </row>
    <row r="148" spans="2:5" x14ac:dyDescent="0.2">
      <c r="B148" s="594" t="s">
        <v>950</v>
      </c>
      <c r="C148" s="595" t="s">
        <v>994</v>
      </c>
      <c r="D148" s="596"/>
      <c r="E148" s="594" t="s">
        <v>992</v>
      </c>
    </row>
    <row r="149" spans="2:5" x14ac:dyDescent="0.2">
      <c r="B149" s="594" t="s">
        <v>952</v>
      </c>
      <c r="C149" s="594" t="s">
        <v>995</v>
      </c>
      <c r="D149" s="596"/>
      <c r="E149" s="594" t="s">
        <v>992</v>
      </c>
    </row>
    <row r="150" spans="2:5" x14ac:dyDescent="0.2">
      <c r="B150" s="594" t="s">
        <v>954</v>
      </c>
      <c r="C150" s="595" t="s">
        <v>996</v>
      </c>
      <c r="D150" s="596"/>
      <c r="E150" s="594" t="s">
        <v>992</v>
      </c>
    </row>
    <row r="151" spans="2:5" x14ac:dyDescent="0.2">
      <c r="B151" s="594" t="s">
        <v>962</v>
      </c>
      <c r="C151" s="594" t="s">
        <v>963</v>
      </c>
      <c r="D151" s="596"/>
      <c r="E151" s="594" t="s">
        <v>992</v>
      </c>
    </row>
    <row r="152" spans="2:5" x14ac:dyDescent="0.2">
      <c r="B152" s="597"/>
      <c r="C152" s="601"/>
      <c r="D152" s="597"/>
      <c r="E152" s="597"/>
    </row>
    <row r="153" spans="2:5" x14ac:dyDescent="0.2">
      <c r="B153" s="594" t="s">
        <v>1030</v>
      </c>
      <c r="C153" s="595" t="s">
        <v>1031</v>
      </c>
      <c r="D153" s="596"/>
      <c r="E153" s="594" t="s">
        <v>992</v>
      </c>
    </row>
    <row r="154" spans="2:5" x14ac:dyDescent="0.2">
      <c r="B154" s="594" t="s">
        <v>936</v>
      </c>
      <c r="C154" s="594" t="s">
        <v>945</v>
      </c>
      <c r="D154" s="596"/>
      <c r="E154" s="594" t="s">
        <v>992</v>
      </c>
    </row>
    <row r="155" spans="2:5" x14ac:dyDescent="0.2">
      <c r="B155" s="594" t="s">
        <v>938</v>
      </c>
      <c r="C155" s="595" t="s">
        <v>988</v>
      </c>
      <c r="D155" s="596"/>
      <c r="E155" s="594" t="s">
        <v>992</v>
      </c>
    </row>
    <row r="156" spans="2:5" x14ac:dyDescent="0.2">
      <c r="B156" s="594" t="s">
        <v>940</v>
      </c>
      <c r="C156" s="594" t="s">
        <v>1029</v>
      </c>
      <c r="D156" s="596"/>
      <c r="E156" s="594" t="s">
        <v>992</v>
      </c>
    </row>
    <row r="157" spans="2:5" x14ac:dyDescent="0.2">
      <c r="B157" s="594" t="s">
        <v>948</v>
      </c>
      <c r="C157" s="595" t="s">
        <v>993</v>
      </c>
      <c r="D157" s="596"/>
      <c r="E157" s="594" t="s">
        <v>992</v>
      </c>
    </row>
    <row r="158" spans="2:5" x14ac:dyDescent="0.2">
      <c r="B158" s="594" t="s">
        <v>950</v>
      </c>
      <c r="C158" s="595" t="s">
        <v>1032</v>
      </c>
      <c r="D158" s="596"/>
      <c r="E158" s="594" t="s">
        <v>992</v>
      </c>
    </row>
    <row r="159" spans="2:5" x14ac:dyDescent="0.2">
      <c r="B159" s="594" t="s">
        <v>952</v>
      </c>
      <c r="C159" s="594" t="s">
        <v>1000</v>
      </c>
      <c r="D159" s="596"/>
      <c r="E159" s="594" t="s">
        <v>992</v>
      </c>
    </row>
    <row r="160" spans="2:5" x14ac:dyDescent="0.2">
      <c r="B160" s="594" t="s">
        <v>954</v>
      </c>
      <c r="C160" s="595" t="s">
        <v>996</v>
      </c>
      <c r="D160" s="596"/>
      <c r="E160" s="594" t="s">
        <v>992</v>
      </c>
    </row>
    <row r="161" spans="2:5" x14ac:dyDescent="0.2">
      <c r="B161" s="594" t="s">
        <v>962</v>
      </c>
      <c r="C161" s="594" t="s">
        <v>963</v>
      </c>
      <c r="D161" s="596"/>
      <c r="E161" s="594" t="s">
        <v>992</v>
      </c>
    </row>
    <row r="162" spans="2:5" x14ac:dyDescent="0.2">
      <c r="B162" s="597"/>
      <c r="C162" s="601"/>
      <c r="D162" s="597"/>
      <c r="E162" s="597"/>
    </row>
    <row r="163" spans="2:5" x14ac:dyDescent="0.2">
      <c r="B163" s="594" t="s">
        <v>1033</v>
      </c>
      <c r="C163" s="595" t="s">
        <v>1034</v>
      </c>
      <c r="D163" s="596"/>
      <c r="E163" s="594" t="s">
        <v>992</v>
      </c>
    </row>
    <row r="164" spans="2:5" x14ac:dyDescent="0.2">
      <c r="B164" s="594" t="s">
        <v>936</v>
      </c>
      <c r="C164" s="594" t="s">
        <v>945</v>
      </c>
      <c r="D164" s="596"/>
      <c r="E164" s="594" t="s">
        <v>992</v>
      </c>
    </row>
    <row r="165" spans="2:5" x14ac:dyDescent="0.2">
      <c r="B165" s="594" t="s">
        <v>938</v>
      </c>
      <c r="C165" s="595" t="s">
        <v>988</v>
      </c>
      <c r="D165" s="596"/>
      <c r="E165" s="594" t="s">
        <v>992</v>
      </c>
    </row>
    <row r="166" spans="2:5" x14ac:dyDescent="0.2">
      <c r="B166" s="594" t="s">
        <v>940</v>
      </c>
      <c r="C166" s="594" t="s">
        <v>1029</v>
      </c>
      <c r="D166" s="596"/>
      <c r="E166" s="594" t="s">
        <v>992</v>
      </c>
    </row>
    <row r="167" spans="2:5" x14ac:dyDescent="0.2">
      <c r="B167" s="594" t="s">
        <v>948</v>
      </c>
      <c r="C167" s="595" t="s">
        <v>993</v>
      </c>
      <c r="D167" s="596"/>
      <c r="E167" s="594" t="s">
        <v>992</v>
      </c>
    </row>
    <row r="168" spans="2:5" x14ac:dyDescent="0.2">
      <c r="B168" s="594" t="s">
        <v>950</v>
      </c>
      <c r="C168" s="595" t="s">
        <v>1035</v>
      </c>
      <c r="D168" s="596"/>
      <c r="E168" s="594" t="s">
        <v>992</v>
      </c>
    </row>
    <row r="169" spans="2:5" x14ac:dyDescent="0.2">
      <c r="B169" s="594" t="s">
        <v>952</v>
      </c>
      <c r="C169" s="594" t="s">
        <v>1036</v>
      </c>
      <c r="D169" s="596"/>
      <c r="E169" s="594" t="s">
        <v>992</v>
      </c>
    </row>
    <row r="170" spans="2:5" x14ac:dyDescent="0.2">
      <c r="B170" s="594" t="s">
        <v>954</v>
      </c>
      <c r="C170" s="595" t="s">
        <v>996</v>
      </c>
      <c r="D170" s="596"/>
      <c r="E170" s="594" t="s">
        <v>992</v>
      </c>
    </row>
    <row r="171" spans="2:5" x14ac:dyDescent="0.2">
      <c r="B171" s="594" t="s">
        <v>962</v>
      </c>
      <c r="C171" s="594" t="s">
        <v>963</v>
      </c>
      <c r="D171" s="596"/>
      <c r="E171" s="594" t="s">
        <v>992</v>
      </c>
    </row>
    <row r="172" spans="2:5" x14ac:dyDescent="0.2">
      <c r="B172" s="597"/>
      <c r="C172" s="601"/>
      <c r="D172" s="597"/>
      <c r="E172" s="597"/>
    </row>
    <row r="173" spans="2:5" x14ac:dyDescent="0.2">
      <c r="B173" s="594" t="s">
        <v>1037</v>
      </c>
      <c r="C173" s="595" t="s">
        <v>1038</v>
      </c>
      <c r="D173" s="596"/>
      <c r="E173" s="594" t="s">
        <v>992</v>
      </c>
    </row>
    <row r="174" spans="2:5" x14ac:dyDescent="0.2">
      <c r="B174" s="594" t="s">
        <v>936</v>
      </c>
      <c r="C174" s="594" t="s">
        <v>945</v>
      </c>
      <c r="D174" s="596"/>
      <c r="E174" s="594" t="s">
        <v>992</v>
      </c>
    </row>
    <row r="175" spans="2:5" x14ac:dyDescent="0.2">
      <c r="B175" s="594" t="s">
        <v>938</v>
      </c>
      <c r="C175" s="595" t="s">
        <v>988</v>
      </c>
      <c r="D175" s="596"/>
      <c r="E175" s="594" t="s">
        <v>992</v>
      </c>
    </row>
    <row r="176" spans="2:5" x14ac:dyDescent="0.2">
      <c r="B176" s="594" t="s">
        <v>940</v>
      </c>
      <c r="C176" s="594" t="s">
        <v>1029</v>
      </c>
      <c r="D176" s="596"/>
      <c r="E176" s="594" t="s">
        <v>992</v>
      </c>
    </row>
    <row r="177" spans="2:5" x14ac:dyDescent="0.2">
      <c r="B177" s="594" t="s">
        <v>948</v>
      </c>
      <c r="C177" s="595" t="s">
        <v>993</v>
      </c>
      <c r="D177" s="596"/>
      <c r="E177" s="594" t="s">
        <v>992</v>
      </c>
    </row>
    <row r="178" spans="2:5" x14ac:dyDescent="0.2">
      <c r="B178" s="594" t="s">
        <v>950</v>
      </c>
      <c r="C178" s="595" t="s">
        <v>1003</v>
      </c>
      <c r="D178" s="596"/>
      <c r="E178" s="594" t="s">
        <v>992</v>
      </c>
    </row>
    <row r="179" spans="2:5" x14ac:dyDescent="0.2">
      <c r="B179" s="594" t="s">
        <v>952</v>
      </c>
      <c r="C179" s="594" t="s">
        <v>1004</v>
      </c>
      <c r="D179" s="596"/>
      <c r="E179" s="594" t="s">
        <v>992</v>
      </c>
    </row>
    <row r="180" spans="2:5" x14ac:dyDescent="0.2">
      <c r="B180" s="594" t="s">
        <v>954</v>
      </c>
      <c r="C180" s="595" t="s">
        <v>996</v>
      </c>
      <c r="D180" s="596"/>
      <c r="E180" s="594" t="s">
        <v>992</v>
      </c>
    </row>
    <row r="181" spans="2:5" x14ac:dyDescent="0.2">
      <c r="B181" s="594" t="s">
        <v>962</v>
      </c>
      <c r="C181" s="594" t="s">
        <v>963</v>
      </c>
      <c r="D181" s="596"/>
      <c r="E181" s="594" t="s">
        <v>992</v>
      </c>
    </row>
    <row r="182" spans="2:5" ht="15" customHeight="1" x14ac:dyDescent="0.2">
      <c r="B182" s="597"/>
      <c r="C182" s="601"/>
      <c r="D182" s="597"/>
      <c r="E182" s="597"/>
    </row>
    <row r="183" spans="2:5" x14ac:dyDescent="0.2">
      <c r="B183" s="607"/>
      <c r="C183" s="596"/>
      <c r="D183" s="596"/>
      <c r="E183" s="596"/>
    </row>
    <row r="184" spans="2:5" ht="30" x14ac:dyDescent="0.2">
      <c r="B184" s="587" t="s">
        <v>929</v>
      </c>
      <c r="C184" s="587" t="s">
        <v>70</v>
      </c>
      <c r="D184" s="587" t="s">
        <v>930</v>
      </c>
      <c r="E184" s="587" t="s">
        <v>931</v>
      </c>
    </row>
    <row r="185" spans="2:5" ht="15" x14ac:dyDescent="0.2">
      <c r="B185" s="592" t="s">
        <v>1039</v>
      </c>
      <c r="C185" s="593"/>
      <c r="D185" s="587"/>
      <c r="E185" s="587"/>
    </row>
    <row r="186" spans="2:5" x14ac:dyDescent="0.2">
      <c r="B186" s="594" t="s">
        <v>1040</v>
      </c>
      <c r="C186" s="595" t="s">
        <v>1041</v>
      </c>
      <c r="D186" s="596"/>
      <c r="E186" s="594" t="s">
        <v>944</v>
      </c>
    </row>
    <row r="187" spans="2:5" x14ac:dyDescent="0.2">
      <c r="B187" s="594" t="s">
        <v>936</v>
      </c>
      <c r="C187" s="594" t="s">
        <v>945</v>
      </c>
      <c r="D187" s="596"/>
      <c r="E187" s="594" t="s">
        <v>944</v>
      </c>
    </row>
    <row r="188" spans="2:5" x14ac:dyDescent="0.2">
      <c r="B188" s="594" t="s">
        <v>938</v>
      </c>
      <c r="C188" s="595" t="s">
        <v>988</v>
      </c>
      <c r="D188" s="596"/>
      <c r="E188" s="594" t="s">
        <v>944</v>
      </c>
    </row>
    <row r="189" spans="2:5" ht="25.5" x14ac:dyDescent="0.2">
      <c r="B189" s="594" t="s">
        <v>940</v>
      </c>
      <c r="C189" s="595" t="s">
        <v>1042</v>
      </c>
      <c r="D189" s="596"/>
      <c r="E189" s="594" t="s">
        <v>944</v>
      </c>
    </row>
    <row r="190" spans="2:5" x14ac:dyDescent="0.2">
      <c r="B190" s="594" t="s">
        <v>948</v>
      </c>
      <c r="C190" s="594" t="s">
        <v>1043</v>
      </c>
      <c r="D190" s="596"/>
      <c r="E190" s="594" t="s">
        <v>944</v>
      </c>
    </row>
    <row r="191" spans="2:5" x14ac:dyDescent="0.2">
      <c r="B191" s="594" t="s">
        <v>950</v>
      </c>
      <c r="C191" s="595" t="s">
        <v>1044</v>
      </c>
      <c r="D191" s="596"/>
      <c r="E191" s="594" t="s">
        <v>944</v>
      </c>
    </row>
    <row r="192" spans="2:5" x14ac:dyDescent="0.2">
      <c r="B192" s="594" t="s">
        <v>952</v>
      </c>
      <c r="C192" s="608" t="s">
        <v>1045</v>
      </c>
      <c r="D192" s="596"/>
      <c r="E192" s="594" t="s">
        <v>944</v>
      </c>
    </row>
    <row r="193" spans="2:5" x14ac:dyDescent="0.2">
      <c r="B193" s="594" t="s">
        <v>954</v>
      </c>
      <c r="C193" s="600" t="s">
        <v>1046</v>
      </c>
      <c r="D193" s="596"/>
      <c r="E193" s="594" t="s">
        <v>944</v>
      </c>
    </row>
    <row r="194" spans="2:5" x14ac:dyDescent="0.2">
      <c r="B194" s="594" t="s">
        <v>962</v>
      </c>
      <c r="C194" s="595" t="s">
        <v>1047</v>
      </c>
      <c r="D194" s="596"/>
      <c r="E194" s="594" t="s">
        <v>944</v>
      </c>
    </row>
    <row r="195" spans="2:5" x14ac:dyDescent="0.2">
      <c r="B195" s="594" t="s">
        <v>970</v>
      </c>
      <c r="C195" s="594" t="s">
        <v>1048</v>
      </c>
      <c r="D195" s="596"/>
      <c r="E195" s="594" t="s">
        <v>944</v>
      </c>
    </row>
    <row r="196" spans="2:5" x14ac:dyDescent="0.2">
      <c r="B196" s="594" t="s">
        <v>972</v>
      </c>
      <c r="C196" s="594" t="s">
        <v>1049</v>
      </c>
      <c r="D196" s="596"/>
      <c r="E196" s="594" t="s">
        <v>944</v>
      </c>
    </row>
    <row r="197" spans="2:5" x14ac:dyDescent="0.2">
      <c r="B197" s="597"/>
      <c r="C197" s="602"/>
      <c r="D197" s="597"/>
      <c r="E197" s="597"/>
    </row>
    <row r="198" spans="2:5" x14ac:dyDescent="0.2">
      <c r="B198" s="594" t="s">
        <v>1050</v>
      </c>
      <c r="C198" s="595" t="s">
        <v>1051</v>
      </c>
      <c r="D198" s="596"/>
      <c r="E198" s="594" t="s">
        <v>944</v>
      </c>
    </row>
    <row r="199" spans="2:5" x14ac:dyDescent="0.2">
      <c r="B199" s="594" t="s">
        <v>936</v>
      </c>
      <c r="C199" s="594" t="s">
        <v>987</v>
      </c>
      <c r="D199" s="596"/>
      <c r="E199" s="594" t="s">
        <v>944</v>
      </c>
    </row>
    <row r="200" spans="2:5" x14ac:dyDescent="0.2">
      <c r="B200" s="594" t="s">
        <v>938</v>
      </c>
      <c r="C200" s="595" t="s">
        <v>988</v>
      </c>
      <c r="D200" s="596"/>
      <c r="E200" s="594" t="s">
        <v>944</v>
      </c>
    </row>
    <row r="201" spans="2:5" ht="25.5" x14ac:dyDescent="0.2">
      <c r="B201" s="594" t="s">
        <v>940</v>
      </c>
      <c r="C201" s="595" t="s">
        <v>1042</v>
      </c>
      <c r="D201" s="596"/>
      <c r="E201" s="594" t="s">
        <v>944</v>
      </c>
    </row>
    <row r="202" spans="2:5" ht="25.5" customHeight="1" x14ac:dyDescent="0.2">
      <c r="B202" s="594" t="s">
        <v>948</v>
      </c>
      <c r="C202" s="594" t="s">
        <v>1043</v>
      </c>
      <c r="D202" s="596"/>
      <c r="E202" s="594" t="s">
        <v>944</v>
      </c>
    </row>
    <row r="203" spans="2:5" x14ac:dyDescent="0.2">
      <c r="B203" s="594" t="s">
        <v>950</v>
      </c>
      <c r="C203" s="595" t="s">
        <v>1044</v>
      </c>
      <c r="D203" s="596"/>
      <c r="E203" s="594" t="s">
        <v>944</v>
      </c>
    </row>
    <row r="204" spans="2:5" x14ac:dyDescent="0.2">
      <c r="B204" s="594" t="s">
        <v>952</v>
      </c>
      <c r="C204" s="608" t="s">
        <v>1045</v>
      </c>
      <c r="D204" s="596"/>
      <c r="E204" s="594" t="s">
        <v>944</v>
      </c>
    </row>
    <row r="205" spans="2:5" ht="25.5" x14ac:dyDescent="0.2">
      <c r="B205" s="594" t="s">
        <v>954</v>
      </c>
      <c r="C205" s="595" t="s">
        <v>1052</v>
      </c>
      <c r="D205" s="596"/>
      <c r="E205" s="594" t="s">
        <v>944</v>
      </c>
    </row>
    <row r="206" spans="2:5" x14ac:dyDescent="0.2">
      <c r="B206" s="594" t="s">
        <v>962</v>
      </c>
      <c r="C206" s="600" t="s">
        <v>1025</v>
      </c>
      <c r="D206" s="596"/>
      <c r="E206" s="594" t="s">
        <v>944</v>
      </c>
    </row>
    <row r="207" spans="2:5" x14ac:dyDescent="0.2">
      <c r="B207" s="594" t="s">
        <v>970</v>
      </c>
      <c r="C207" s="594" t="s">
        <v>1026</v>
      </c>
      <c r="D207" s="596"/>
      <c r="E207" s="594" t="s">
        <v>944</v>
      </c>
    </row>
    <row r="208" spans="2:5" x14ac:dyDescent="0.2">
      <c r="B208" s="597"/>
      <c r="C208" s="602"/>
      <c r="D208" s="597"/>
      <c r="E208" s="597"/>
    </row>
    <row r="209" spans="2:5" x14ac:dyDescent="0.2">
      <c r="B209" s="594" t="s">
        <v>1053</v>
      </c>
      <c r="C209" s="595" t="s">
        <v>1054</v>
      </c>
      <c r="D209" s="596"/>
      <c r="E209" s="594" t="s">
        <v>1055</v>
      </c>
    </row>
    <row r="210" spans="2:5" x14ac:dyDescent="0.2">
      <c r="B210" s="594" t="s">
        <v>936</v>
      </c>
      <c r="C210" s="594" t="s">
        <v>945</v>
      </c>
      <c r="D210" s="596"/>
      <c r="E210" s="594" t="s">
        <v>1055</v>
      </c>
    </row>
    <row r="211" spans="2:5" x14ac:dyDescent="0.2">
      <c r="B211" s="594" t="s">
        <v>938</v>
      </c>
      <c r="C211" s="595" t="s">
        <v>988</v>
      </c>
      <c r="D211" s="596"/>
      <c r="E211" s="594" t="s">
        <v>1055</v>
      </c>
    </row>
    <row r="212" spans="2:5" ht="25.5" x14ac:dyDescent="0.2">
      <c r="B212" s="594" t="s">
        <v>940</v>
      </c>
      <c r="C212" s="595" t="s">
        <v>1042</v>
      </c>
      <c r="D212" s="596"/>
      <c r="E212" s="594" t="s">
        <v>1055</v>
      </c>
    </row>
    <row r="213" spans="2:5" x14ac:dyDescent="0.2">
      <c r="B213" s="594" t="s">
        <v>948</v>
      </c>
      <c r="C213" s="594" t="s">
        <v>1043</v>
      </c>
      <c r="D213" s="596"/>
      <c r="E213" s="594" t="s">
        <v>1055</v>
      </c>
    </row>
    <row r="214" spans="2:5" x14ac:dyDescent="0.2">
      <c r="B214" s="594" t="s">
        <v>950</v>
      </c>
      <c r="C214" s="595" t="s">
        <v>1044</v>
      </c>
      <c r="D214" s="596"/>
      <c r="E214" s="594" t="s">
        <v>1055</v>
      </c>
    </row>
    <row r="215" spans="2:5" x14ac:dyDescent="0.2">
      <c r="B215" s="594" t="s">
        <v>952</v>
      </c>
      <c r="C215" s="608" t="s">
        <v>1045</v>
      </c>
      <c r="D215" s="596"/>
      <c r="E215" s="594"/>
    </row>
    <row r="216" spans="2:5" x14ac:dyDescent="0.2">
      <c r="B216" s="594" t="s">
        <v>954</v>
      </c>
      <c r="C216" s="600" t="s">
        <v>1046</v>
      </c>
      <c r="D216" s="596"/>
      <c r="E216" s="594" t="s">
        <v>1055</v>
      </c>
    </row>
    <row r="217" spans="2:5" x14ac:dyDescent="0.2">
      <c r="B217" s="594" t="s">
        <v>962</v>
      </c>
      <c r="C217" s="595" t="s">
        <v>1056</v>
      </c>
      <c r="D217" s="596"/>
      <c r="E217" s="594" t="s">
        <v>1055</v>
      </c>
    </row>
    <row r="218" spans="2:5" x14ac:dyDescent="0.2">
      <c r="B218" s="594" t="s">
        <v>970</v>
      </c>
      <c r="C218" s="594" t="s">
        <v>1057</v>
      </c>
      <c r="D218" s="596"/>
      <c r="E218" s="594" t="s">
        <v>1055</v>
      </c>
    </row>
    <row r="219" spans="2:5" x14ac:dyDescent="0.2">
      <c r="B219" s="594" t="s">
        <v>972</v>
      </c>
      <c r="C219" s="595" t="s">
        <v>996</v>
      </c>
      <c r="D219" s="596"/>
      <c r="E219" s="594" t="s">
        <v>1055</v>
      </c>
    </row>
    <row r="220" spans="2:5" x14ac:dyDescent="0.2">
      <c r="B220" s="594" t="s">
        <v>1058</v>
      </c>
      <c r="C220" s="594" t="s">
        <v>963</v>
      </c>
      <c r="D220" s="596"/>
      <c r="E220" s="594" t="s">
        <v>1055</v>
      </c>
    </row>
    <row r="221" spans="2:5" x14ac:dyDescent="0.2">
      <c r="B221" s="597"/>
      <c r="C221" s="602"/>
      <c r="D221" s="597"/>
      <c r="E221" s="597"/>
    </row>
    <row r="222" spans="2:5" x14ac:dyDescent="0.2">
      <c r="B222" s="594" t="s">
        <v>1059</v>
      </c>
      <c r="C222" s="595" t="s">
        <v>1060</v>
      </c>
      <c r="D222" s="596"/>
      <c r="E222" s="594" t="s">
        <v>992</v>
      </c>
    </row>
    <row r="223" spans="2:5" x14ac:dyDescent="0.2">
      <c r="B223" s="594" t="s">
        <v>936</v>
      </c>
      <c r="C223" s="594" t="s">
        <v>945</v>
      </c>
      <c r="D223" s="596"/>
      <c r="E223" s="594" t="s">
        <v>992</v>
      </c>
    </row>
    <row r="224" spans="2:5" x14ac:dyDescent="0.2">
      <c r="B224" s="594" t="s">
        <v>938</v>
      </c>
      <c r="C224" s="595" t="s">
        <v>988</v>
      </c>
      <c r="D224" s="596"/>
      <c r="E224" s="594" t="s">
        <v>992</v>
      </c>
    </row>
    <row r="225" spans="2:5" ht="25.5" x14ac:dyDescent="0.2">
      <c r="B225" s="594" t="s">
        <v>940</v>
      </c>
      <c r="C225" s="595" t="s">
        <v>1042</v>
      </c>
      <c r="D225" s="596"/>
      <c r="E225" s="594" t="s">
        <v>992</v>
      </c>
    </row>
    <row r="226" spans="2:5" x14ac:dyDescent="0.2">
      <c r="B226" s="594" t="s">
        <v>948</v>
      </c>
      <c r="C226" s="594" t="s">
        <v>1043</v>
      </c>
      <c r="D226" s="596"/>
      <c r="E226" s="594" t="s">
        <v>992</v>
      </c>
    </row>
    <row r="227" spans="2:5" x14ac:dyDescent="0.2">
      <c r="B227" s="594" t="s">
        <v>950</v>
      </c>
      <c r="C227" s="595" t="s">
        <v>1044</v>
      </c>
      <c r="D227" s="596"/>
      <c r="E227" s="594" t="s">
        <v>992</v>
      </c>
    </row>
    <row r="228" spans="2:5" x14ac:dyDescent="0.2">
      <c r="B228" s="594" t="s">
        <v>952</v>
      </c>
      <c r="C228" s="608" t="s">
        <v>1045</v>
      </c>
      <c r="D228" s="596"/>
      <c r="E228" s="594" t="s">
        <v>992</v>
      </c>
    </row>
    <row r="229" spans="2:5" x14ac:dyDescent="0.2">
      <c r="B229" s="594" t="s">
        <v>954</v>
      </c>
      <c r="C229" s="600" t="s">
        <v>1046</v>
      </c>
      <c r="D229" s="596"/>
      <c r="E229" s="594"/>
    </row>
    <row r="230" spans="2:5" x14ac:dyDescent="0.2">
      <c r="B230" s="594" t="s">
        <v>962</v>
      </c>
      <c r="C230" s="595" t="s">
        <v>994</v>
      </c>
      <c r="D230" s="596"/>
      <c r="E230" s="594" t="s">
        <v>992</v>
      </c>
    </row>
    <row r="231" spans="2:5" x14ac:dyDescent="0.2">
      <c r="B231" s="594" t="s">
        <v>970</v>
      </c>
      <c r="C231" s="594" t="s">
        <v>995</v>
      </c>
      <c r="D231" s="596"/>
      <c r="E231" s="594" t="s">
        <v>992</v>
      </c>
    </row>
    <row r="232" spans="2:5" x14ac:dyDescent="0.2">
      <c r="B232" s="594" t="s">
        <v>972</v>
      </c>
      <c r="C232" s="595" t="s">
        <v>996</v>
      </c>
      <c r="D232" s="596"/>
      <c r="E232" s="594" t="s">
        <v>992</v>
      </c>
    </row>
    <row r="233" spans="2:5" x14ac:dyDescent="0.2">
      <c r="B233" s="594" t="s">
        <v>1058</v>
      </c>
      <c r="C233" s="594" t="s">
        <v>963</v>
      </c>
      <c r="D233" s="596"/>
      <c r="E233" s="594" t="s">
        <v>992</v>
      </c>
    </row>
    <row r="234" spans="2:5" x14ac:dyDescent="0.2">
      <c r="B234" s="597"/>
      <c r="C234" s="597"/>
      <c r="D234" s="597"/>
      <c r="E234" s="597"/>
    </row>
    <row r="235" spans="2:5" x14ac:dyDescent="0.2">
      <c r="B235" s="594" t="s">
        <v>1061</v>
      </c>
      <c r="C235" s="595" t="s">
        <v>1062</v>
      </c>
      <c r="D235" s="596"/>
      <c r="E235" s="594" t="s">
        <v>992</v>
      </c>
    </row>
    <row r="236" spans="2:5" x14ac:dyDescent="0.2">
      <c r="B236" s="594" t="s">
        <v>936</v>
      </c>
      <c r="C236" s="594" t="s">
        <v>945</v>
      </c>
      <c r="D236" s="596"/>
      <c r="E236" s="594" t="s">
        <v>992</v>
      </c>
    </row>
    <row r="237" spans="2:5" x14ac:dyDescent="0.2">
      <c r="B237" s="594" t="s">
        <v>938</v>
      </c>
      <c r="C237" s="595" t="s">
        <v>988</v>
      </c>
      <c r="D237" s="596"/>
      <c r="E237" s="594" t="s">
        <v>992</v>
      </c>
    </row>
    <row r="238" spans="2:5" ht="25.5" x14ac:dyDescent="0.2">
      <c r="B238" s="594" t="s">
        <v>940</v>
      </c>
      <c r="C238" s="595" t="s">
        <v>1042</v>
      </c>
      <c r="D238" s="596"/>
      <c r="E238" s="594" t="s">
        <v>992</v>
      </c>
    </row>
    <row r="239" spans="2:5" x14ac:dyDescent="0.2">
      <c r="B239" s="594" t="s">
        <v>948</v>
      </c>
      <c r="C239" s="594" t="s">
        <v>1043</v>
      </c>
      <c r="D239" s="596"/>
      <c r="E239" s="594" t="s">
        <v>992</v>
      </c>
    </row>
    <row r="240" spans="2:5" x14ac:dyDescent="0.2">
      <c r="B240" s="594" t="s">
        <v>950</v>
      </c>
      <c r="C240" s="595" t="s">
        <v>1044</v>
      </c>
      <c r="D240" s="596"/>
      <c r="E240" s="594" t="s">
        <v>992</v>
      </c>
    </row>
    <row r="241" spans="2:5" x14ac:dyDescent="0.2">
      <c r="B241" s="594" t="s">
        <v>952</v>
      </c>
      <c r="C241" s="608" t="s">
        <v>1045</v>
      </c>
      <c r="D241" s="596"/>
      <c r="E241" s="594" t="s">
        <v>992</v>
      </c>
    </row>
    <row r="242" spans="2:5" x14ac:dyDescent="0.2">
      <c r="B242" s="594" t="s">
        <v>954</v>
      </c>
      <c r="C242" s="600" t="s">
        <v>1046</v>
      </c>
      <c r="D242" s="596"/>
      <c r="E242" s="594"/>
    </row>
    <row r="243" spans="2:5" x14ac:dyDescent="0.2">
      <c r="B243" s="594" t="s">
        <v>962</v>
      </c>
      <c r="C243" s="595" t="s">
        <v>994</v>
      </c>
      <c r="D243" s="596"/>
      <c r="E243" s="594" t="s">
        <v>992</v>
      </c>
    </row>
    <row r="244" spans="2:5" ht="15" customHeight="1" x14ac:dyDescent="0.2">
      <c r="B244" s="594" t="s">
        <v>970</v>
      </c>
      <c r="C244" s="594" t="s">
        <v>1004</v>
      </c>
      <c r="D244" s="596"/>
      <c r="E244" s="594" t="s">
        <v>992</v>
      </c>
    </row>
    <row r="245" spans="2:5" x14ac:dyDescent="0.2">
      <c r="B245" s="594" t="s">
        <v>972</v>
      </c>
      <c r="C245" s="595" t="s">
        <v>996</v>
      </c>
      <c r="D245" s="596"/>
      <c r="E245" s="594" t="s">
        <v>992</v>
      </c>
    </row>
    <row r="246" spans="2:5" x14ac:dyDescent="0.2">
      <c r="B246" s="594" t="s">
        <v>1058</v>
      </c>
      <c r="C246" s="594" t="s">
        <v>963</v>
      </c>
      <c r="D246" s="596"/>
      <c r="E246" s="594" t="s">
        <v>992</v>
      </c>
    </row>
    <row r="247" spans="2:5" x14ac:dyDescent="0.2">
      <c r="B247" s="597"/>
      <c r="C247" s="601"/>
      <c r="D247" s="597"/>
      <c r="E247" s="597"/>
    </row>
    <row r="249" spans="2:5" ht="30" x14ac:dyDescent="0.2">
      <c r="B249" s="587" t="s">
        <v>929</v>
      </c>
      <c r="C249" s="587" t="s">
        <v>70</v>
      </c>
      <c r="D249" s="587" t="s">
        <v>930</v>
      </c>
      <c r="E249" s="587" t="s">
        <v>931</v>
      </c>
    </row>
    <row r="250" spans="2:5" ht="15" x14ac:dyDescent="0.2">
      <c r="B250" s="592" t="s">
        <v>1063</v>
      </c>
      <c r="C250" s="593"/>
      <c r="D250" s="587"/>
      <c r="E250" s="587"/>
    </row>
    <row r="251" spans="2:5" x14ac:dyDescent="0.2">
      <c r="B251" s="594" t="s">
        <v>1064</v>
      </c>
      <c r="C251" s="63" t="s">
        <v>1065</v>
      </c>
      <c r="D251" s="596"/>
      <c r="E251" s="596" t="s">
        <v>1066</v>
      </c>
    </row>
    <row r="252" spans="2:5" x14ac:dyDescent="0.2">
      <c r="B252" s="594" t="s">
        <v>936</v>
      </c>
      <c r="C252" s="594" t="s">
        <v>1067</v>
      </c>
      <c r="D252" s="596" t="s">
        <v>1068</v>
      </c>
      <c r="E252" s="594" t="s">
        <v>1066</v>
      </c>
    </row>
    <row r="253" spans="2:5" x14ac:dyDescent="0.2">
      <c r="B253" s="594" t="s">
        <v>938</v>
      </c>
      <c r="C253" s="594" t="s">
        <v>1067</v>
      </c>
      <c r="D253" s="596" t="s">
        <v>1069</v>
      </c>
      <c r="E253" s="594" t="s">
        <v>1066</v>
      </c>
    </row>
    <row r="254" spans="2:5" x14ac:dyDescent="0.2">
      <c r="B254" s="594" t="s">
        <v>940</v>
      </c>
      <c r="C254" s="594" t="s">
        <v>1067</v>
      </c>
      <c r="D254" s="596" t="s">
        <v>1070</v>
      </c>
      <c r="E254" s="594" t="s">
        <v>1066</v>
      </c>
    </row>
    <row r="255" spans="2:5" x14ac:dyDescent="0.2">
      <c r="B255" s="594" t="s">
        <v>948</v>
      </c>
      <c r="C255" s="594" t="s">
        <v>1071</v>
      </c>
      <c r="D255" s="596"/>
      <c r="E255" s="594"/>
    </row>
    <row r="256" spans="2:5" x14ac:dyDescent="0.2">
      <c r="B256" s="594" t="s">
        <v>950</v>
      </c>
      <c r="C256" s="594" t="s">
        <v>1072</v>
      </c>
      <c r="D256" s="596" t="s">
        <v>1069</v>
      </c>
      <c r="E256" s="594" t="s">
        <v>1066</v>
      </c>
    </row>
    <row r="257" spans="2:5" x14ac:dyDescent="0.2">
      <c r="B257" s="594" t="s">
        <v>952</v>
      </c>
      <c r="C257" s="594" t="s">
        <v>1073</v>
      </c>
      <c r="D257" s="596"/>
      <c r="E257" s="594"/>
    </row>
    <row r="258" spans="2:5" x14ac:dyDescent="0.2">
      <c r="B258" s="597"/>
      <c r="C258" s="602"/>
      <c r="D258" s="597"/>
      <c r="E258" s="602"/>
    </row>
  </sheetData>
  <mergeCells count="6">
    <mergeCell ref="F1:L2"/>
    <mergeCell ref="B3:C3"/>
    <mergeCell ref="B108:C108"/>
    <mergeCell ref="B112:C112"/>
    <mergeCell ref="B185:C185"/>
    <mergeCell ref="B250:C250"/>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3ADD4-EEBE-44B3-B408-9887156A5779}">
  <dimension ref="B1:L251"/>
  <sheetViews>
    <sheetView zoomScaleNormal="100" workbookViewId="0">
      <pane ySplit="2" topLeftCell="A3" activePane="bottomLeft" state="frozen"/>
      <selection activeCell="A3" sqref="A3"/>
      <selection pane="bottomLeft" activeCell="C13" sqref="C13"/>
    </sheetView>
  </sheetViews>
  <sheetFormatPr defaultColWidth="9.140625" defaultRowHeight="12.75" x14ac:dyDescent="0.2"/>
  <cols>
    <col min="1" max="1" width="1.7109375" style="63" customWidth="1"/>
    <col min="2" max="2" width="9.140625" style="609"/>
    <col min="3" max="3" width="66.7109375" style="63" customWidth="1"/>
    <col min="4" max="4" width="13.28515625" style="63" customWidth="1"/>
    <col min="5" max="5" width="12.42578125" style="63" customWidth="1"/>
    <col min="6" max="6" width="9" style="63" customWidth="1"/>
    <col min="7" max="11" width="9.140625" style="63"/>
    <col min="12" max="12" width="12.140625" style="63" customWidth="1"/>
    <col min="13" max="16384" width="9.140625" style="63"/>
  </cols>
  <sheetData>
    <row r="1" spans="2:12" ht="15.75" x14ac:dyDescent="0.2">
      <c r="B1" s="581"/>
      <c r="C1" s="582" t="s">
        <v>1074</v>
      </c>
      <c r="D1" s="583"/>
      <c r="E1" s="583"/>
      <c r="F1" s="584" t="s">
        <v>928</v>
      </c>
      <c r="G1" s="585"/>
      <c r="H1" s="585"/>
      <c r="I1" s="585"/>
      <c r="J1" s="585"/>
      <c r="K1" s="585"/>
      <c r="L1" s="586"/>
    </row>
    <row r="2" spans="2:12" ht="31.5" customHeight="1" thickBot="1" x14ac:dyDescent="0.25">
      <c r="B2" s="587" t="s">
        <v>929</v>
      </c>
      <c r="C2" s="587" t="s">
        <v>70</v>
      </c>
      <c r="D2" s="587" t="s">
        <v>930</v>
      </c>
      <c r="E2" s="588" t="s">
        <v>931</v>
      </c>
      <c r="F2" s="589"/>
      <c r="G2" s="590"/>
      <c r="H2" s="590"/>
      <c r="I2" s="590"/>
      <c r="J2" s="590"/>
      <c r="K2" s="590"/>
      <c r="L2" s="591"/>
    </row>
    <row r="3" spans="2:12" ht="15" customHeight="1" x14ac:dyDescent="0.2">
      <c r="B3" s="592" t="s">
        <v>1075</v>
      </c>
      <c r="C3" s="593"/>
      <c r="D3" s="587"/>
      <c r="E3" s="587"/>
    </row>
    <row r="4" spans="2:12" x14ac:dyDescent="0.2">
      <c r="B4" s="594" t="s">
        <v>933</v>
      </c>
      <c r="C4" s="595" t="s">
        <v>1076</v>
      </c>
      <c r="D4" s="596"/>
      <c r="E4" s="594" t="s">
        <v>935</v>
      </c>
    </row>
    <row r="5" spans="2:12" x14ac:dyDescent="0.2">
      <c r="B5" s="594" t="s">
        <v>936</v>
      </c>
      <c r="C5" s="595" t="s">
        <v>937</v>
      </c>
      <c r="D5" s="596"/>
      <c r="E5" s="594" t="s">
        <v>935</v>
      </c>
    </row>
    <row r="6" spans="2:12" x14ac:dyDescent="0.2">
      <c r="B6" s="597"/>
      <c r="C6" s="598"/>
      <c r="D6" s="597"/>
      <c r="E6" s="597"/>
    </row>
    <row r="7" spans="2:12" x14ac:dyDescent="0.2">
      <c r="B7" s="594" t="s">
        <v>942</v>
      </c>
      <c r="C7" s="595" t="s">
        <v>1077</v>
      </c>
      <c r="D7" s="596"/>
      <c r="E7" s="594" t="s">
        <v>944</v>
      </c>
    </row>
    <row r="8" spans="2:12" x14ac:dyDescent="0.2">
      <c r="B8" s="594" t="s">
        <v>936</v>
      </c>
      <c r="C8" s="594" t="s">
        <v>945</v>
      </c>
      <c r="D8" s="596"/>
      <c r="E8" s="594" t="s">
        <v>944</v>
      </c>
    </row>
    <row r="9" spans="2:12" x14ac:dyDescent="0.2">
      <c r="B9" s="594" t="s">
        <v>938</v>
      </c>
      <c r="C9" s="594" t="s">
        <v>946</v>
      </c>
      <c r="D9" s="596"/>
      <c r="E9" s="594" t="s">
        <v>944</v>
      </c>
    </row>
    <row r="10" spans="2:12" x14ac:dyDescent="0.2">
      <c r="B10" s="594" t="s">
        <v>940</v>
      </c>
      <c r="C10" s="594" t="s">
        <v>947</v>
      </c>
      <c r="D10" s="596"/>
      <c r="E10" s="594" t="s">
        <v>944</v>
      </c>
    </row>
    <row r="11" spans="2:12" x14ac:dyDescent="0.2">
      <c r="B11" s="594" t="s">
        <v>948</v>
      </c>
      <c r="C11" s="595" t="s">
        <v>993</v>
      </c>
      <c r="D11" s="596"/>
      <c r="E11" s="594" t="s">
        <v>944</v>
      </c>
    </row>
    <row r="12" spans="2:12" x14ac:dyDescent="0.2">
      <c r="B12" s="594" t="s">
        <v>950</v>
      </c>
      <c r="C12" s="599" t="s">
        <v>951</v>
      </c>
      <c r="D12" s="596"/>
      <c r="E12" s="594" t="s">
        <v>944</v>
      </c>
    </row>
    <row r="13" spans="2:12" ht="255" x14ac:dyDescent="0.2">
      <c r="B13" s="594" t="s">
        <v>952</v>
      </c>
      <c r="C13" s="600" t="s">
        <v>953</v>
      </c>
      <c r="D13" s="596"/>
      <c r="E13" s="594" t="s">
        <v>944</v>
      </c>
    </row>
    <row r="14" spans="2:12" ht="25.5" x14ac:dyDescent="0.2">
      <c r="B14" s="594" t="s">
        <v>954</v>
      </c>
      <c r="C14" s="595" t="s">
        <v>961</v>
      </c>
      <c r="D14" s="596"/>
      <c r="E14" s="594" t="s">
        <v>944</v>
      </c>
    </row>
    <row r="15" spans="2:12" x14ac:dyDescent="0.2">
      <c r="B15" s="594" t="s">
        <v>962</v>
      </c>
      <c r="C15" s="594" t="s">
        <v>955</v>
      </c>
      <c r="D15" s="596"/>
      <c r="E15" s="594" t="s">
        <v>944</v>
      </c>
    </row>
    <row r="16" spans="2:12" x14ac:dyDescent="0.2">
      <c r="B16" s="597"/>
      <c r="C16" s="601"/>
      <c r="D16" s="597"/>
      <c r="E16" s="597"/>
    </row>
    <row r="17" spans="2:5" x14ac:dyDescent="0.2">
      <c r="B17" s="594" t="s">
        <v>956</v>
      </c>
      <c r="C17" s="595" t="s">
        <v>1078</v>
      </c>
      <c r="D17" s="596"/>
      <c r="E17" s="594" t="s">
        <v>944</v>
      </c>
    </row>
    <row r="18" spans="2:5" x14ac:dyDescent="0.2">
      <c r="B18" s="594" t="s">
        <v>936</v>
      </c>
      <c r="C18" s="594" t="s">
        <v>945</v>
      </c>
      <c r="D18" s="596"/>
      <c r="E18" s="594" t="s">
        <v>944</v>
      </c>
    </row>
    <row r="19" spans="2:5" x14ac:dyDescent="0.2">
      <c r="B19" s="594" t="s">
        <v>938</v>
      </c>
      <c r="C19" s="594" t="s">
        <v>958</v>
      </c>
      <c r="D19" s="596"/>
      <c r="E19" s="594" t="s">
        <v>944</v>
      </c>
    </row>
    <row r="20" spans="2:5" x14ac:dyDescent="0.2">
      <c r="B20" s="594" t="s">
        <v>940</v>
      </c>
      <c r="C20" s="594" t="s">
        <v>947</v>
      </c>
      <c r="D20" s="596"/>
      <c r="E20" s="594" t="s">
        <v>944</v>
      </c>
    </row>
    <row r="21" spans="2:5" x14ac:dyDescent="0.2">
      <c r="B21" s="594" t="s">
        <v>948</v>
      </c>
      <c r="C21" s="595" t="s">
        <v>993</v>
      </c>
      <c r="D21" s="596"/>
      <c r="E21" s="594" t="s">
        <v>944</v>
      </c>
    </row>
    <row r="22" spans="2:5" x14ac:dyDescent="0.2">
      <c r="B22" s="594" t="s">
        <v>950</v>
      </c>
      <c r="C22" s="595" t="s">
        <v>959</v>
      </c>
      <c r="D22" s="596"/>
      <c r="E22" s="594" t="s">
        <v>944</v>
      </c>
    </row>
    <row r="23" spans="2:5" ht="157.5" customHeight="1" x14ac:dyDescent="0.2">
      <c r="B23" s="594" t="s">
        <v>952</v>
      </c>
      <c r="C23" s="595" t="s">
        <v>960</v>
      </c>
      <c r="D23" s="596"/>
      <c r="E23" s="594" t="s">
        <v>944</v>
      </c>
    </row>
    <row r="24" spans="2:5" ht="152.25" customHeight="1" x14ac:dyDescent="0.2">
      <c r="B24" s="594" t="s">
        <v>954</v>
      </c>
      <c r="C24" s="595" t="s">
        <v>961</v>
      </c>
      <c r="D24" s="596"/>
      <c r="E24" s="594" t="s">
        <v>944</v>
      </c>
    </row>
    <row r="25" spans="2:5" x14ac:dyDescent="0.2">
      <c r="B25" s="594" t="s">
        <v>962</v>
      </c>
      <c r="C25" s="594" t="s">
        <v>963</v>
      </c>
      <c r="D25" s="596"/>
      <c r="E25" s="594" t="s">
        <v>944</v>
      </c>
    </row>
    <row r="26" spans="2:5" x14ac:dyDescent="0.2">
      <c r="B26" s="597"/>
      <c r="C26" s="601"/>
      <c r="D26" s="597"/>
      <c r="E26" s="597"/>
    </row>
    <row r="27" spans="2:5" ht="25.5" x14ac:dyDescent="0.2">
      <c r="B27" s="594" t="s">
        <v>964</v>
      </c>
      <c r="C27" s="595" t="s">
        <v>1079</v>
      </c>
      <c r="D27" s="596"/>
      <c r="E27" s="594" t="s">
        <v>944</v>
      </c>
    </row>
    <row r="28" spans="2:5" x14ac:dyDescent="0.2">
      <c r="B28" s="594" t="s">
        <v>936</v>
      </c>
      <c r="C28" s="594" t="s">
        <v>945</v>
      </c>
      <c r="D28" s="596"/>
      <c r="E28" s="594" t="s">
        <v>944</v>
      </c>
    </row>
    <row r="29" spans="2:5" ht="25.5" x14ac:dyDescent="0.2">
      <c r="B29" s="594" t="s">
        <v>938</v>
      </c>
      <c r="C29" s="595" t="s">
        <v>966</v>
      </c>
      <c r="D29" s="596"/>
      <c r="E29" s="594" t="s">
        <v>944</v>
      </c>
    </row>
    <row r="30" spans="2:5" x14ac:dyDescent="0.2">
      <c r="B30" s="594" t="s">
        <v>940</v>
      </c>
      <c r="C30" s="594" t="s">
        <v>947</v>
      </c>
      <c r="D30" s="596"/>
      <c r="E30" s="594" t="s">
        <v>944</v>
      </c>
    </row>
    <row r="31" spans="2:5" x14ac:dyDescent="0.2">
      <c r="B31" s="594" t="s">
        <v>948</v>
      </c>
      <c r="C31" s="595" t="s">
        <v>993</v>
      </c>
      <c r="D31" s="596"/>
      <c r="E31" s="594" t="s">
        <v>944</v>
      </c>
    </row>
    <row r="32" spans="2:5" x14ac:dyDescent="0.2">
      <c r="B32" s="594" t="s">
        <v>950</v>
      </c>
      <c r="C32" s="595" t="s">
        <v>967</v>
      </c>
      <c r="D32" s="596"/>
      <c r="E32" s="594" t="s">
        <v>944</v>
      </c>
    </row>
    <row r="33" spans="2:5" x14ac:dyDescent="0.2">
      <c r="B33" s="594" t="s">
        <v>952</v>
      </c>
      <c r="C33" s="599" t="s">
        <v>1080</v>
      </c>
      <c r="D33" s="596"/>
      <c r="E33" s="594" t="s">
        <v>944</v>
      </c>
    </row>
    <row r="34" spans="2:5" ht="267.75" customHeight="1" x14ac:dyDescent="0.2">
      <c r="B34" s="594" t="s">
        <v>954</v>
      </c>
      <c r="C34" s="610" t="s">
        <v>953</v>
      </c>
      <c r="D34" s="596"/>
      <c r="E34" s="594" t="s">
        <v>944</v>
      </c>
    </row>
    <row r="35" spans="2:5" x14ac:dyDescent="0.2">
      <c r="B35" s="594" t="s">
        <v>962</v>
      </c>
      <c r="C35" s="594" t="s">
        <v>982</v>
      </c>
      <c r="D35" s="596"/>
      <c r="E35" s="594" t="s">
        <v>944</v>
      </c>
    </row>
    <row r="36" spans="2:5" x14ac:dyDescent="0.2">
      <c r="B36" s="594" t="s">
        <v>970</v>
      </c>
      <c r="C36" s="606" t="s">
        <v>968</v>
      </c>
      <c r="D36" s="596"/>
      <c r="E36" s="594" t="s">
        <v>944</v>
      </c>
    </row>
    <row r="37" spans="2:5" x14ac:dyDescent="0.2">
      <c r="B37" s="594" t="s">
        <v>972</v>
      </c>
      <c r="C37" s="594" t="s">
        <v>969</v>
      </c>
      <c r="D37" s="596"/>
      <c r="E37" s="594" t="s">
        <v>944</v>
      </c>
    </row>
    <row r="38" spans="2:5" x14ac:dyDescent="0.2">
      <c r="B38" s="594" t="s">
        <v>1058</v>
      </c>
      <c r="C38" s="594" t="s">
        <v>971</v>
      </c>
      <c r="D38" s="596"/>
      <c r="E38" s="594" t="s">
        <v>944</v>
      </c>
    </row>
    <row r="39" spans="2:5" x14ac:dyDescent="0.2">
      <c r="B39" s="594" t="s">
        <v>1081</v>
      </c>
      <c r="C39" s="594" t="s">
        <v>973</v>
      </c>
      <c r="D39" s="596"/>
      <c r="E39" s="594" t="s">
        <v>944</v>
      </c>
    </row>
    <row r="40" spans="2:5" x14ac:dyDescent="0.2">
      <c r="B40" s="597"/>
      <c r="C40" s="602"/>
      <c r="D40" s="597"/>
      <c r="E40" s="597"/>
    </row>
    <row r="41" spans="2:5" ht="25.5" x14ac:dyDescent="0.2">
      <c r="B41" s="594" t="s">
        <v>974</v>
      </c>
      <c r="C41" s="595" t="s">
        <v>1082</v>
      </c>
      <c r="D41" s="596"/>
      <c r="E41" s="594" t="s">
        <v>944</v>
      </c>
    </row>
    <row r="42" spans="2:5" x14ac:dyDescent="0.2">
      <c r="B42" s="594" t="s">
        <v>936</v>
      </c>
      <c r="C42" s="594" t="s">
        <v>945</v>
      </c>
      <c r="D42" s="596"/>
      <c r="E42" s="594" t="s">
        <v>944</v>
      </c>
    </row>
    <row r="43" spans="2:5" x14ac:dyDescent="0.2">
      <c r="B43" s="594" t="s">
        <v>938</v>
      </c>
      <c r="C43" s="595" t="s">
        <v>976</v>
      </c>
      <c r="D43" s="596"/>
      <c r="E43" s="594" t="s">
        <v>944</v>
      </c>
    </row>
    <row r="44" spans="2:5" x14ac:dyDescent="0.2">
      <c r="B44" s="594" t="s">
        <v>940</v>
      </c>
      <c r="C44" s="594" t="s">
        <v>947</v>
      </c>
      <c r="D44" s="596"/>
      <c r="E44" s="594" t="s">
        <v>944</v>
      </c>
    </row>
    <row r="45" spans="2:5" x14ac:dyDescent="0.2">
      <c r="B45" s="594" t="s">
        <v>948</v>
      </c>
      <c r="C45" s="595" t="s">
        <v>993</v>
      </c>
      <c r="D45" s="596"/>
      <c r="E45" s="594" t="s">
        <v>944</v>
      </c>
    </row>
    <row r="46" spans="2:5" ht="15" customHeight="1" x14ac:dyDescent="0.2">
      <c r="B46" s="594" t="s">
        <v>950</v>
      </c>
      <c r="C46" s="595" t="s">
        <v>967</v>
      </c>
      <c r="D46" s="596"/>
      <c r="E46" s="594" t="s">
        <v>944</v>
      </c>
    </row>
    <row r="47" spans="2:5" ht="255" x14ac:dyDescent="0.2">
      <c r="B47" s="594" t="s">
        <v>952</v>
      </c>
      <c r="C47" s="610" t="s">
        <v>953</v>
      </c>
      <c r="D47" s="594"/>
      <c r="E47" s="594" t="s">
        <v>944</v>
      </c>
    </row>
    <row r="48" spans="2:5" x14ac:dyDescent="0.2">
      <c r="B48" s="594" t="s">
        <v>954</v>
      </c>
      <c r="C48" s="594" t="s">
        <v>978</v>
      </c>
      <c r="D48" s="596"/>
      <c r="E48" s="594" t="s">
        <v>944</v>
      </c>
    </row>
    <row r="49" spans="2:5" x14ac:dyDescent="0.2">
      <c r="B49" s="594" t="s">
        <v>962</v>
      </c>
      <c r="C49" s="594" t="s">
        <v>973</v>
      </c>
      <c r="D49" s="596"/>
      <c r="E49" s="594" t="s">
        <v>944</v>
      </c>
    </row>
    <row r="50" spans="2:5" x14ac:dyDescent="0.2">
      <c r="B50" s="597"/>
      <c r="C50" s="601"/>
      <c r="D50" s="597"/>
      <c r="E50" s="597"/>
    </row>
    <row r="51" spans="2:5" ht="25.5" x14ac:dyDescent="0.2">
      <c r="B51" s="594" t="s">
        <v>979</v>
      </c>
      <c r="C51" s="595" t="s">
        <v>1083</v>
      </c>
      <c r="D51" s="596"/>
      <c r="E51" s="594" t="s">
        <v>944</v>
      </c>
    </row>
    <row r="52" spans="2:5" x14ac:dyDescent="0.2">
      <c r="B52" s="594" t="s">
        <v>936</v>
      </c>
      <c r="C52" s="594" t="s">
        <v>945</v>
      </c>
      <c r="D52" s="596"/>
      <c r="E52" s="594" t="s">
        <v>944</v>
      </c>
    </row>
    <row r="53" spans="2:5" ht="25.5" x14ac:dyDescent="0.2">
      <c r="B53" s="594" t="s">
        <v>938</v>
      </c>
      <c r="C53" s="595" t="s">
        <v>966</v>
      </c>
      <c r="D53" s="596"/>
      <c r="E53" s="594" t="s">
        <v>944</v>
      </c>
    </row>
    <row r="54" spans="2:5" x14ac:dyDescent="0.2">
      <c r="B54" s="594" t="s">
        <v>940</v>
      </c>
      <c r="C54" s="594" t="s">
        <v>947</v>
      </c>
      <c r="D54" s="596"/>
      <c r="E54" s="594" t="s">
        <v>944</v>
      </c>
    </row>
    <row r="55" spans="2:5" x14ac:dyDescent="0.2">
      <c r="B55" s="594" t="s">
        <v>948</v>
      </c>
      <c r="C55" s="595" t="s">
        <v>993</v>
      </c>
      <c r="D55" s="596"/>
      <c r="E55" s="594" t="s">
        <v>944</v>
      </c>
    </row>
    <row r="56" spans="2:5" ht="25.5" x14ac:dyDescent="0.2">
      <c r="B56" s="594" t="s">
        <v>950</v>
      </c>
      <c r="C56" s="595" t="s">
        <v>981</v>
      </c>
      <c r="D56" s="596"/>
      <c r="E56" s="594" t="s">
        <v>944</v>
      </c>
    </row>
    <row r="57" spans="2:5" ht="255" x14ac:dyDescent="0.2">
      <c r="B57" s="594" t="s">
        <v>952</v>
      </c>
      <c r="C57" s="610" t="s">
        <v>953</v>
      </c>
      <c r="D57" s="596"/>
      <c r="E57" s="594" t="s">
        <v>944</v>
      </c>
    </row>
    <row r="58" spans="2:5" x14ac:dyDescent="0.2">
      <c r="B58" s="594" t="s">
        <v>954</v>
      </c>
      <c r="C58" s="594" t="s">
        <v>982</v>
      </c>
      <c r="D58" s="596"/>
      <c r="E58" s="594" t="s">
        <v>944</v>
      </c>
    </row>
    <row r="59" spans="2:5" x14ac:dyDescent="0.2">
      <c r="B59" s="594" t="s">
        <v>962</v>
      </c>
      <c r="C59" s="594" t="s">
        <v>983</v>
      </c>
      <c r="D59" s="596"/>
      <c r="E59" s="594" t="s">
        <v>944</v>
      </c>
    </row>
    <row r="60" spans="2:5" x14ac:dyDescent="0.2">
      <c r="B60" s="594" t="s">
        <v>970</v>
      </c>
      <c r="C60" s="594" t="s">
        <v>984</v>
      </c>
      <c r="D60" s="596"/>
      <c r="E60" s="594" t="s">
        <v>944</v>
      </c>
    </row>
    <row r="61" spans="2:5" x14ac:dyDescent="0.2">
      <c r="B61" s="594" t="s">
        <v>972</v>
      </c>
      <c r="C61" s="594" t="s">
        <v>973</v>
      </c>
      <c r="D61" s="596"/>
      <c r="E61" s="594" t="s">
        <v>944</v>
      </c>
    </row>
    <row r="62" spans="2:5" x14ac:dyDescent="0.2">
      <c r="B62" s="597"/>
      <c r="C62" s="602"/>
      <c r="D62" s="597"/>
      <c r="E62" s="597"/>
    </row>
    <row r="63" spans="2:5" x14ac:dyDescent="0.2">
      <c r="B63" s="594" t="s">
        <v>985</v>
      </c>
      <c r="C63" s="595" t="s">
        <v>1084</v>
      </c>
      <c r="D63" s="596"/>
      <c r="E63" s="594" t="s">
        <v>944</v>
      </c>
    </row>
    <row r="64" spans="2:5" x14ac:dyDescent="0.2">
      <c r="B64" s="594" t="s">
        <v>936</v>
      </c>
      <c r="C64" s="594" t="s">
        <v>987</v>
      </c>
      <c r="D64" s="596"/>
      <c r="E64" s="594" t="s">
        <v>944</v>
      </c>
    </row>
    <row r="65" spans="2:5" x14ac:dyDescent="0.2">
      <c r="B65" s="594" t="s">
        <v>938</v>
      </c>
      <c r="C65" s="594" t="s">
        <v>988</v>
      </c>
      <c r="D65" s="596"/>
      <c r="E65" s="594" t="s">
        <v>944</v>
      </c>
    </row>
    <row r="66" spans="2:5" x14ac:dyDescent="0.2">
      <c r="B66" s="594" t="s">
        <v>940</v>
      </c>
      <c r="C66" s="594" t="s">
        <v>947</v>
      </c>
      <c r="D66" s="596"/>
      <c r="E66" s="594" t="s">
        <v>944</v>
      </c>
    </row>
    <row r="67" spans="2:5" ht="25.5" x14ac:dyDescent="0.2">
      <c r="B67" s="594" t="s">
        <v>948</v>
      </c>
      <c r="C67" s="595" t="s">
        <v>989</v>
      </c>
      <c r="D67" s="596"/>
      <c r="E67" s="594" t="s">
        <v>944</v>
      </c>
    </row>
    <row r="68" spans="2:5" x14ac:dyDescent="0.2">
      <c r="B68" s="594" t="s">
        <v>950</v>
      </c>
      <c r="C68" s="594" t="s">
        <v>963</v>
      </c>
      <c r="D68" s="596"/>
      <c r="E68" s="594" t="s">
        <v>944</v>
      </c>
    </row>
    <row r="69" spans="2:5" x14ac:dyDescent="0.2">
      <c r="B69" s="597"/>
      <c r="C69" s="597"/>
      <c r="D69" s="597"/>
      <c r="E69" s="597"/>
    </row>
    <row r="70" spans="2:5" x14ac:dyDescent="0.2">
      <c r="B70" s="594" t="s">
        <v>990</v>
      </c>
      <c r="C70" s="595" t="s">
        <v>1085</v>
      </c>
      <c r="D70" s="596"/>
      <c r="E70" s="594" t="s">
        <v>992</v>
      </c>
    </row>
    <row r="71" spans="2:5" x14ac:dyDescent="0.2">
      <c r="B71" s="594" t="s">
        <v>936</v>
      </c>
      <c r="C71" s="594" t="s">
        <v>945</v>
      </c>
      <c r="D71" s="596"/>
      <c r="E71" s="594" t="s">
        <v>992</v>
      </c>
    </row>
    <row r="72" spans="2:5" x14ac:dyDescent="0.2">
      <c r="B72" s="594" t="s">
        <v>938</v>
      </c>
      <c r="C72" s="595" t="s">
        <v>988</v>
      </c>
      <c r="D72" s="596"/>
      <c r="E72" s="594" t="s">
        <v>992</v>
      </c>
    </row>
    <row r="73" spans="2:5" x14ac:dyDescent="0.2">
      <c r="B73" s="594" t="s">
        <v>940</v>
      </c>
      <c r="C73" s="594" t="s">
        <v>947</v>
      </c>
      <c r="D73" s="596"/>
      <c r="E73" s="594" t="s">
        <v>992</v>
      </c>
    </row>
    <row r="74" spans="2:5" x14ac:dyDescent="0.2">
      <c r="B74" s="594" t="s">
        <v>948</v>
      </c>
      <c r="C74" s="595" t="s">
        <v>993</v>
      </c>
      <c r="D74" s="596"/>
      <c r="E74" s="594" t="s">
        <v>992</v>
      </c>
    </row>
    <row r="75" spans="2:5" x14ac:dyDescent="0.2">
      <c r="B75" s="594" t="s">
        <v>950</v>
      </c>
      <c r="C75" s="595" t="s">
        <v>994</v>
      </c>
      <c r="D75" s="596"/>
      <c r="E75" s="594" t="s">
        <v>992</v>
      </c>
    </row>
    <row r="76" spans="2:5" x14ac:dyDescent="0.2">
      <c r="B76" s="594" t="s">
        <v>952</v>
      </c>
      <c r="C76" s="594" t="s">
        <v>995</v>
      </c>
      <c r="D76" s="596"/>
      <c r="E76" s="594" t="s">
        <v>992</v>
      </c>
    </row>
    <row r="77" spans="2:5" x14ac:dyDescent="0.2">
      <c r="B77" s="594" t="s">
        <v>954</v>
      </c>
      <c r="C77" s="595" t="s">
        <v>996</v>
      </c>
      <c r="D77" s="596"/>
      <c r="E77" s="594" t="s">
        <v>992</v>
      </c>
    </row>
    <row r="78" spans="2:5" x14ac:dyDescent="0.2">
      <c r="B78" s="594" t="s">
        <v>962</v>
      </c>
      <c r="C78" s="594" t="s">
        <v>963</v>
      </c>
      <c r="D78" s="596"/>
      <c r="E78" s="594" t="s">
        <v>992</v>
      </c>
    </row>
    <row r="79" spans="2:5" x14ac:dyDescent="0.2">
      <c r="B79" s="597"/>
      <c r="C79" s="601"/>
      <c r="D79" s="597"/>
      <c r="E79" s="597"/>
    </row>
    <row r="80" spans="2:5" x14ac:dyDescent="0.2">
      <c r="B80" s="594" t="s">
        <v>997</v>
      </c>
      <c r="C80" s="595" t="s">
        <v>1086</v>
      </c>
      <c r="D80" s="596"/>
      <c r="E80" s="594" t="s">
        <v>992</v>
      </c>
    </row>
    <row r="81" spans="2:5" x14ac:dyDescent="0.2">
      <c r="B81" s="594" t="s">
        <v>936</v>
      </c>
      <c r="C81" s="594" t="s">
        <v>945</v>
      </c>
      <c r="D81" s="596"/>
      <c r="E81" s="594" t="s">
        <v>992</v>
      </c>
    </row>
    <row r="82" spans="2:5" x14ac:dyDescent="0.2">
      <c r="B82" s="594" t="s">
        <v>938</v>
      </c>
      <c r="C82" s="595" t="s">
        <v>988</v>
      </c>
      <c r="D82" s="596"/>
      <c r="E82" s="594" t="s">
        <v>992</v>
      </c>
    </row>
    <row r="83" spans="2:5" x14ac:dyDescent="0.2">
      <c r="B83" s="594" t="s">
        <v>940</v>
      </c>
      <c r="C83" s="594" t="s">
        <v>947</v>
      </c>
      <c r="D83" s="596"/>
      <c r="E83" s="594" t="s">
        <v>992</v>
      </c>
    </row>
    <row r="84" spans="2:5" x14ac:dyDescent="0.2">
      <c r="B84" s="594" t="s">
        <v>948</v>
      </c>
      <c r="C84" s="595" t="s">
        <v>993</v>
      </c>
      <c r="D84" s="596"/>
      <c r="E84" s="594" t="s">
        <v>992</v>
      </c>
    </row>
    <row r="85" spans="2:5" x14ac:dyDescent="0.2">
      <c r="B85" s="594" t="s">
        <v>950</v>
      </c>
      <c r="C85" s="595" t="s">
        <v>999</v>
      </c>
      <c r="D85" s="596"/>
      <c r="E85" s="594" t="s">
        <v>992</v>
      </c>
    </row>
    <row r="86" spans="2:5" x14ac:dyDescent="0.2">
      <c r="B86" s="594" t="s">
        <v>952</v>
      </c>
      <c r="C86" s="594" t="s">
        <v>1000</v>
      </c>
      <c r="D86" s="596"/>
      <c r="E86" s="594" t="s">
        <v>992</v>
      </c>
    </row>
    <row r="87" spans="2:5" x14ac:dyDescent="0.2">
      <c r="B87" s="594" t="s">
        <v>954</v>
      </c>
      <c r="C87" s="595" t="s">
        <v>996</v>
      </c>
      <c r="D87" s="596"/>
      <c r="E87" s="594" t="s">
        <v>992</v>
      </c>
    </row>
    <row r="88" spans="2:5" x14ac:dyDescent="0.2">
      <c r="B88" s="594" t="s">
        <v>962</v>
      </c>
      <c r="C88" s="594" t="s">
        <v>963</v>
      </c>
      <c r="D88" s="596"/>
      <c r="E88" s="594" t="s">
        <v>992</v>
      </c>
    </row>
    <row r="89" spans="2:5" x14ac:dyDescent="0.2">
      <c r="B89" s="597"/>
      <c r="C89" s="601"/>
      <c r="D89" s="597"/>
      <c r="E89" s="597"/>
    </row>
    <row r="90" spans="2:5" x14ac:dyDescent="0.2">
      <c r="B90" s="594" t="s">
        <v>1001</v>
      </c>
      <c r="C90" s="595" t="s">
        <v>1087</v>
      </c>
      <c r="D90" s="596"/>
      <c r="E90" s="594" t="s">
        <v>992</v>
      </c>
    </row>
    <row r="91" spans="2:5" x14ac:dyDescent="0.2">
      <c r="B91" s="594" t="s">
        <v>936</v>
      </c>
      <c r="C91" s="594" t="s">
        <v>945</v>
      </c>
      <c r="D91" s="596"/>
      <c r="E91" s="594" t="s">
        <v>992</v>
      </c>
    </row>
    <row r="92" spans="2:5" x14ac:dyDescent="0.2">
      <c r="B92" s="594" t="s">
        <v>938</v>
      </c>
      <c r="C92" s="595" t="s">
        <v>988</v>
      </c>
      <c r="D92" s="596"/>
      <c r="E92" s="594" t="s">
        <v>992</v>
      </c>
    </row>
    <row r="93" spans="2:5" x14ac:dyDescent="0.2">
      <c r="B93" s="594" t="s">
        <v>940</v>
      </c>
      <c r="C93" s="594" t="s">
        <v>947</v>
      </c>
      <c r="D93" s="596"/>
      <c r="E93" s="594" t="s">
        <v>992</v>
      </c>
    </row>
    <row r="94" spans="2:5" x14ac:dyDescent="0.2">
      <c r="B94" s="594" t="s">
        <v>948</v>
      </c>
      <c r="C94" s="595" t="s">
        <v>993</v>
      </c>
      <c r="D94" s="596"/>
      <c r="E94" s="594" t="s">
        <v>992</v>
      </c>
    </row>
    <row r="95" spans="2:5" x14ac:dyDescent="0.2">
      <c r="B95" s="594" t="s">
        <v>950</v>
      </c>
      <c r="C95" s="595" t="s">
        <v>1003</v>
      </c>
      <c r="D95" s="596"/>
      <c r="E95" s="594" t="s">
        <v>992</v>
      </c>
    </row>
    <row r="96" spans="2:5" x14ac:dyDescent="0.2">
      <c r="B96" s="594" t="s">
        <v>952</v>
      </c>
      <c r="C96" s="594" t="s">
        <v>1004</v>
      </c>
      <c r="D96" s="596"/>
      <c r="E96" s="594" t="s">
        <v>992</v>
      </c>
    </row>
    <row r="97" spans="2:5" x14ac:dyDescent="0.2">
      <c r="B97" s="594" t="s">
        <v>954</v>
      </c>
      <c r="C97" s="595" t="s">
        <v>996</v>
      </c>
      <c r="D97" s="596"/>
      <c r="E97" s="594" t="s">
        <v>992</v>
      </c>
    </row>
    <row r="98" spans="2:5" x14ac:dyDescent="0.2">
      <c r="B98" s="594" t="s">
        <v>962</v>
      </c>
      <c r="C98" s="594" t="s">
        <v>963</v>
      </c>
      <c r="D98" s="596"/>
      <c r="E98" s="594" t="s">
        <v>992</v>
      </c>
    </row>
    <row r="99" spans="2:5" x14ac:dyDescent="0.2">
      <c r="B99" s="597"/>
      <c r="C99" s="602"/>
      <c r="D99" s="597"/>
      <c r="E99" s="602"/>
    </row>
    <row r="100" spans="2:5" ht="25.5" x14ac:dyDescent="0.2">
      <c r="B100" s="594" t="s">
        <v>1005</v>
      </c>
      <c r="C100" s="595" t="s">
        <v>1006</v>
      </c>
      <c r="D100" s="596"/>
      <c r="E100" s="594" t="s">
        <v>992</v>
      </c>
    </row>
    <row r="101" spans="2:5" x14ac:dyDescent="0.2">
      <c r="B101" s="594" t="s">
        <v>936</v>
      </c>
      <c r="C101" s="594" t="s">
        <v>945</v>
      </c>
      <c r="D101" s="596"/>
      <c r="E101" s="594" t="s">
        <v>992</v>
      </c>
    </row>
    <row r="102" spans="2:5" x14ac:dyDescent="0.2">
      <c r="B102" s="594" t="s">
        <v>938</v>
      </c>
      <c r="C102" s="595" t="s">
        <v>988</v>
      </c>
      <c r="D102" s="596"/>
      <c r="E102" s="594" t="s">
        <v>992</v>
      </c>
    </row>
    <row r="103" spans="2:5" x14ac:dyDescent="0.2">
      <c r="B103" s="594" t="s">
        <v>940</v>
      </c>
      <c r="C103" s="594" t="s">
        <v>947</v>
      </c>
      <c r="D103" s="596"/>
      <c r="E103" s="594" t="s">
        <v>992</v>
      </c>
    </row>
    <row r="104" spans="2:5" ht="15" customHeight="1" x14ac:dyDescent="0.2">
      <c r="B104" s="594" t="s">
        <v>948</v>
      </c>
      <c r="C104" s="595" t="s">
        <v>993</v>
      </c>
      <c r="D104" s="596"/>
      <c r="E104" s="594" t="s">
        <v>992</v>
      </c>
    </row>
    <row r="105" spans="2:5" x14ac:dyDescent="0.2">
      <c r="B105" s="594" t="s">
        <v>950</v>
      </c>
      <c r="C105" s="595" t="s">
        <v>1007</v>
      </c>
      <c r="D105" s="596"/>
      <c r="E105" s="594" t="s">
        <v>992</v>
      </c>
    </row>
    <row r="106" spans="2:5" x14ac:dyDescent="0.2">
      <c r="B106" s="594" t="s">
        <v>952</v>
      </c>
      <c r="C106" s="594" t="s">
        <v>1008</v>
      </c>
      <c r="D106" s="596"/>
      <c r="E106" s="594" t="s">
        <v>992</v>
      </c>
    </row>
    <row r="107" spans="2:5" x14ac:dyDescent="0.2">
      <c r="B107" s="594" t="s">
        <v>954</v>
      </c>
      <c r="C107" s="595" t="s">
        <v>996</v>
      </c>
      <c r="D107" s="596"/>
      <c r="E107" s="594" t="s">
        <v>992</v>
      </c>
    </row>
    <row r="108" spans="2:5" ht="15" customHeight="1" x14ac:dyDescent="0.2">
      <c r="B108" s="594" t="s">
        <v>962</v>
      </c>
      <c r="C108" s="594" t="s">
        <v>963</v>
      </c>
      <c r="D108" s="596"/>
      <c r="E108" s="594" t="s">
        <v>992</v>
      </c>
    </row>
    <row r="109" spans="2:5" ht="15" customHeight="1" x14ac:dyDescent="0.2">
      <c r="B109" s="597"/>
      <c r="C109" s="601"/>
      <c r="D109" s="597"/>
      <c r="E109" s="597"/>
    </row>
    <row r="110" spans="2:5" ht="15" customHeight="1" x14ac:dyDescent="0.2">
      <c r="B110" s="63"/>
    </row>
    <row r="111" spans="2:5" ht="30" customHeight="1" x14ac:dyDescent="0.2">
      <c r="B111" s="63"/>
    </row>
    <row r="112" spans="2:5" x14ac:dyDescent="0.2">
      <c r="B112" s="63"/>
    </row>
    <row r="113" spans="2:2" ht="15" customHeight="1" x14ac:dyDescent="0.2">
      <c r="B113" s="63"/>
    </row>
    <row r="114" spans="2:2" x14ac:dyDescent="0.2">
      <c r="B114" s="63"/>
    </row>
    <row r="115" spans="2:2" x14ac:dyDescent="0.2">
      <c r="B115" s="63"/>
    </row>
    <row r="116" spans="2:2" x14ac:dyDescent="0.2">
      <c r="B116" s="63"/>
    </row>
    <row r="117" spans="2:2" x14ac:dyDescent="0.2">
      <c r="B117" s="63"/>
    </row>
    <row r="118" spans="2:2" x14ac:dyDescent="0.2">
      <c r="B118" s="63"/>
    </row>
    <row r="119" spans="2:2" x14ac:dyDescent="0.2">
      <c r="B119" s="63"/>
    </row>
    <row r="120" spans="2:2" x14ac:dyDescent="0.2">
      <c r="B120" s="63"/>
    </row>
    <row r="121" spans="2:2" x14ac:dyDescent="0.2">
      <c r="B121" s="63"/>
    </row>
    <row r="122" spans="2:2" x14ac:dyDescent="0.2">
      <c r="B122" s="63"/>
    </row>
    <row r="123" spans="2:2" x14ac:dyDescent="0.2">
      <c r="B123" s="63"/>
    </row>
    <row r="124" spans="2:2" x14ac:dyDescent="0.2">
      <c r="B124" s="63"/>
    </row>
    <row r="125" spans="2:2" x14ac:dyDescent="0.2">
      <c r="B125" s="63"/>
    </row>
    <row r="126" spans="2:2" x14ac:dyDescent="0.2">
      <c r="B126" s="63"/>
    </row>
    <row r="127" spans="2:2" x14ac:dyDescent="0.2">
      <c r="B127" s="63"/>
    </row>
    <row r="128" spans="2:2" x14ac:dyDescent="0.2">
      <c r="B128" s="63"/>
    </row>
    <row r="129" spans="2:2" x14ac:dyDescent="0.2">
      <c r="B129" s="63"/>
    </row>
    <row r="130" spans="2:2" x14ac:dyDescent="0.2">
      <c r="B130" s="63"/>
    </row>
    <row r="131" spans="2:2" x14ac:dyDescent="0.2">
      <c r="B131" s="63"/>
    </row>
    <row r="132" spans="2:2" x14ac:dyDescent="0.2">
      <c r="B132" s="63"/>
    </row>
    <row r="133" spans="2:2" x14ac:dyDescent="0.2">
      <c r="B133" s="63"/>
    </row>
    <row r="134" spans="2:2" x14ac:dyDescent="0.2">
      <c r="B134" s="63"/>
    </row>
    <row r="135" spans="2:2" x14ac:dyDescent="0.2">
      <c r="B135" s="63"/>
    </row>
    <row r="136" spans="2:2" x14ac:dyDescent="0.2">
      <c r="B136" s="63"/>
    </row>
    <row r="137" spans="2:2" x14ac:dyDescent="0.2">
      <c r="B137" s="63"/>
    </row>
    <row r="138" spans="2:2" x14ac:dyDescent="0.2">
      <c r="B138" s="63"/>
    </row>
    <row r="139" spans="2:2" x14ac:dyDescent="0.2">
      <c r="B139" s="63"/>
    </row>
    <row r="140" spans="2:2" x14ac:dyDescent="0.2">
      <c r="B140" s="63"/>
    </row>
    <row r="141" spans="2:2" x14ac:dyDescent="0.2">
      <c r="B141" s="63"/>
    </row>
    <row r="142" spans="2:2" x14ac:dyDescent="0.2">
      <c r="B142" s="63"/>
    </row>
    <row r="143" spans="2:2" x14ac:dyDescent="0.2">
      <c r="B143" s="63"/>
    </row>
    <row r="144" spans="2:2" x14ac:dyDescent="0.2">
      <c r="B144" s="63"/>
    </row>
    <row r="145" spans="2:2" x14ac:dyDescent="0.2">
      <c r="B145" s="63"/>
    </row>
    <row r="146" spans="2:2" x14ac:dyDescent="0.2">
      <c r="B146" s="63"/>
    </row>
    <row r="147" spans="2:2" x14ac:dyDescent="0.2">
      <c r="B147" s="63"/>
    </row>
    <row r="148" spans="2:2" x14ac:dyDescent="0.2">
      <c r="B148" s="63"/>
    </row>
    <row r="149" spans="2:2" x14ac:dyDescent="0.2">
      <c r="B149" s="63"/>
    </row>
    <row r="150" spans="2:2" x14ac:dyDescent="0.2">
      <c r="B150" s="63"/>
    </row>
    <row r="151" spans="2:2" x14ac:dyDescent="0.2">
      <c r="B151" s="63"/>
    </row>
    <row r="152" spans="2:2" x14ac:dyDescent="0.2">
      <c r="B152" s="63"/>
    </row>
    <row r="153" spans="2:2" x14ac:dyDescent="0.2">
      <c r="B153" s="63"/>
    </row>
    <row r="154" spans="2:2" x14ac:dyDescent="0.2">
      <c r="B154" s="63"/>
    </row>
    <row r="155" spans="2:2" x14ac:dyDescent="0.2">
      <c r="B155" s="63"/>
    </row>
    <row r="156" spans="2:2" x14ac:dyDescent="0.2">
      <c r="B156" s="63"/>
    </row>
    <row r="157" spans="2:2" x14ac:dyDescent="0.2">
      <c r="B157" s="63"/>
    </row>
    <row r="158" spans="2:2" x14ac:dyDescent="0.2">
      <c r="B158" s="63"/>
    </row>
    <row r="159" spans="2:2" x14ac:dyDescent="0.2">
      <c r="B159" s="63"/>
    </row>
    <row r="160" spans="2:2" x14ac:dyDescent="0.2">
      <c r="B160" s="63"/>
    </row>
    <row r="161" spans="2:2" x14ac:dyDescent="0.2">
      <c r="B161" s="63"/>
    </row>
    <row r="162" spans="2:2" x14ac:dyDescent="0.2">
      <c r="B162" s="63"/>
    </row>
    <row r="163" spans="2:2" x14ac:dyDescent="0.2">
      <c r="B163" s="63"/>
    </row>
    <row r="164" spans="2:2" x14ac:dyDescent="0.2">
      <c r="B164" s="63"/>
    </row>
    <row r="165" spans="2:2" x14ac:dyDescent="0.2">
      <c r="B165" s="63"/>
    </row>
    <row r="166" spans="2:2" x14ac:dyDescent="0.2">
      <c r="B166" s="63"/>
    </row>
    <row r="167" spans="2:2" x14ac:dyDescent="0.2">
      <c r="B167" s="63"/>
    </row>
    <row r="168" spans="2:2" x14ac:dyDescent="0.2">
      <c r="B168" s="63"/>
    </row>
    <row r="169" spans="2:2" x14ac:dyDescent="0.2">
      <c r="B169" s="63"/>
    </row>
    <row r="170" spans="2:2" x14ac:dyDescent="0.2">
      <c r="B170" s="63"/>
    </row>
    <row r="171" spans="2:2" x14ac:dyDescent="0.2">
      <c r="B171" s="63"/>
    </row>
    <row r="172" spans="2:2" x14ac:dyDescent="0.2">
      <c r="B172" s="63"/>
    </row>
    <row r="173" spans="2:2" x14ac:dyDescent="0.2">
      <c r="B173" s="63"/>
    </row>
    <row r="174" spans="2:2" x14ac:dyDescent="0.2">
      <c r="B174" s="63"/>
    </row>
    <row r="175" spans="2:2" x14ac:dyDescent="0.2">
      <c r="B175" s="63"/>
    </row>
    <row r="176" spans="2:2" x14ac:dyDescent="0.2">
      <c r="B176" s="63"/>
    </row>
    <row r="177" spans="2:2" x14ac:dyDescent="0.2">
      <c r="B177" s="63"/>
    </row>
    <row r="178" spans="2:2" x14ac:dyDescent="0.2">
      <c r="B178" s="63"/>
    </row>
    <row r="179" spans="2:2" x14ac:dyDescent="0.2">
      <c r="B179" s="63"/>
    </row>
    <row r="180" spans="2:2" x14ac:dyDescent="0.2">
      <c r="B180" s="63"/>
    </row>
    <row r="181" spans="2:2" x14ac:dyDescent="0.2">
      <c r="B181" s="63"/>
    </row>
    <row r="182" spans="2:2" x14ac:dyDescent="0.2">
      <c r="B182" s="63"/>
    </row>
    <row r="183" spans="2:2" ht="15" customHeight="1" x14ac:dyDescent="0.2">
      <c r="B183" s="63"/>
    </row>
    <row r="184" spans="2:2" x14ac:dyDescent="0.2">
      <c r="B184" s="63"/>
    </row>
    <row r="185" spans="2:2" x14ac:dyDescent="0.2">
      <c r="B185" s="63"/>
    </row>
    <row r="186" spans="2:2" ht="15" customHeight="1" x14ac:dyDescent="0.2">
      <c r="B186" s="63"/>
    </row>
    <row r="187" spans="2:2" x14ac:dyDescent="0.2">
      <c r="B187" s="63"/>
    </row>
    <row r="188" spans="2:2" x14ac:dyDescent="0.2">
      <c r="B188" s="63"/>
    </row>
    <row r="189" spans="2:2" x14ac:dyDescent="0.2">
      <c r="B189" s="63"/>
    </row>
    <row r="190" spans="2:2" x14ac:dyDescent="0.2">
      <c r="B190" s="63"/>
    </row>
    <row r="191" spans="2:2" x14ac:dyDescent="0.2">
      <c r="B191" s="63"/>
    </row>
    <row r="192" spans="2:2" x14ac:dyDescent="0.2">
      <c r="B192" s="63"/>
    </row>
    <row r="193" spans="2:2" x14ac:dyDescent="0.2">
      <c r="B193" s="63"/>
    </row>
    <row r="194" spans="2:2" x14ac:dyDescent="0.2">
      <c r="B194" s="63"/>
    </row>
    <row r="195" spans="2:2" x14ac:dyDescent="0.2">
      <c r="B195" s="63"/>
    </row>
    <row r="196" spans="2:2" x14ac:dyDescent="0.2">
      <c r="B196" s="63"/>
    </row>
    <row r="197" spans="2:2" x14ac:dyDescent="0.2">
      <c r="B197" s="63"/>
    </row>
    <row r="198" spans="2:2" x14ac:dyDescent="0.2">
      <c r="B198" s="63"/>
    </row>
    <row r="199" spans="2:2" x14ac:dyDescent="0.2">
      <c r="B199" s="63"/>
    </row>
    <row r="200" spans="2:2" x14ac:dyDescent="0.2">
      <c r="B200" s="63"/>
    </row>
    <row r="201" spans="2:2" x14ac:dyDescent="0.2">
      <c r="B201" s="63"/>
    </row>
    <row r="202" spans="2:2" x14ac:dyDescent="0.2">
      <c r="B202" s="63"/>
    </row>
    <row r="203" spans="2:2" ht="25.5" customHeight="1" x14ac:dyDescent="0.2">
      <c r="B203" s="63"/>
    </row>
    <row r="204" spans="2:2" x14ac:dyDescent="0.2">
      <c r="B204" s="63"/>
    </row>
    <row r="205" spans="2:2" x14ac:dyDescent="0.2">
      <c r="B205" s="63"/>
    </row>
    <row r="206" spans="2:2" x14ac:dyDescent="0.2">
      <c r="B206" s="63"/>
    </row>
    <row r="207" spans="2:2" x14ac:dyDescent="0.2">
      <c r="B207" s="63"/>
    </row>
    <row r="208" spans="2:2" x14ac:dyDescent="0.2">
      <c r="B208" s="63"/>
    </row>
    <row r="209" spans="2:2" x14ac:dyDescent="0.2">
      <c r="B209" s="63"/>
    </row>
    <row r="210" spans="2:2" x14ac:dyDescent="0.2">
      <c r="B210" s="63"/>
    </row>
    <row r="211" spans="2:2" x14ac:dyDescent="0.2">
      <c r="B211" s="63"/>
    </row>
    <row r="212" spans="2:2" x14ac:dyDescent="0.2">
      <c r="B212" s="63"/>
    </row>
    <row r="213" spans="2:2" x14ac:dyDescent="0.2">
      <c r="B213" s="63"/>
    </row>
    <row r="214" spans="2:2" x14ac:dyDescent="0.2">
      <c r="B214" s="63"/>
    </row>
    <row r="215" spans="2:2" x14ac:dyDescent="0.2">
      <c r="B215" s="63"/>
    </row>
    <row r="216" spans="2:2" x14ac:dyDescent="0.2">
      <c r="B216" s="63"/>
    </row>
    <row r="217" spans="2:2" x14ac:dyDescent="0.2">
      <c r="B217" s="63"/>
    </row>
    <row r="218" spans="2:2" x14ac:dyDescent="0.2">
      <c r="B218" s="63"/>
    </row>
    <row r="219" spans="2:2" x14ac:dyDescent="0.2">
      <c r="B219" s="63"/>
    </row>
    <row r="220" spans="2:2" x14ac:dyDescent="0.2">
      <c r="B220" s="63"/>
    </row>
    <row r="221" spans="2:2" x14ac:dyDescent="0.2">
      <c r="B221" s="63"/>
    </row>
    <row r="222" spans="2:2" x14ac:dyDescent="0.2">
      <c r="B222" s="63"/>
    </row>
    <row r="223" spans="2:2" x14ac:dyDescent="0.2">
      <c r="B223" s="63"/>
    </row>
    <row r="224" spans="2:2" x14ac:dyDescent="0.2">
      <c r="B224" s="63"/>
    </row>
    <row r="225" spans="2:2" x14ac:dyDescent="0.2">
      <c r="B225" s="63"/>
    </row>
    <row r="226" spans="2:2" x14ac:dyDescent="0.2">
      <c r="B226" s="63"/>
    </row>
    <row r="227" spans="2:2" x14ac:dyDescent="0.2">
      <c r="B227" s="63"/>
    </row>
    <row r="228" spans="2:2" x14ac:dyDescent="0.2">
      <c r="B228" s="63"/>
    </row>
    <row r="229" spans="2:2" x14ac:dyDescent="0.2">
      <c r="B229" s="63"/>
    </row>
    <row r="230" spans="2:2" x14ac:dyDescent="0.2">
      <c r="B230" s="63"/>
    </row>
    <row r="231" spans="2:2" x14ac:dyDescent="0.2">
      <c r="B231" s="63"/>
    </row>
    <row r="232" spans="2:2" x14ac:dyDescent="0.2">
      <c r="B232" s="63"/>
    </row>
    <row r="233" spans="2:2" x14ac:dyDescent="0.2">
      <c r="B233" s="63"/>
    </row>
    <row r="234" spans="2:2" x14ac:dyDescent="0.2">
      <c r="B234" s="63"/>
    </row>
    <row r="235" spans="2:2" x14ac:dyDescent="0.2">
      <c r="B235" s="63"/>
    </row>
    <row r="236" spans="2:2" x14ac:dyDescent="0.2">
      <c r="B236" s="63"/>
    </row>
    <row r="237" spans="2:2" x14ac:dyDescent="0.2">
      <c r="B237" s="63"/>
    </row>
    <row r="238" spans="2:2" x14ac:dyDescent="0.2">
      <c r="B238" s="63"/>
    </row>
    <row r="239" spans="2:2" x14ac:dyDescent="0.2">
      <c r="B239" s="63"/>
    </row>
    <row r="240" spans="2:2" x14ac:dyDescent="0.2">
      <c r="B240" s="63"/>
    </row>
    <row r="241" spans="2:2" x14ac:dyDescent="0.2">
      <c r="B241" s="63"/>
    </row>
    <row r="242" spans="2:2" x14ac:dyDescent="0.2">
      <c r="B242" s="63"/>
    </row>
    <row r="243" spans="2:2" x14ac:dyDescent="0.2">
      <c r="B243" s="63"/>
    </row>
    <row r="244" spans="2:2" x14ac:dyDescent="0.2">
      <c r="B244" s="63"/>
    </row>
    <row r="245" spans="2:2" ht="15" customHeight="1" x14ac:dyDescent="0.2">
      <c r="B245" s="63"/>
    </row>
    <row r="251" spans="2:2" ht="15" customHeight="1" x14ac:dyDescent="0.2"/>
  </sheetData>
  <mergeCells count="2">
    <mergeCell ref="F1:L2"/>
    <mergeCell ref="B3:C3"/>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68924-FB2E-4909-9B00-499E71B37DA7}">
  <dimension ref="B1:L110"/>
  <sheetViews>
    <sheetView zoomScaleNormal="100" workbookViewId="0">
      <pane ySplit="2" topLeftCell="A3" activePane="bottomLeft" state="frozen"/>
      <selection activeCell="A3" sqref="A3"/>
      <selection pane="bottomLeft" activeCell="A3" sqref="A3"/>
    </sheetView>
  </sheetViews>
  <sheetFormatPr defaultColWidth="9.140625" defaultRowHeight="12.75" x14ac:dyDescent="0.2"/>
  <cols>
    <col min="1" max="1" width="1.7109375" style="63" customWidth="1"/>
    <col min="2" max="2" width="9.140625" style="63"/>
    <col min="3" max="3" width="65.5703125" style="63" customWidth="1"/>
    <col min="4" max="4" width="13.28515625" style="63" customWidth="1"/>
    <col min="5" max="5" width="12.42578125" style="63" customWidth="1"/>
    <col min="6" max="6" width="9" style="63" customWidth="1"/>
    <col min="7" max="11" width="9.140625" style="63"/>
    <col min="12" max="12" width="11.85546875" style="63" customWidth="1"/>
    <col min="13" max="16384" width="9.140625" style="63"/>
  </cols>
  <sheetData>
    <row r="1" spans="2:12" ht="15.75" x14ac:dyDescent="0.2">
      <c r="B1" s="581"/>
      <c r="C1" s="582" t="s">
        <v>1088</v>
      </c>
      <c r="D1" s="583"/>
      <c r="E1" s="583"/>
      <c r="F1" s="584" t="s">
        <v>928</v>
      </c>
      <c r="G1" s="585"/>
      <c r="H1" s="585"/>
      <c r="I1" s="585"/>
      <c r="J1" s="585"/>
      <c r="K1" s="585"/>
      <c r="L1" s="586"/>
    </row>
    <row r="2" spans="2:12" ht="30.75" thickBot="1" x14ac:dyDescent="0.25">
      <c r="B2" s="587" t="s">
        <v>929</v>
      </c>
      <c r="C2" s="587" t="s">
        <v>70</v>
      </c>
      <c r="D2" s="587" t="s">
        <v>930</v>
      </c>
      <c r="E2" s="587" t="s">
        <v>931</v>
      </c>
      <c r="F2" s="589"/>
      <c r="G2" s="590"/>
      <c r="H2" s="590"/>
      <c r="I2" s="590"/>
      <c r="J2" s="590"/>
      <c r="K2" s="590"/>
      <c r="L2" s="591"/>
    </row>
    <row r="3" spans="2:12" ht="15" x14ac:dyDescent="0.2">
      <c r="B3" s="592" t="s">
        <v>1010</v>
      </c>
      <c r="C3" s="593"/>
      <c r="D3" s="587"/>
      <c r="E3" s="587"/>
    </row>
    <row r="4" spans="2:12" ht="25.5" x14ac:dyDescent="0.2">
      <c r="B4" s="594" t="s">
        <v>933</v>
      </c>
      <c r="C4" s="595" t="s">
        <v>1012</v>
      </c>
      <c r="D4" s="596"/>
      <c r="E4" s="594" t="s">
        <v>944</v>
      </c>
    </row>
    <row r="5" spans="2:12" x14ac:dyDescent="0.2">
      <c r="B5" s="594" t="s">
        <v>936</v>
      </c>
      <c r="C5" s="594" t="s">
        <v>945</v>
      </c>
      <c r="D5" s="596"/>
      <c r="E5" s="594" t="s">
        <v>944</v>
      </c>
    </row>
    <row r="6" spans="2:12" x14ac:dyDescent="0.2">
      <c r="B6" s="594" t="s">
        <v>938</v>
      </c>
      <c r="C6" s="595" t="s">
        <v>1089</v>
      </c>
      <c r="D6" s="596"/>
      <c r="E6" s="594" t="s">
        <v>944</v>
      </c>
    </row>
    <row r="7" spans="2:12" x14ac:dyDescent="0.2">
      <c r="B7" s="594" t="s">
        <v>940</v>
      </c>
      <c r="C7" s="595" t="s">
        <v>1090</v>
      </c>
      <c r="D7" s="596"/>
      <c r="E7" s="594" t="s">
        <v>944</v>
      </c>
    </row>
    <row r="8" spans="2:12" x14ac:dyDescent="0.2">
      <c r="B8" s="594" t="s">
        <v>948</v>
      </c>
      <c r="C8" s="65" t="s">
        <v>1091</v>
      </c>
      <c r="D8" s="596"/>
      <c r="E8" s="594" t="s">
        <v>944</v>
      </c>
    </row>
    <row r="9" spans="2:12" ht="38.25" x14ac:dyDescent="0.2">
      <c r="B9" s="594" t="s">
        <v>950</v>
      </c>
      <c r="C9" s="604" t="s">
        <v>1016</v>
      </c>
      <c r="D9" s="596"/>
      <c r="E9" s="594" t="s">
        <v>944</v>
      </c>
    </row>
    <row r="10" spans="2:12" x14ac:dyDescent="0.2">
      <c r="B10" s="594" t="s">
        <v>952</v>
      </c>
      <c r="C10" s="595" t="s">
        <v>1017</v>
      </c>
      <c r="D10" s="596"/>
      <c r="E10" s="594" t="s">
        <v>944</v>
      </c>
    </row>
    <row r="11" spans="2:12" x14ac:dyDescent="0.2">
      <c r="B11" s="594" t="s">
        <v>954</v>
      </c>
      <c r="C11" s="594" t="s">
        <v>1092</v>
      </c>
      <c r="D11" s="596"/>
      <c r="E11" s="594" t="s">
        <v>944</v>
      </c>
    </row>
    <row r="12" spans="2:12" x14ac:dyDescent="0.2">
      <c r="B12" s="594" t="s">
        <v>962</v>
      </c>
      <c r="C12" s="594" t="s">
        <v>1019</v>
      </c>
      <c r="D12" s="596"/>
      <c r="E12" s="594" t="s">
        <v>944</v>
      </c>
    </row>
    <row r="13" spans="2:12" x14ac:dyDescent="0.2">
      <c r="B13" s="597"/>
      <c r="C13" s="602"/>
      <c r="D13" s="597"/>
      <c r="E13" s="597"/>
    </row>
    <row r="14" spans="2:12" x14ac:dyDescent="0.2">
      <c r="B14" s="594" t="s">
        <v>942</v>
      </c>
      <c r="C14" s="595" t="s">
        <v>1031</v>
      </c>
      <c r="D14" s="596"/>
      <c r="E14" s="594" t="s">
        <v>992</v>
      </c>
    </row>
    <row r="15" spans="2:12" x14ac:dyDescent="0.2">
      <c r="B15" s="594" t="s">
        <v>936</v>
      </c>
      <c r="C15" s="594" t="s">
        <v>945</v>
      </c>
      <c r="D15" s="596"/>
      <c r="E15" s="594" t="s">
        <v>992</v>
      </c>
    </row>
    <row r="16" spans="2:12" x14ac:dyDescent="0.2">
      <c r="B16" s="594" t="s">
        <v>938</v>
      </c>
      <c r="C16" s="595" t="s">
        <v>1089</v>
      </c>
      <c r="D16" s="596"/>
      <c r="E16" s="594"/>
    </row>
    <row r="17" spans="2:5" x14ac:dyDescent="0.2">
      <c r="B17" s="594" t="s">
        <v>940</v>
      </c>
      <c r="C17" s="595" t="s">
        <v>1090</v>
      </c>
      <c r="D17" s="596"/>
      <c r="E17" s="594" t="s">
        <v>992</v>
      </c>
    </row>
    <row r="18" spans="2:5" x14ac:dyDescent="0.2">
      <c r="B18" s="594" t="s">
        <v>948</v>
      </c>
      <c r="C18" s="65" t="s">
        <v>1091</v>
      </c>
      <c r="D18" s="596"/>
      <c r="E18" s="594" t="s">
        <v>992</v>
      </c>
    </row>
    <row r="19" spans="2:5" ht="38.25" x14ac:dyDescent="0.2">
      <c r="B19" s="594" t="s">
        <v>950</v>
      </c>
      <c r="C19" s="604" t="s">
        <v>1016</v>
      </c>
      <c r="D19" s="596"/>
      <c r="E19" s="594" t="s">
        <v>992</v>
      </c>
    </row>
    <row r="20" spans="2:5" x14ac:dyDescent="0.2">
      <c r="B20" s="594" t="s">
        <v>952</v>
      </c>
      <c r="C20" s="595" t="s">
        <v>1093</v>
      </c>
      <c r="D20" s="596"/>
      <c r="E20" s="594" t="s">
        <v>992</v>
      </c>
    </row>
    <row r="21" spans="2:5" x14ac:dyDescent="0.2">
      <c r="B21" s="594" t="s">
        <v>954</v>
      </c>
      <c r="C21" s="595" t="s">
        <v>1094</v>
      </c>
      <c r="D21" s="596"/>
      <c r="E21" s="594" t="s">
        <v>992</v>
      </c>
    </row>
    <row r="22" spans="2:5" x14ac:dyDescent="0.2">
      <c r="B22" s="594" t="s">
        <v>962</v>
      </c>
      <c r="C22" s="594" t="s">
        <v>963</v>
      </c>
      <c r="D22" s="596"/>
      <c r="E22" s="594" t="s">
        <v>992</v>
      </c>
    </row>
    <row r="23" spans="2:5" x14ac:dyDescent="0.2">
      <c r="B23" s="597"/>
      <c r="C23" s="601"/>
      <c r="D23" s="597"/>
      <c r="E23" s="597"/>
    </row>
    <row r="24" spans="2:5" x14ac:dyDescent="0.2">
      <c r="B24" s="594" t="s">
        <v>956</v>
      </c>
      <c r="C24" s="595" t="s">
        <v>1034</v>
      </c>
      <c r="D24" s="596"/>
      <c r="E24" s="594" t="s">
        <v>992</v>
      </c>
    </row>
    <row r="25" spans="2:5" x14ac:dyDescent="0.2">
      <c r="B25" s="594" t="s">
        <v>936</v>
      </c>
      <c r="C25" s="594" t="s">
        <v>945</v>
      </c>
      <c r="D25" s="596"/>
      <c r="E25" s="594" t="s">
        <v>992</v>
      </c>
    </row>
    <row r="26" spans="2:5" x14ac:dyDescent="0.2">
      <c r="B26" s="594" t="s">
        <v>938</v>
      </c>
      <c r="C26" s="595" t="s">
        <v>1089</v>
      </c>
      <c r="D26" s="596"/>
      <c r="E26" s="594" t="s">
        <v>992</v>
      </c>
    </row>
    <row r="27" spans="2:5" x14ac:dyDescent="0.2">
      <c r="B27" s="594" t="s">
        <v>940</v>
      </c>
      <c r="C27" s="595" t="s">
        <v>1090</v>
      </c>
      <c r="D27" s="596"/>
      <c r="E27" s="594" t="s">
        <v>992</v>
      </c>
    </row>
    <row r="28" spans="2:5" x14ac:dyDescent="0.2">
      <c r="B28" s="594" t="s">
        <v>948</v>
      </c>
      <c r="C28" s="65" t="s">
        <v>1091</v>
      </c>
      <c r="D28" s="596"/>
      <c r="E28" s="594" t="s">
        <v>992</v>
      </c>
    </row>
    <row r="29" spans="2:5" ht="38.25" x14ac:dyDescent="0.2">
      <c r="B29" s="594" t="s">
        <v>950</v>
      </c>
      <c r="C29" s="604" t="s">
        <v>1016</v>
      </c>
      <c r="D29" s="596"/>
      <c r="E29" s="594" t="s">
        <v>992</v>
      </c>
    </row>
    <row r="30" spans="2:5" x14ac:dyDescent="0.2">
      <c r="B30" s="594" t="s">
        <v>952</v>
      </c>
      <c r="C30" s="595" t="s">
        <v>1035</v>
      </c>
      <c r="D30" s="596"/>
      <c r="E30" s="594" t="s">
        <v>992</v>
      </c>
    </row>
    <row r="31" spans="2:5" x14ac:dyDescent="0.2">
      <c r="B31" s="594" t="s">
        <v>954</v>
      </c>
      <c r="C31" s="595" t="s">
        <v>1095</v>
      </c>
      <c r="D31" s="596"/>
      <c r="E31" s="594" t="s">
        <v>992</v>
      </c>
    </row>
    <row r="32" spans="2:5" x14ac:dyDescent="0.2">
      <c r="B32" s="594" t="s">
        <v>962</v>
      </c>
      <c r="C32" s="594" t="s">
        <v>963</v>
      </c>
      <c r="D32" s="596"/>
      <c r="E32" s="594" t="s">
        <v>992</v>
      </c>
    </row>
    <row r="33" spans="2:5" x14ac:dyDescent="0.2">
      <c r="B33" s="597"/>
      <c r="C33" s="601"/>
      <c r="D33" s="597"/>
      <c r="E33" s="597"/>
    </row>
    <row r="34" spans="2:5" x14ac:dyDescent="0.2">
      <c r="B34" s="594" t="s">
        <v>964</v>
      </c>
      <c r="C34" s="595" t="s">
        <v>1038</v>
      </c>
      <c r="D34" s="596"/>
      <c r="E34" s="594" t="s">
        <v>992</v>
      </c>
    </row>
    <row r="35" spans="2:5" x14ac:dyDescent="0.2">
      <c r="B35" s="594" t="s">
        <v>936</v>
      </c>
      <c r="C35" s="594" t="s">
        <v>945</v>
      </c>
      <c r="D35" s="596"/>
      <c r="E35" s="594" t="s">
        <v>992</v>
      </c>
    </row>
    <row r="36" spans="2:5" x14ac:dyDescent="0.2">
      <c r="B36" s="594" t="s">
        <v>938</v>
      </c>
      <c r="C36" s="595" t="s">
        <v>1089</v>
      </c>
      <c r="D36" s="596"/>
      <c r="E36" s="594" t="s">
        <v>992</v>
      </c>
    </row>
    <row r="37" spans="2:5" x14ac:dyDescent="0.2">
      <c r="B37" s="594" t="s">
        <v>940</v>
      </c>
      <c r="C37" s="595" t="s">
        <v>1090</v>
      </c>
      <c r="D37" s="596"/>
      <c r="E37" s="594" t="s">
        <v>992</v>
      </c>
    </row>
    <row r="38" spans="2:5" x14ac:dyDescent="0.2">
      <c r="B38" s="594" t="s">
        <v>948</v>
      </c>
      <c r="C38" s="65" t="s">
        <v>1091</v>
      </c>
      <c r="D38" s="596"/>
      <c r="E38" s="594" t="s">
        <v>992</v>
      </c>
    </row>
    <row r="39" spans="2:5" ht="38.25" x14ac:dyDescent="0.2">
      <c r="B39" s="594" t="s">
        <v>950</v>
      </c>
      <c r="C39" s="604" t="s">
        <v>1016</v>
      </c>
      <c r="D39" s="596"/>
      <c r="E39" s="594" t="s">
        <v>992</v>
      </c>
    </row>
    <row r="40" spans="2:5" x14ac:dyDescent="0.2">
      <c r="B40" s="594" t="s">
        <v>952</v>
      </c>
      <c r="C40" s="595" t="s">
        <v>1096</v>
      </c>
      <c r="D40" s="596"/>
      <c r="E40" s="594" t="s">
        <v>992</v>
      </c>
    </row>
    <row r="41" spans="2:5" x14ac:dyDescent="0.2">
      <c r="B41" s="594" t="s">
        <v>954</v>
      </c>
      <c r="C41" s="595" t="s">
        <v>1097</v>
      </c>
      <c r="D41" s="596"/>
      <c r="E41" s="594" t="s">
        <v>992</v>
      </c>
    </row>
    <row r="42" spans="2:5" x14ac:dyDescent="0.2">
      <c r="B42" s="594" t="s">
        <v>962</v>
      </c>
      <c r="C42" s="594" t="s">
        <v>963</v>
      </c>
      <c r="D42" s="596"/>
      <c r="E42" s="594" t="s">
        <v>992</v>
      </c>
    </row>
    <row r="43" spans="2:5" x14ac:dyDescent="0.2">
      <c r="B43" s="597"/>
      <c r="C43" s="601"/>
      <c r="D43" s="597"/>
      <c r="E43" s="597"/>
    </row>
    <row r="44" spans="2:5" x14ac:dyDescent="0.2">
      <c r="B44" s="607"/>
      <c r="C44" s="596"/>
      <c r="D44" s="596"/>
      <c r="E44" s="596"/>
    </row>
    <row r="45" spans="2:5" ht="30" x14ac:dyDescent="0.2">
      <c r="B45" s="587" t="s">
        <v>929</v>
      </c>
      <c r="C45" s="587" t="s">
        <v>70</v>
      </c>
      <c r="D45" s="587" t="s">
        <v>930</v>
      </c>
      <c r="E45" s="587" t="s">
        <v>931</v>
      </c>
    </row>
    <row r="46" spans="2:5" ht="15" x14ac:dyDescent="0.2">
      <c r="B46" s="592" t="s">
        <v>1039</v>
      </c>
      <c r="C46" s="593"/>
      <c r="D46" s="587"/>
      <c r="E46" s="587"/>
    </row>
    <row r="47" spans="2:5" x14ac:dyDescent="0.2">
      <c r="B47" s="594" t="s">
        <v>974</v>
      </c>
      <c r="C47" s="595" t="s">
        <v>1041</v>
      </c>
      <c r="D47" s="596"/>
      <c r="E47" s="594" t="s">
        <v>944</v>
      </c>
    </row>
    <row r="48" spans="2:5" x14ac:dyDescent="0.2">
      <c r="B48" s="594" t="s">
        <v>936</v>
      </c>
      <c r="C48" s="594" t="s">
        <v>945</v>
      </c>
      <c r="D48" s="596"/>
      <c r="E48" s="594" t="s">
        <v>944</v>
      </c>
    </row>
    <row r="49" spans="2:5" ht="38.25" x14ac:dyDescent="0.2">
      <c r="B49" s="594" t="s">
        <v>938</v>
      </c>
      <c r="C49" s="595" t="s">
        <v>1098</v>
      </c>
      <c r="D49" s="596"/>
      <c r="E49" s="594" t="s">
        <v>944</v>
      </c>
    </row>
    <row r="50" spans="2:5" x14ac:dyDescent="0.2">
      <c r="B50" s="594" t="s">
        <v>940</v>
      </c>
      <c r="C50" s="65" t="s">
        <v>1099</v>
      </c>
      <c r="D50" s="596"/>
      <c r="E50" s="594" t="s">
        <v>944</v>
      </c>
    </row>
    <row r="51" spans="2:5" x14ac:dyDescent="0.2">
      <c r="B51" s="594" t="s">
        <v>948</v>
      </c>
      <c r="C51" s="595" t="s">
        <v>1100</v>
      </c>
      <c r="D51" s="596"/>
      <c r="E51" s="594" t="s">
        <v>944</v>
      </c>
    </row>
    <row r="52" spans="2:5" x14ac:dyDescent="0.2">
      <c r="B52" s="594" t="s">
        <v>950</v>
      </c>
      <c r="C52" s="595" t="s">
        <v>1047</v>
      </c>
      <c r="D52" s="596"/>
      <c r="E52" s="594" t="s">
        <v>944</v>
      </c>
    </row>
    <row r="53" spans="2:5" x14ac:dyDescent="0.2">
      <c r="B53" s="594" t="s">
        <v>952</v>
      </c>
      <c r="C53" s="594" t="s">
        <v>1101</v>
      </c>
      <c r="D53" s="596"/>
      <c r="E53" s="594" t="s">
        <v>944</v>
      </c>
    </row>
    <row r="54" spans="2:5" x14ac:dyDescent="0.2">
      <c r="B54" s="594" t="s">
        <v>954</v>
      </c>
      <c r="C54" s="594" t="s">
        <v>1049</v>
      </c>
      <c r="D54" s="596"/>
      <c r="E54" s="594" t="s">
        <v>944</v>
      </c>
    </row>
    <row r="55" spans="2:5" x14ac:dyDescent="0.2">
      <c r="B55" s="602"/>
      <c r="C55" s="602"/>
      <c r="D55" s="597"/>
      <c r="E55" s="597"/>
    </row>
    <row r="56" spans="2:5" x14ac:dyDescent="0.2">
      <c r="B56" s="594" t="s">
        <v>979</v>
      </c>
      <c r="C56" s="595" t="s">
        <v>1054</v>
      </c>
      <c r="D56" s="596"/>
      <c r="E56" s="594" t="s">
        <v>1055</v>
      </c>
    </row>
    <row r="57" spans="2:5" x14ac:dyDescent="0.2">
      <c r="B57" s="594" t="s">
        <v>936</v>
      </c>
      <c r="C57" s="594" t="s">
        <v>945</v>
      </c>
      <c r="D57" s="596"/>
      <c r="E57" s="594" t="s">
        <v>1055</v>
      </c>
    </row>
    <row r="58" spans="2:5" ht="38.25" x14ac:dyDescent="0.2">
      <c r="B58" s="594" t="s">
        <v>938</v>
      </c>
      <c r="C58" s="595" t="s">
        <v>1098</v>
      </c>
      <c r="D58" s="596"/>
      <c r="E58" s="594" t="s">
        <v>1055</v>
      </c>
    </row>
    <row r="59" spans="2:5" x14ac:dyDescent="0.2">
      <c r="B59" s="594" t="s">
        <v>940</v>
      </c>
      <c r="C59" s="65" t="s">
        <v>1099</v>
      </c>
      <c r="D59" s="596"/>
      <c r="E59" s="594" t="s">
        <v>1055</v>
      </c>
    </row>
    <row r="60" spans="2:5" x14ac:dyDescent="0.2">
      <c r="B60" s="594" t="s">
        <v>948</v>
      </c>
      <c r="C60" s="595" t="s">
        <v>1100</v>
      </c>
      <c r="D60" s="596"/>
      <c r="E60" s="594" t="s">
        <v>1055</v>
      </c>
    </row>
    <row r="61" spans="2:5" x14ac:dyDescent="0.2">
      <c r="B61" s="594" t="s">
        <v>950</v>
      </c>
      <c r="C61" s="595" t="s">
        <v>1056</v>
      </c>
      <c r="D61" s="596"/>
      <c r="E61" s="594" t="s">
        <v>1055</v>
      </c>
    </row>
    <row r="62" spans="2:5" x14ac:dyDescent="0.2">
      <c r="B62" s="594" t="s">
        <v>952</v>
      </c>
      <c r="C62" s="595" t="s">
        <v>1102</v>
      </c>
      <c r="D62" s="596"/>
      <c r="E62" s="594" t="s">
        <v>1055</v>
      </c>
    </row>
    <row r="63" spans="2:5" x14ac:dyDescent="0.2">
      <c r="B63" s="594" t="s">
        <v>954</v>
      </c>
      <c r="C63" s="594" t="s">
        <v>963</v>
      </c>
      <c r="D63" s="596"/>
      <c r="E63" s="594" t="s">
        <v>1055</v>
      </c>
    </row>
    <row r="64" spans="2:5" x14ac:dyDescent="0.2">
      <c r="B64" s="602"/>
      <c r="C64" s="602"/>
      <c r="D64" s="597"/>
      <c r="E64" s="597"/>
    </row>
    <row r="65" spans="2:5" x14ac:dyDescent="0.2">
      <c r="B65" s="594" t="s">
        <v>985</v>
      </c>
      <c r="C65" s="595" t="s">
        <v>1060</v>
      </c>
      <c r="D65" s="596"/>
      <c r="E65" s="594" t="s">
        <v>992</v>
      </c>
    </row>
    <row r="66" spans="2:5" x14ac:dyDescent="0.2">
      <c r="B66" s="594" t="s">
        <v>936</v>
      </c>
      <c r="C66" s="594" t="s">
        <v>945</v>
      </c>
      <c r="D66" s="596"/>
      <c r="E66" s="594" t="s">
        <v>992</v>
      </c>
    </row>
    <row r="67" spans="2:5" ht="38.25" x14ac:dyDescent="0.2">
      <c r="B67" s="594" t="s">
        <v>938</v>
      </c>
      <c r="C67" s="595" t="s">
        <v>1098</v>
      </c>
      <c r="D67" s="596"/>
      <c r="E67" s="594" t="s">
        <v>992</v>
      </c>
    </row>
    <row r="68" spans="2:5" x14ac:dyDescent="0.2">
      <c r="B68" s="594" t="s">
        <v>940</v>
      </c>
      <c r="C68" s="65" t="s">
        <v>1099</v>
      </c>
      <c r="D68" s="596"/>
      <c r="E68" s="594" t="s">
        <v>992</v>
      </c>
    </row>
    <row r="69" spans="2:5" x14ac:dyDescent="0.2">
      <c r="B69" s="594" t="s">
        <v>948</v>
      </c>
      <c r="C69" s="595" t="s">
        <v>1100</v>
      </c>
      <c r="D69" s="596"/>
      <c r="E69" s="594" t="s">
        <v>992</v>
      </c>
    </row>
    <row r="70" spans="2:5" x14ac:dyDescent="0.2">
      <c r="B70" s="594" t="s">
        <v>950</v>
      </c>
      <c r="C70" s="595" t="s">
        <v>994</v>
      </c>
      <c r="D70" s="596"/>
      <c r="E70" s="594" t="s">
        <v>992</v>
      </c>
    </row>
    <row r="71" spans="2:5" x14ac:dyDescent="0.2">
      <c r="B71" s="594" t="s">
        <v>952</v>
      </c>
      <c r="C71" s="595" t="s">
        <v>1103</v>
      </c>
      <c r="D71" s="596"/>
      <c r="E71" s="594" t="s">
        <v>992</v>
      </c>
    </row>
    <row r="72" spans="2:5" x14ac:dyDescent="0.2">
      <c r="B72" s="594" t="s">
        <v>954</v>
      </c>
      <c r="C72" s="594" t="s">
        <v>963</v>
      </c>
      <c r="D72" s="596"/>
      <c r="E72" s="594" t="s">
        <v>992</v>
      </c>
    </row>
    <row r="73" spans="2:5" x14ac:dyDescent="0.2">
      <c r="B73" s="602"/>
      <c r="C73" s="597"/>
      <c r="D73" s="597"/>
      <c r="E73" s="597"/>
    </row>
    <row r="74" spans="2:5" x14ac:dyDescent="0.2">
      <c r="B74" s="594" t="s">
        <v>990</v>
      </c>
      <c r="C74" s="595" t="s">
        <v>1062</v>
      </c>
      <c r="D74" s="596"/>
      <c r="E74" s="594" t="s">
        <v>992</v>
      </c>
    </row>
    <row r="75" spans="2:5" x14ac:dyDescent="0.2">
      <c r="B75" s="594" t="s">
        <v>936</v>
      </c>
      <c r="C75" s="594" t="s">
        <v>945</v>
      </c>
      <c r="D75" s="596"/>
      <c r="E75" s="594" t="s">
        <v>992</v>
      </c>
    </row>
    <row r="76" spans="2:5" ht="38.25" x14ac:dyDescent="0.2">
      <c r="B76" s="594" t="s">
        <v>938</v>
      </c>
      <c r="C76" s="595" t="s">
        <v>1098</v>
      </c>
      <c r="D76" s="596"/>
      <c r="E76" s="594" t="s">
        <v>992</v>
      </c>
    </row>
    <row r="77" spans="2:5" x14ac:dyDescent="0.2">
      <c r="B77" s="594" t="s">
        <v>940</v>
      </c>
      <c r="C77" s="65" t="s">
        <v>1099</v>
      </c>
      <c r="D77" s="596"/>
      <c r="E77" s="594" t="s">
        <v>992</v>
      </c>
    </row>
    <row r="78" spans="2:5" x14ac:dyDescent="0.2">
      <c r="B78" s="594" t="s">
        <v>948</v>
      </c>
      <c r="C78" s="595" t="s">
        <v>1100</v>
      </c>
      <c r="D78" s="596"/>
      <c r="E78" s="594" t="s">
        <v>992</v>
      </c>
    </row>
    <row r="79" spans="2:5" x14ac:dyDescent="0.2">
      <c r="B79" s="594" t="s">
        <v>950</v>
      </c>
      <c r="C79" s="595" t="s">
        <v>1003</v>
      </c>
      <c r="D79" s="596"/>
      <c r="E79" s="594" t="s">
        <v>992</v>
      </c>
    </row>
    <row r="80" spans="2:5" x14ac:dyDescent="0.2">
      <c r="B80" s="594" t="s">
        <v>952</v>
      </c>
      <c r="C80" s="595" t="s">
        <v>1097</v>
      </c>
      <c r="D80" s="596"/>
      <c r="E80" s="594" t="s">
        <v>992</v>
      </c>
    </row>
    <row r="81" spans="2:5" x14ac:dyDescent="0.2">
      <c r="B81" s="594" t="s">
        <v>954</v>
      </c>
      <c r="C81" s="594" t="s">
        <v>963</v>
      </c>
      <c r="D81" s="596"/>
      <c r="E81" s="594" t="s">
        <v>992</v>
      </c>
    </row>
    <row r="82" spans="2:5" x14ac:dyDescent="0.2">
      <c r="B82" s="602"/>
      <c r="C82" s="601"/>
      <c r="D82" s="597"/>
      <c r="E82" s="597"/>
    </row>
    <row r="83" spans="2:5" ht="25.5" x14ac:dyDescent="0.2">
      <c r="B83" s="594" t="s">
        <v>997</v>
      </c>
      <c r="C83" s="595" t="s">
        <v>1104</v>
      </c>
      <c r="D83" s="596"/>
      <c r="E83" s="594" t="s">
        <v>992</v>
      </c>
    </row>
    <row r="84" spans="2:5" x14ac:dyDescent="0.2">
      <c r="B84" s="594" t="s">
        <v>936</v>
      </c>
      <c r="C84" s="594" t="s">
        <v>945</v>
      </c>
      <c r="D84" s="596"/>
      <c r="E84" s="594" t="s">
        <v>992</v>
      </c>
    </row>
    <row r="85" spans="2:5" ht="38.25" x14ac:dyDescent="0.2">
      <c r="B85" s="594" t="s">
        <v>938</v>
      </c>
      <c r="C85" s="595" t="s">
        <v>1098</v>
      </c>
      <c r="D85" s="596"/>
      <c r="E85" s="594" t="s">
        <v>992</v>
      </c>
    </row>
    <row r="86" spans="2:5" x14ac:dyDescent="0.2">
      <c r="B86" s="594" t="s">
        <v>940</v>
      </c>
      <c r="C86" s="65" t="s">
        <v>1099</v>
      </c>
      <c r="D86" s="596"/>
      <c r="E86" s="594" t="s">
        <v>992</v>
      </c>
    </row>
    <row r="87" spans="2:5" x14ac:dyDescent="0.2">
      <c r="B87" s="594" t="s">
        <v>948</v>
      </c>
      <c r="C87" s="595" t="s">
        <v>1100</v>
      </c>
      <c r="D87" s="596"/>
      <c r="E87" s="594" t="s">
        <v>992</v>
      </c>
    </row>
    <row r="88" spans="2:5" x14ac:dyDescent="0.2">
      <c r="B88" s="594" t="s">
        <v>950</v>
      </c>
      <c r="C88" s="595" t="s">
        <v>1007</v>
      </c>
      <c r="D88" s="596"/>
      <c r="E88" s="594" t="s">
        <v>992</v>
      </c>
    </row>
    <row r="89" spans="2:5" x14ac:dyDescent="0.2">
      <c r="B89" s="594" t="s">
        <v>952</v>
      </c>
      <c r="C89" s="594" t="s">
        <v>1008</v>
      </c>
      <c r="D89" s="596"/>
      <c r="E89" s="594" t="s">
        <v>992</v>
      </c>
    </row>
    <row r="90" spans="2:5" x14ac:dyDescent="0.2">
      <c r="B90" s="594" t="s">
        <v>954</v>
      </c>
      <c r="C90" s="595" t="s">
        <v>1105</v>
      </c>
      <c r="D90" s="596"/>
      <c r="E90" s="594" t="s">
        <v>992</v>
      </c>
    </row>
    <row r="91" spans="2:5" x14ac:dyDescent="0.2">
      <c r="B91" s="594" t="s">
        <v>962</v>
      </c>
      <c r="C91" s="594" t="s">
        <v>963</v>
      </c>
      <c r="D91" s="596"/>
      <c r="E91" s="594" t="s">
        <v>992</v>
      </c>
    </row>
    <row r="92" spans="2:5" x14ac:dyDescent="0.2">
      <c r="B92" s="597"/>
      <c r="C92" s="602"/>
      <c r="D92" s="597"/>
      <c r="E92" s="597"/>
    </row>
    <row r="93" spans="2:5" x14ac:dyDescent="0.2">
      <c r="B93" s="594" t="s">
        <v>1001</v>
      </c>
      <c r="C93" s="595" t="s">
        <v>1106</v>
      </c>
      <c r="D93" s="596"/>
      <c r="E93" s="594" t="s">
        <v>1055</v>
      </c>
    </row>
    <row r="94" spans="2:5" x14ac:dyDescent="0.2">
      <c r="B94" s="594" t="s">
        <v>936</v>
      </c>
      <c r="C94" s="594" t="s">
        <v>945</v>
      </c>
      <c r="D94" s="596"/>
      <c r="E94" s="594" t="s">
        <v>1055</v>
      </c>
    </row>
    <row r="95" spans="2:5" ht="38.25" x14ac:dyDescent="0.2">
      <c r="B95" s="594" t="s">
        <v>938</v>
      </c>
      <c r="C95" s="595" t="s">
        <v>1098</v>
      </c>
      <c r="D95" s="596"/>
      <c r="E95" s="594" t="s">
        <v>1055</v>
      </c>
    </row>
    <row r="96" spans="2:5" x14ac:dyDescent="0.2">
      <c r="B96" s="594" t="s">
        <v>940</v>
      </c>
      <c r="C96" s="65" t="s">
        <v>1099</v>
      </c>
      <c r="D96" s="596"/>
      <c r="E96" s="594" t="s">
        <v>1055</v>
      </c>
    </row>
    <row r="97" spans="2:5" x14ac:dyDescent="0.2">
      <c r="B97" s="594" t="s">
        <v>948</v>
      </c>
      <c r="C97" s="595" t="s">
        <v>1100</v>
      </c>
      <c r="D97" s="596"/>
      <c r="E97" s="594" t="s">
        <v>1055</v>
      </c>
    </row>
    <row r="98" spans="2:5" x14ac:dyDescent="0.2">
      <c r="B98" s="594" t="s">
        <v>950</v>
      </c>
      <c r="C98" s="595" t="s">
        <v>1107</v>
      </c>
      <c r="D98" s="596"/>
      <c r="E98" s="594" t="s">
        <v>1055</v>
      </c>
    </row>
    <row r="99" spans="2:5" ht="25.5" x14ac:dyDescent="0.2">
      <c r="B99" s="594" t="s">
        <v>952</v>
      </c>
      <c r="C99" s="595" t="s">
        <v>1108</v>
      </c>
      <c r="D99" s="596"/>
      <c r="E99" s="594" t="s">
        <v>1055</v>
      </c>
    </row>
    <row r="100" spans="2:5" x14ac:dyDescent="0.2">
      <c r="B100" s="594" t="s">
        <v>954</v>
      </c>
      <c r="C100" s="594" t="s">
        <v>963</v>
      </c>
      <c r="D100" s="596"/>
      <c r="E100" s="594" t="s">
        <v>1055</v>
      </c>
    </row>
    <row r="101" spans="2:5" x14ac:dyDescent="0.2">
      <c r="B101" s="594" t="s">
        <v>962</v>
      </c>
      <c r="C101" s="602"/>
      <c r="D101" s="597"/>
      <c r="E101" s="597"/>
    </row>
    <row r="103" spans="2:5" ht="30" x14ac:dyDescent="0.2">
      <c r="B103" s="587" t="s">
        <v>929</v>
      </c>
      <c r="C103" s="587" t="s">
        <v>70</v>
      </c>
      <c r="D103" s="587" t="s">
        <v>930</v>
      </c>
      <c r="E103" s="587" t="s">
        <v>931</v>
      </c>
    </row>
    <row r="104" spans="2:5" ht="15" x14ac:dyDescent="0.2">
      <c r="B104" s="592" t="s">
        <v>1063</v>
      </c>
      <c r="C104" s="593"/>
      <c r="D104" s="587"/>
      <c r="E104" s="587"/>
    </row>
    <row r="105" spans="2:5" x14ac:dyDescent="0.2">
      <c r="B105" s="594" t="s">
        <v>1005</v>
      </c>
      <c r="C105" s="63" t="s">
        <v>1065</v>
      </c>
      <c r="D105" s="596"/>
      <c r="E105" s="596" t="s">
        <v>1066</v>
      </c>
    </row>
    <row r="106" spans="2:5" x14ac:dyDescent="0.2">
      <c r="B106" s="594" t="s">
        <v>936</v>
      </c>
      <c r="C106" s="594" t="s">
        <v>1067</v>
      </c>
      <c r="D106" s="596" t="s">
        <v>1068</v>
      </c>
      <c r="E106" s="594" t="s">
        <v>1066</v>
      </c>
    </row>
    <row r="107" spans="2:5" x14ac:dyDescent="0.2">
      <c r="B107" s="594" t="s">
        <v>938</v>
      </c>
      <c r="C107" s="594" t="s">
        <v>1067</v>
      </c>
      <c r="D107" s="596" t="s">
        <v>1069</v>
      </c>
      <c r="E107" s="594" t="s">
        <v>1066</v>
      </c>
    </row>
    <row r="108" spans="2:5" x14ac:dyDescent="0.2">
      <c r="B108" s="594" t="s">
        <v>940</v>
      </c>
      <c r="C108" s="594" t="s">
        <v>1067</v>
      </c>
      <c r="D108" s="596" t="s">
        <v>1070</v>
      </c>
      <c r="E108" s="594" t="s">
        <v>1066</v>
      </c>
    </row>
    <row r="109" spans="2:5" x14ac:dyDescent="0.2">
      <c r="B109" s="594" t="s">
        <v>948</v>
      </c>
      <c r="C109" s="594" t="s">
        <v>1072</v>
      </c>
      <c r="D109" s="596" t="s">
        <v>1069</v>
      </c>
      <c r="E109" s="594" t="s">
        <v>1066</v>
      </c>
    </row>
    <row r="110" spans="2:5" x14ac:dyDescent="0.2">
      <c r="B110" s="597"/>
      <c r="C110" s="602"/>
      <c r="D110" s="597"/>
      <c r="E110" s="602"/>
    </row>
  </sheetData>
  <mergeCells count="4">
    <mergeCell ref="F1:L2"/>
    <mergeCell ref="B3:C3"/>
    <mergeCell ref="B46:C46"/>
    <mergeCell ref="B104:C104"/>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tint="0.59999389629810485"/>
  </sheetPr>
  <dimension ref="A1:F85"/>
  <sheetViews>
    <sheetView workbookViewId="0"/>
  </sheetViews>
  <sheetFormatPr defaultColWidth="9.140625" defaultRowHeight="12.75" x14ac:dyDescent="0.2"/>
  <cols>
    <col min="1" max="1" width="4.7109375" style="6" customWidth="1"/>
    <col min="2" max="2" width="20.7109375" style="6" customWidth="1"/>
    <col min="3" max="3" width="12.7109375" style="62" customWidth="1"/>
    <col min="4" max="4" width="8.7109375" style="62" customWidth="1"/>
    <col min="5" max="5" width="75.7109375" style="62" customWidth="1"/>
    <col min="6" max="6" width="8.7109375" style="65" customWidth="1"/>
    <col min="7" max="16384" width="9.140625" style="5"/>
  </cols>
  <sheetData>
    <row r="1" spans="1:6" s="3" customFormat="1" ht="18" x14ac:dyDescent="0.2">
      <c r="A1" s="361" t="s">
        <v>566</v>
      </c>
      <c r="B1" s="362"/>
      <c r="C1" s="365"/>
      <c r="D1" s="62"/>
      <c r="E1" s="62"/>
      <c r="F1" s="63"/>
    </row>
    <row r="2" spans="1:6" s="3" customFormat="1" ht="18" x14ac:dyDescent="0.2">
      <c r="A2" s="366" t="s">
        <v>567</v>
      </c>
      <c r="B2" s="362"/>
      <c r="C2" s="363"/>
      <c r="D2" s="363"/>
      <c r="E2" s="364"/>
      <c r="F2" s="63"/>
    </row>
    <row r="3" spans="1:6" s="3" customFormat="1" x14ac:dyDescent="0.2">
      <c r="A3" s="64" t="s">
        <v>314</v>
      </c>
      <c r="B3" s="2"/>
      <c r="C3" s="6" t="s">
        <v>315</v>
      </c>
      <c r="D3" s="6"/>
      <c r="E3" s="177"/>
      <c r="F3" s="185" t="s">
        <v>316</v>
      </c>
    </row>
    <row r="4" spans="1:6" s="3" customFormat="1" ht="5.0999999999999996" customHeight="1" x14ac:dyDescent="0.2">
      <c r="A4" s="1"/>
      <c r="B4" s="2"/>
      <c r="C4" s="62"/>
      <c r="D4" s="62"/>
      <c r="E4" s="62"/>
      <c r="F4" s="63"/>
    </row>
    <row r="5" spans="1:6" x14ac:dyDescent="0.2">
      <c r="A5" s="178" t="s">
        <v>290</v>
      </c>
      <c r="B5" s="178" t="s">
        <v>1</v>
      </c>
      <c r="C5" s="178" t="s">
        <v>317</v>
      </c>
      <c r="D5" s="178" t="s">
        <v>293</v>
      </c>
      <c r="E5" s="178" t="s">
        <v>318</v>
      </c>
      <c r="F5" s="178" t="s">
        <v>16</v>
      </c>
    </row>
    <row r="6" spans="1:6" x14ac:dyDescent="0.2">
      <c r="A6" s="186" t="s">
        <v>214</v>
      </c>
      <c r="B6" s="187"/>
      <c r="C6" s="188"/>
      <c r="D6" s="188"/>
      <c r="E6" s="188"/>
      <c r="F6" s="189"/>
    </row>
    <row r="7" spans="1:6" x14ac:dyDescent="0.2">
      <c r="A7" s="187"/>
      <c r="B7" s="9" t="s">
        <v>319</v>
      </c>
      <c r="C7" s="192" t="e">
        <f>'3 - End User Organisation '!#REF!</f>
        <v>#REF!</v>
      </c>
      <c r="D7" s="180" t="s">
        <v>294</v>
      </c>
      <c r="E7" s="190"/>
      <c r="F7" s="180" t="e">
        <f>'3 - End User Organisation '!#REF!</f>
        <v>#REF!</v>
      </c>
    </row>
    <row r="8" spans="1:6" x14ac:dyDescent="0.2">
      <c r="A8" s="187"/>
      <c r="B8" s="9" t="s">
        <v>215</v>
      </c>
      <c r="C8" s="179"/>
      <c r="D8" s="180" t="s">
        <v>294</v>
      </c>
      <c r="E8" s="181"/>
      <c r="F8" s="180" t="str">
        <f>'3 - End User Organisation '!F7</f>
        <v>NYA</v>
      </c>
    </row>
    <row r="9" spans="1:6" x14ac:dyDescent="0.2">
      <c r="A9" s="187"/>
      <c r="B9" s="9" t="s">
        <v>320</v>
      </c>
      <c r="C9" s="179"/>
      <c r="D9" s="180" t="s">
        <v>294</v>
      </c>
      <c r="E9" s="181"/>
      <c r="F9" s="180" t="str">
        <f>'3 - End User Organisation '!F8</f>
        <v>NYA</v>
      </c>
    </row>
    <row r="10" spans="1:6" x14ac:dyDescent="0.2">
      <c r="A10" s="187"/>
      <c r="B10" s="182" t="s">
        <v>216</v>
      </c>
      <c r="C10" s="179"/>
      <c r="D10" s="180" t="s">
        <v>294</v>
      </c>
      <c r="E10" s="181"/>
      <c r="F10" s="180" t="str">
        <f>'3 - End User Organisation '!F9</f>
        <v>NYA</v>
      </c>
    </row>
    <row r="11" spans="1:6" x14ac:dyDescent="0.2">
      <c r="A11" s="187"/>
      <c r="B11" s="182" t="s">
        <v>217</v>
      </c>
      <c r="C11" s="179"/>
      <c r="D11" s="180" t="s">
        <v>294</v>
      </c>
      <c r="E11" s="181"/>
      <c r="F11" s="180" t="str">
        <f>'3 - End User Organisation '!F10</f>
        <v>NYA</v>
      </c>
    </row>
    <row r="12" spans="1:6" x14ac:dyDescent="0.2">
      <c r="A12" s="187"/>
      <c r="B12" s="182" t="s">
        <v>218</v>
      </c>
      <c r="C12" s="179"/>
      <c r="D12" s="180" t="s">
        <v>294</v>
      </c>
      <c r="E12" s="181"/>
      <c r="F12" s="180" t="str">
        <f>'3 - End User Organisation '!F11</f>
        <v>NYA</v>
      </c>
    </row>
    <row r="13" spans="1:6" x14ac:dyDescent="0.2">
      <c r="A13" s="187"/>
      <c r="B13" s="182" t="s">
        <v>219</v>
      </c>
      <c r="C13" s="179"/>
      <c r="D13" s="180" t="s">
        <v>294</v>
      </c>
      <c r="E13" s="181"/>
      <c r="F13" s="180" t="str">
        <f>'3 - End User Organisation '!F12</f>
        <v>NYA</v>
      </c>
    </row>
    <row r="14" spans="1:6" x14ac:dyDescent="0.2">
      <c r="A14" s="187"/>
      <c r="B14" s="9" t="s">
        <v>122</v>
      </c>
      <c r="C14" s="193">
        <f>'3 - End User Organisation '!D13</f>
        <v>0</v>
      </c>
      <c r="D14" s="180" t="s">
        <v>294</v>
      </c>
      <c r="E14" s="181"/>
      <c r="F14" s="180" t="str">
        <f>'3 - End User Organisation '!F13</f>
        <v>NYA</v>
      </c>
    </row>
    <row r="15" spans="1:6" x14ac:dyDescent="0.2">
      <c r="A15" s="187"/>
      <c r="B15" s="9" t="s">
        <v>162</v>
      </c>
      <c r="C15" s="193">
        <f>'3 - End User Organisation '!D14</f>
        <v>0</v>
      </c>
      <c r="D15" s="180" t="s">
        <v>294</v>
      </c>
      <c r="E15" s="181"/>
      <c r="F15" s="180" t="str">
        <f>'3 - End User Organisation '!F14</f>
        <v>NYA</v>
      </c>
    </row>
    <row r="16" spans="1:6" x14ac:dyDescent="0.2">
      <c r="A16" s="187"/>
      <c r="B16" s="9" t="s">
        <v>296</v>
      </c>
      <c r="C16" s="193">
        <f>'3 - End User Organisation '!D15</f>
        <v>0</v>
      </c>
      <c r="D16" s="180" t="s">
        <v>294</v>
      </c>
      <c r="E16" s="181"/>
      <c r="F16" s="180" t="str">
        <f>'3 - End User Organisation '!F15</f>
        <v>NYA</v>
      </c>
    </row>
    <row r="17" spans="1:6" x14ac:dyDescent="0.2">
      <c r="A17" s="187"/>
      <c r="B17" s="9" t="s">
        <v>297</v>
      </c>
      <c r="C17" s="179"/>
      <c r="D17" s="180" t="s">
        <v>294</v>
      </c>
      <c r="E17" s="181"/>
      <c r="F17" s="180" t="str">
        <f>'3 - End User Organisation '!F16</f>
        <v>NYA</v>
      </c>
    </row>
    <row r="18" spans="1:6" x14ac:dyDescent="0.2">
      <c r="A18" s="187"/>
      <c r="B18" s="9" t="s">
        <v>298</v>
      </c>
      <c r="C18" s="179"/>
      <c r="D18" s="180" t="s">
        <v>294</v>
      </c>
      <c r="E18" s="181"/>
      <c r="F18" s="180" t="str">
        <f>'3 - End User Organisation '!F17</f>
        <v>NYA</v>
      </c>
    </row>
    <row r="19" spans="1:6" x14ac:dyDescent="0.2">
      <c r="A19" s="187"/>
      <c r="B19" s="9" t="s">
        <v>321</v>
      </c>
      <c r="C19" s="183">
        <f>'3 - End User Organisation '!D18</f>
        <v>0</v>
      </c>
      <c r="D19" s="180" t="s">
        <v>294</v>
      </c>
      <c r="E19" s="181"/>
      <c r="F19" s="180" t="str">
        <f>'3 - End User Organisation '!F18</f>
        <v>NYA</v>
      </c>
    </row>
    <row r="20" spans="1:6" x14ac:dyDescent="0.2">
      <c r="A20" s="191" t="s">
        <v>220</v>
      </c>
      <c r="B20" s="187"/>
      <c r="C20" s="188"/>
      <c r="D20" s="188"/>
      <c r="E20" s="188"/>
      <c r="F20" s="189"/>
    </row>
    <row r="21" spans="1:6" x14ac:dyDescent="0.2">
      <c r="A21" s="187"/>
      <c r="B21" s="9" t="s">
        <v>322</v>
      </c>
      <c r="C21" s="179"/>
      <c r="D21" s="180" t="s">
        <v>294</v>
      </c>
      <c r="E21" s="181"/>
      <c r="F21" s="180" t="e">
        <f>'3 - End User Organisation '!#REF!</f>
        <v>#REF!</v>
      </c>
    </row>
    <row r="22" spans="1:6" x14ac:dyDescent="0.2">
      <c r="A22" s="187"/>
      <c r="B22" s="9" t="s">
        <v>323</v>
      </c>
      <c r="C22" s="179"/>
      <c r="D22" s="180" t="s">
        <v>294</v>
      </c>
      <c r="E22" s="181"/>
      <c r="F22" s="180" t="e">
        <f>'3 - End User Organisation '!#REF!</f>
        <v>#REF!</v>
      </c>
    </row>
    <row r="23" spans="1:6" x14ac:dyDescent="0.2">
      <c r="A23" s="191" t="s">
        <v>300</v>
      </c>
      <c r="B23" s="187"/>
      <c r="C23" s="188"/>
      <c r="D23" s="188"/>
      <c r="E23" s="188"/>
      <c r="F23" s="189"/>
    </row>
    <row r="24" spans="1:6" x14ac:dyDescent="0.2">
      <c r="A24" s="187"/>
      <c r="B24" s="9" t="s">
        <v>221</v>
      </c>
      <c r="C24" s="193" t="e">
        <f>'3 - End User Organisation '!#REF!</f>
        <v>#REF!</v>
      </c>
      <c r="D24" s="180" t="s">
        <v>294</v>
      </c>
      <c r="E24" s="181"/>
      <c r="F24" s="180" t="e">
        <f>'3 - End User Organisation '!#REF!</f>
        <v>#REF!</v>
      </c>
    </row>
    <row r="25" spans="1:6" ht="25.5" x14ac:dyDescent="0.2">
      <c r="A25" s="187"/>
      <c r="B25" s="9" t="s">
        <v>324</v>
      </c>
      <c r="C25" s="183" t="e">
        <f>'3 - End User Organisation '!#REF!</f>
        <v>#REF!</v>
      </c>
      <c r="D25" s="180" t="s">
        <v>294</v>
      </c>
      <c r="E25" s="181"/>
      <c r="F25" s="180" t="e">
        <f>'3 - End User Organisation '!#REF!</f>
        <v>#REF!</v>
      </c>
    </row>
    <row r="26" spans="1:6" x14ac:dyDescent="0.2">
      <c r="A26" s="187"/>
      <c r="B26" s="9" t="s">
        <v>222</v>
      </c>
      <c r="C26" s="183" t="e">
        <f>'3 - End User Organisation '!#REF!</f>
        <v>#REF!</v>
      </c>
      <c r="D26" s="180" t="s">
        <v>294</v>
      </c>
      <c r="E26" s="181"/>
      <c r="F26" s="180" t="e">
        <f>'3 - End User Organisation '!#REF!</f>
        <v>#REF!</v>
      </c>
    </row>
    <row r="27" spans="1:6" x14ac:dyDescent="0.2">
      <c r="A27" s="191" t="s">
        <v>301</v>
      </c>
      <c r="B27" s="187"/>
      <c r="C27" s="188"/>
      <c r="D27" s="188"/>
      <c r="E27" s="188"/>
      <c r="F27" s="189"/>
    </row>
    <row r="28" spans="1:6" x14ac:dyDescent="0.2">
      <c r="A28" s="187"/>
      <c r="B28" s="9" t="s">
        <v>221</v>
      </c>
      <c r="C28" s="192" t="e">
        <f>'3 - End User Organisation '!#REF!</f>
        <v>#REF!</v>
      </c>
      <c r="D28" s="180" t="s">
        <v>294</v>
      </c>
      <c r="E28" s="181"/>
      <c r="F28" s="180" t="e">
        <f>'3 - End User Organisation '!#REF!</f>
        <v>#REF!</v>
      </c>
    </row>
    <row r="29" spans="1:6" ht="25.5" x14ac:dyDescent="0.2">
      <c r="A29" s="187"/>
      <c r="B29" s="9" t="s">
        <v>324</v>
      </c>
      <c r="C29" s="183" t="e">
        <f>'3 - End User Organisation '!#REF!</f>
        <v>#REF!</v>
      </c>
      <c r="D29" s="180" t="s">
        <v>294</v>
      </c>
      <c r="E29" s="181"/>
      <c r="F29" s="180" t="e">
        <f>'3 - End User Organisation '!#REF!</f>
        <v>#REF!</v>
      </c>
    </row>
    <row r="30" spans="1:6" x14ac:dyDescent="0.2">
      <c r="A30" s="187"/>
      <c r="B30" s="9" t="s">
        <v>222</v>
      </c>
      <c r="C30" s="183" t="e">
        <f>'3 - End User Organisation '!#REF!</f>
        <v>#REF!</v>
      </c>
      <c r="D30" s="180" t="s">
        <v>294</v>
      </c>
      <c r="E30" s="181"/>
      <c r="F30" s="180" t="e">
        <f>'3 - End User Organisation '!#REF!</f>
        <v>#REF!</v>
      </c>
    </row>
    <row r="31" spans="1:6" x14ac:dyDescent="0.2">
      <c r="A31" s="191" t="s">
        <v>223</v>
      </c>
      <c r="B31" s="187"/>
      <c r="C31" s="188"/>
      <c r="D31" s="188"/>
      <c r="E31" s="188"/>
      <c r="F31" s="189"/>
    </row>
    <row r="32" spans="1:6" x14ac:dyDescent="0.2">
      <c r="A32" s="187"/>
      <c r="B32" s="9" t="s">
        <v>325</v>
      </c>
      <c r="C32" s="179"/>
      <c r="D32" s="180" t="s">
        <v>294</v>
      </c>
      <c r="E32" s="181"/>
      <c r="F32" s="180" t="e">
        <f>'3 - End User Organisation '!#REF!</f>
        <v>#REF!</v>
      </c>
    </row>
    <row r="33" spans="1:6" x14ac:dyDescent="0.2">
      <c r="A33" s="191" t="s">
        <v>224</v>
      </c>
      <c r="B33" s="187"/>
      <c r="C33" s="188"/>
      <c r="D33" s="188"/>
      <c r="E33" s="188"/>
      <c r="F33" s="189"/>
    </row>
    <row r="34" spans="1:6" ht="25.5" x14ac:dyDescent="0.2">
      <c r="A34" s="187"/>
      <c r="B34" s="9" t="s">
        <v>225</v>
      </c>
      <c r="C34" s="179"/>
      <c r="D34" s="180" t="s">
        <v>294</v>
      </c>
      <c r="E34" s="181"/>
      <c r="F34" s="180" t="e">
        <f>'3 - End User Organisation '!#REF!</f>
        <v>#REF!</v>
      </c>
    </row>
    <row r="35" spans="1:6" x14ac:dyDescent="0.2">
      <c r="A35" s="187"/>
      <c r="B35" s="9" t="s">
        <v>326</v>
      </c>
      <c r="C35" s="192" t="e">
        <f>'3 - End User Organisation '!#REF!</f>
        <v>#REF!</v>
      </c>
      <c r="D35" s="180" t="s">
        <v>294</v>
      </c>
      <c r="E35" s="181"/>
      <c r="F35" s="180" t="e">
        <f>'3 - End User Organisation '!#REF!</f>
        <v>#REF!</v>
      </c>
    </row>
    <row r="36" spans="1:6" x14ac:dyDescent="0.2">
      <c r="A36" s="187"/>
      <c r="B36" s="9" t="s">
        <v>226</v>
      </c>
      <c r="C36" s="179"/>
      <c r="D36" s="180" t="s">
        <v>294</v>
      </c>
      <c r="E36" s="181"/>
      <c r="F36" s="180" t="e">
        <f>'3 - End User Organisation '!#REF!</f>
        <v>#REF!</v>
      </c>
    </row>
    <row r="37" spans="1:6" x14ac:dyDescent="0.2">
      <c r="A37" s="187"/>
      <c r="B37" s="9" t="s">
        <v>327</v>
      </c>
      <c r="C37" s="192" t="e">
        <f>'3 - End User Organisation '!#REF!</f>
        <v>#REF!</v>
      </c>
      <c r="D37" s="180" t="s">
        <v>294</v>
      </c>
      <c r="E37" s="181"/>
      <c r="F37" s="180" t="e">
        <f>'3 - End User Organisation '!#REF!</f>
        <v>#REF!</v>
      </c>
    </row>
    <row r="38" spans="1:6" x14ac:dyDescent="0.2">
      <c r="A38" s="187"/>
      <c r="B38" s="9" t="s">
        <v>328</v>
      </c>
      <c r="C38" s="179"/>
      <c r="D38" s="180" t="s">
        <v>294</v>
      </c>
      <c r="E38" s="181"/>
      <c r="F38" s="180" t="e">
        <f>'3 - End User Organisation '!#REF!</f>
        <v>#REF!</v>
      </c>
    </row>
    <row r="39" spans="1:6" x14ac:dyDescent="0.2">
      <c r="A39" s="187"/>
      <c r="B39" s="9" t="s">
        <v>329</v>
      </c>
      <c r="C39" s="192" t="e">
        <f>'3 - End User Organisation '!#REF!</f>
        <v>#REF!</v>
      </c>
      <c r="D39" s="180" t="s">
        <v>294</v>
      </c>
      <c r="E39" s="181"/>
      <c r="F39" s="180" t="e">
        <f>'3 - End User Organisation '!#REF!</f>
        <v>#REF!</v>
      </c>
    </row>
    <row r="40" spans="1:6" x14ac:dyDescent="0.2">
      <c r="A40" s="191" t="s">
        <v>227</v>
      </c>
      <c r="B40" s="187"/>
      <c r="C40" s="188"/>
      <c r="D40" s="188"/>
      <c r="E40" s="188"/>
      <c r="F40" s="189"/>
    </row>
    <row r="41" spans="1:6" ht="25.5" x14ac:dyDescent="0.2">
      <c r="A41" s="187"/>
      <c r="B41" s="9" t="s">
        <v>330</v>
      </c>
      <c r="C41" s="179"/>
      <c r="D41" s="180" t="s">
        <v>294</v>
      </c>
      <c r="E41" s="181"/>
      <c r="F41" s="180" t="str">
        <f>'3 - End User Organisation '!F20</f>
        <v>NYA</v>
      </c>
    </row>
    <row r="42" spans="1:6" x14ac:dyDescent="0.2">
      <c r="A42" s="187"/>
      <c r="B42" s="9" t="s">
        <v>230</v>
      </c>
      <c r="C42" s="179"/>
      <c r="D42" s="180" t="s">
        <v>294</v>
      </c>
      <c r="E42" s="181"/>
      <c r="F42" s="180" t="str">
        <f>'3 - End User Organisation '!F21</f>
        <v>NYA</v>
      </c>
    </row>
    <row r="43" spans="1:6" x14ac:dyDescent="0.2">
      <c r="A43" s="187"/>
      <c r="B43" s="9" t="s">
        <v>331</v>
      </c>
      <c r="C43" s="179"/>
      <c r="D43" s="180" t="s">
        <v>294</v>
      </c>
      <c r="E43" s="181"/>
      <c r="F43" s="180" t="str">
        <f>'3 - End User Organisation '!F22</f>
        <v>NYA</v>
      </c>
    </row>
    <row r="44" spans="1:6" x14ac:dyDescent="0.2">
      <c r="A44" s="187"/>
      <c r="B44" s="9" t="s">
        <v>332</v>
      </c>
      <c r="C44" s="179"/>
      <c r="D44" s="180" t="s">
        <v>294</v>
      </c>
      <c r="E44" s="181"/>
      <c r="F44" s="180" t="str">
        <f>'3 - End User Organisation '!F23</f>
        <v>NYA</v>
      </c>
    </row>
    <row r="45" spans="1:6" x14ac:dyDescent="0.2">
      <c r="A45" s="187"/>
      <c r="B45" s="9" t="s">
        <v>235</v>
      </c>
      <c r="C45" s="179"/>
      <c r="D45" s="180" t="s">
        <v>294</v>
      </c>
      <c r="E45" s="181"/>
      <c r="F45" s="180" t="str">
        <f>'3 - End User Organisation '!F24</f>
        <v>NYA</v>
      </c>
    </row>
    <row r="46" spans="1:6" x14ac:dyDescent="0.2">
      <c r="A46" s="187"/>
      <c r="B46" s="9" t="s">
        <v>237</v>
      </c>
      <c r="C46" s="179"/>
      <c r="D46" s="180" t="s">
        <v>294</v>
      </c>
      <c r="E46" s="181"/>
      <c r="F46" s="180" t="str">
        <f>'3 - End User Organisation '!F25</f>
        <v>NYA</v>
      </c>
    </row>
    <row r="47" spans="1:6" x14ac:dyDescent="0.2">
      <c r="A47" s="191" t="s">
        <v>238</v>
      </c>
      <c r="B47" s="187"/>
      <c r="C47" s="188"/>
      <c r="D47" s="188"/>
      <c r="E47" s="188"/>
      <c r="F47" s="189"/>
    </row>
    <row r="48" spans="1:6" x14ac:dyDescent="0.2">
      <c r="A48" s="187"/>
      <c r="B48" s="9" t="s">
        <v>239</v>
      </c>
      <c r="C48" s="179"/>
      <c r="D48" s="180" t="s">
        <v>294</v>
      </c>
      <c r="E48" s="181"/>
      <c r="F48" s="180" t="str">
        <f>'3 - End User Organisation '!F27</f>
        <v>NYA</v>
      </c>
    </row>
    <row r="49" spans="1:6" x14ac:dyDescent="0.2">
      <c r="A49" s="187"/>
      <c r="B49" s="9" t="s">
        <v>333</v>
      </c>
      <c r="C49" s="179"/>
      <c r="D49" s="180" t="s">
        <v>294</v>
      </c>
      <c r="E49" s="181"/>
      <c r="F49" s="180" t="str">
        <f>'3 - End User Organisation '!F28</f>
        <v>NYA</v>
      </c>
    </row>
    <row r="50" spans="1:6" x14ac:dyDescent="0.2">
      <c r="A50" s="187"/>
      <c r="B50" s="9" t="s">
        <v>334</v>
      </c>
      <c r="C50" s="183">
        <f>'3 - End User Organisation '!D29</f>
        <v>0</v>
      </c>
      <c r="D50" s="180" t="s">
        <v>294</v>
      </c>
      <c r="E50" s="181"/>
      <c r="F50" s="180" t="str">
        <f>'3 - End User Organisation '!F29</f>
        <v>NYA</v>
      </c>
    </row>
    <row r="51" spans="1:6" x14ac:dyDescent="0.2">
      <c r="A51" s="191" t="s">
        <v>241</v>
      </c>
      <c r="B51" s="187"/>
      <c r="C51" s="188"/>
      <c r="D51" s="188"/>
      <c r="E51" s="188"/>
      <c r="F51" s="189"/>
    </row>
    <row r="52" spans="1:6" x14ac:dyDescent="0.2">
      <c r="A52" s="187"/>
      <c r="B52" s="9" t="s">
        <v>335</v>
      </c>
      <c r="C52" s="179"/>
      <c r="D52" s="180" t="s">
        <v>294</v>
      </c>
      <c r="E52" s="181"/>
      <c r="F52" s="180" t="e">
        <f>'3 - End User Organisation '!#REF!</f>
        <v>#REF!</v>
      </c>
    </row>
    <row r="53" spans="1:6" ht="25.5" x14ac:dyDescent="0.2">
      <c r="A53" s="187"/>
      <c r="B53" s="184" t="s">
        <v>242</v>
      </c>
      <c r="C53" s="179"/>
      <c r="D53" s="180" t="s">
        <v>294</v>
      </c>
      <c r="E53" s="181"/>
      <c r="F53" s="180" t="e">
        <f>'3 - End User Organisation '!#REF!</f>
        <v>#REF!</v>
      </c>
    </row>
    <row r="54" spans="1:6" x14ac:dyDescent="0.2">
      <c r="A54" s="187"/>
      <c r="B54" s="182" t="s">
        <v>336</v>
      </c>
      <c r="C54" s="179"/>
      <c r="D54" s="180" t="s">
        <v>294</v>
      </c>
      <c r="E54" s="181"/>
      <c r="F54" s="180" t="e">
        <f>'3 - End User Organisation '!#REF!</f>
        <v>#REF!</v>
      </c>
    </row>
    <row r="55" spans="1:6" ht="25.5" x14ac:dyDescent="0.2">
      <c r="A55" s="187"/>
      <c r="B55" s="9" t="s">
        <v>337</v>
      </c>
      <c r="C55" s="179"/>
      <c r="D55" s="180" t="s">
        <v>294</v>
      </c>
      <c r="E55" s="181"/>
      <c r="F55" s="180" t="e">
        <f>'3 - End User Organisation '!#REF!</f>
        <v>#REF!</v>
      </c>
    </row>
    <row r="56" spans="1:6" x14ac:dyDescent="0.2">
      <c r="A56" s="187"/>
      <c r="B56" s="182" t="s">
        <v>338</v>
      </c>
      <c r="C56" s="179"/>
      <c r="D56" s="180" t="s">
        <v>294</v>
      </c>
      <c r="E56" s="181"/>
      <c r="F56" s="180" t="e">
        <f>'3 - End User Organisation '!#REF!</f>
        <v>#REF!</v>
      </c>
    </row>
    <row r="57" spans="1:6" x14ac:dyDescent="0.2">
      <c r="A57" s="191" t="s">
        <v>243</v>
      </c>
      <c r="B57" s="187"/>
      <c r="C57" s="188"/>
      <c r="D57" s="188"/>
      <c r="E57" s="188"/>
      <c r="F57" s="189"/>
    </row>
    <row r="58" spans="1:6" x14ac:dyDescent="0.2">
      <c r="A58" s="187"/>
      <c r="B58" s="9" t="s">
        <v>339</v>
      </c>
      <c r="C58" s="179"/>
      <c r="D58" s="180" t="s">
        <v>294</v>
      </c>
      <c r="E58" s="181"/>
      <c r="F58" s="180" t="e">
        <f>'3 - End User Organisation '!#REF!</f>
        <v>#REF!</v>
      </c>
    </row>
    <row r="59" spans="1:6" x14ac:dyDescent="0.2">
      <c r="A59" s="187"/>
      <c r="B59" s="9" t="s">
        <v>340</v>
      </c>
      <c r="C59" s="193" t="e">
        <f>'3 - End User Organisation '!#REF!</f>
        <v>#REF!</v>
      </c>
      <c r="D59" s="180" t="s">
        <v>294</v>
      </c>
      <c r="E59" s="181"/>
      <c r="F59" s="180" t="str">
        <f>'3 - End User Organisation '!F31</f>
        <v>NYA</v>
      </c>
    </row>
    <row r="60" spans="1:6" x14ac:dyDescent="0.2">
      <c r="A60" s="187"/>
      <c r="B60" s="9" t="s">
        <v>4</v>
      </c>
      <c r="C60" s="183" t="e">
        <f>'3 - End User Organisation '!#REF!</f>
        <v>#REF!</v>
      </c>
      <c r="D60" s="180" t="s">
        <v>294</v>
      </c>
      <c r="E60" s="181"/>
      <c r="F60" s="180" t="str">
        <f>'3 - End User Organisation '!F33</f>
        <v>NYA</v>
      </c>
    </row>
    <row r="61" spans="1:6" x14ac:dyDescent="0.2">
      <c r="A61" s="187"/>
      <c r="B61" s="9" t="s">
        <v>341</v>
      </c>
      <c r="C61" s="193" t="e">
        <f>'3 - End User Organisation '!#REF!</f>
        <v>#REF!</v>
      </c>
      <c r="D61" s="180" t="s">
        <v>294</v>
      </c>
      <c r="E61" s="181"/>
      <c r="F61" s="180" t="str">
        <f>'3 - End User Organisation '!F34</f>
        <v>NYA</v>
      </c>
    </row>
    <row r="62" spans="1:6" x14ac:dyDescent="0.2">
      <c r="A62" s="187"/>
      <c r="B62" s="9" t="s">
        <v>4</v>
      </c>
      <c r="C62" s="183" t="e">
        <f>'3 - End User Organisation '!#REF!</f>
        <v>#REF!</v>
      </c>
      <c r="D62" s="180" t="s">
        <v>294</v>
      </c>
      <c r="E62" s="181"/>
      <c r="F62" s="180" t="str">
        <f>'3 - End User Organisation '!F35</f>
        <v>NYA</v>
      </c>
    </row>
    <row r="63" spans="1:6" x14ac:dyDescent="0.2">
      <c r="A63" s="187"/>
      <c r="B63" s="9" t="s">
        <v>342</v>
      </c>
      <c r="C63" s="179"/>
      <c r="D63" s="180" t="s">
        <v>294</v>
      </c>
      <c r="E63" s="181"/>
      <c r="F63" s="180" t="e">
        <f>'3 - End User Organisation '!#REF!</f>
        <v>#REF!</v>
      </c>
    </row>
    <row r="64" spans="1:6" x14ac:dyDescent="0.2">
      <c r="A64" s="187"/>
      <c r="B64" s="9" t="s">
        <v>343</v>
      </c>
      <c r="C64" s="179"/>
      <c r="D64" s="180" t="s">
        <v>294</v>
      </c>
      <c r="E64" s="181"/>
      <c r="F64" s="180" t="e">
        <f>'3 - End User Organisation '!#REF!</f>
        <v>#REF!</v>
      </c>
    </row>
    <row r="65" spans="1:6" x14ac:dyDescent="0.2">
      <c r="A65" s="187"/>
      <c r="B65" s="9" t="s">
        <v>344</v>
      </c>
      <c r="C65" s="179"/>
      <c r="D65" s="180" t="s">
        <v>294</v>
      </c>
      <c r="E65" s="181"/>
      <c r="F65" s="180" t="e">
        <f>'3 - End User Organisation '!#REF!</f>
        <v>#REF!</v>
      </c>
    </row>
    <row r="66" spans="1:6" x14ac:dyDescent="0.2">
      <c r="A66" s="187"/>
      <c r="B66" s="182" t="s">
        <v>245</v>
      </c>
      <c r="C66" s="193" t="e">
        <f>'3 - End User Organisation '!#REF!</f>
        <v>#REF!</v>
      </c>
      <c r="D66" s="180" t="s">
        <v>294</v>
      </c>
      <c r="E66" s="181"/>
      <c r="F66" s="180" t="e">
        <f>'3 - End User Organisation '!#REF!</f>
        <v>#REF!</v>
      </c>
    </row>
    <row r="67" spans="1:6" x14ac:dyDescent="0.2">
      <c r="A67" s="187"/>
      <c r="B67" s="182"/>
      <c r="C67" s="179"/>
      <c r="D67" s="180" t="s">
        <v>294</v>
      </c>
      <c r="E67" s="181"/>
      <c r="F67" s="180" t="e">
        <f>'3 - End User Organisation '!#REF!</f>
        <v>#REF!</v>
      </c>
    </row>
    <row r="68" spans="1:6" x14ac:dyDescent="0.2">
      <c r="A68" s="187"/>
      <c r="B68" s="9" t="s">
        <v>345</v>
      </c>
      <c r="C68" s="179"/>
      <c r="D68" s="180" t="s">
        <v>294</v>
      </c>
      <c r="E68" s="181"/>
      <c r="F68" s="180" t="e">
        <f>'3 - End User Organisation '!#REF!</f>
        <v>#REF!</v>
      </c>
    </row>
    <row r="69" spans="1:6" x14ac:dyDescent="0.2">
      <c r="A69" s="187"/>
      <c r="B69" s="182" t="s">
        <v>245</v>
      </c>
      <c r="C69" s="192" t="e">
        <f>'3 - End User Organisation '!#REF!</f>
        <v>#REF!</v>
      </c>
      <c r="D69" s="180" t="s">
        <v>294</v>
      </c>
      <c r="E69" s="181"/>
      <c r="F69" s="180" t="e">
        <f>'3 - End User Organisation '!#REF!</f>
        <v>#REF!</v>
      </c>
    </row>
    <row r="70" spans="1:6" x14ac:dyDescent="0.2">
      <c r="A70" s="187"/>
      <c r="B70" s="182"/>
      <c r="C70" s="179"/>
      <c r="D70" s="180" t="s">
        <v>294</v>
      </c>
      <c r="E70" s="181"/>
      <c r="F70" s="180" t="e">
        <f>'3 - End User Organisation '!#REF!</f>
        <v>#REF!</v>
      </c>
    </row>
    <row r="71" spans="1:6" x14ac:dyDescent="0.2">
      <c r="A71" s="187"/>
      <c r="B71" s="9" t="s">
        <v>346</v>
      </c>
      <c r="C71" s="192" t="e">
        <f>'3 - End User Organisation '!#REF!</f>
        <v>#REF!</v>
      </c>
      <c r="D71" s="180" t="s">
        <v>294</v>
      </c>
      <c r="E71" s="181"/>
      <c r="F71" s="180" t="e">
        <f>'3 - End User Organisation '!#REF!</f>
        <v>#REF!</v>
      </c>
    </row>
    <row r="72" spans="1:6" x14ac:dyDescent="0.2">
      <c r="A72" s="187"/>
      <c r="B72" s="9"/>
      <c r="C72" s="179"/>
      <c r="D72" s="180" t="s">
        <v>294</v>
      </c>
      <c r="E72" s="181"/>
      <c r="F72" s="180" t="e">
        <f>'3 - End User Organisation '!#REF!</f>
        <v>#REF!</v>
      </c>
    </row>
    <row r="73" spans="1:6" x14ac:dyDescent="0.2">
      <c r="A73" s="191" t="s">
        <v>307</v>
      </c>
      <c r="B73" s="187"/>
      <c r="C73" s="188"/>
      <c r="D73" s="188"/>
      <c r="E73" s="188"/>
      <c r="F73" s="189"/>
    </row>
    <row r="74" spans="1:6" x14ac:dyDescent="0.2">
      <c r="A74" s="187"/>
      <c r="B74" s="9" t="s">
        <v>162</v>
      </c>
      <c r="C74" s="192">
        <f>'3 - End User Organisation '!D32</f>
        <v>0</v>
      </c>
      <c r="D74" s="180" t="s">
        <v>294</v>
      </c>
      <c r="E74" s="181"/>
      <c r="F74" s="180" t="e">
        <f>'3 - End User Organisation '!#REF!</f>
        <v>#REF!</v>
      </c>
    </row>
    <row r="75" spans="1:6" x14ac:dyDescent="0.2">
      <c r="A75" s="187"/>
      <c r="B75" s="9" t="s">
        <v>163</v>
      </c>
      <c r="C75" s="183">
        <f>'3 - End User Organisation '!D33</f>
        <v>0</v>
      </c>
      <c r="D75" s="180" t="s">
        <v>294</v>
      </c>
      <c r="E75" s="181"/>
      <c r="F75" s="180" t="e">
        <f>'3 - End User Organisation '!#REF!</f>
        <v>#REF!</v>
      </c>
    </row>
    <row r="76" spans="1:6" x14ac:dyDescent="0.2">
      <c r="A76" s="187"/>
      <c r="B76" s="9" t="s">
        <v>164</v>
      </c>
      <c r="C76" s="183">
        <f>'3 - End User Organisation '!D34</f>
        <v>0</v>
      </c>
      <c r="D76" s="180" t="s">
        <v>294</v>
      </c>
      <c r="E76" s="181"/>
      <c r="F76" s="180" t="e">
        <f>'3 - End User Organisation '!#REF!</f>
        <v>#REF!</v>
      </c>
    </row>
    <row r="77" spans="1:6" x14ac:dyDescent="0.2">
      <c r="A77" s="187"/>
      <c r="B77" s="9" t="s">
        <v>246</v>
      </c>
      <c r="C77" s="192">
        <f>'3 - End User Organisation '!D35</f>
        <v>0</v>
      </c>
      <c r="D77" s="180" t="s">
        <v>294</v>
      </c>
      <c r="E77" s="181"/>
      <c r="F77" s="180" t="e">
        <f>'3 - End User Organisation '!#REF!</f>
        <v>#REF!</v>
      </c>
    </row>
    <row r="78" spans="1:6" x14ac:dyDescent="0.2">
      <c r="A78" s="191" t="s">
        <v>247</v>
      </c>
      <c r="B78" s="187"/>
      <c r="C78" s="188"/>
      <c r="D78" s="188"/>
      <c r="E78" s="188"/>
      <c r="F78" s="189"/>
    </row>
    <row r="79" spans="1:6" x14ac:dyDescent="0.2">
      <c r="A79" s="191"/>
      <c r="B79" s="9" t="s">
        <v>248</v>
      </c>
      <c r="C79" s="179"/>
      <c r="D79" s="180" t="s">
        <v>294</v>
      </c>
      <c r="E79" s="181"/>
      <c r="F79" s="180" t="str">
        <f>'3 - End User Organisation '!F40</f>
        <v>NYA</v>
      </c>
    </row>
    <row r="80" spans="1:6" x14ac:dyDescent="0.2">
      <c r="A80" s="187"/>
      <c r="B80" s="9" t="s">
        <v>250</v>
      </c>
      <c r="C80" s="179"/>
      <c r="D80" s="180" t="s">
        <v>294</v>
      </c>
      <c r="E80" s="181"/>
      <c r="F80" s="180" t="str">
        <f>'3 - End User Organisation '!F41</f>
        <v>NYA</v>
      </c>
    </row>
    <row r="81" spans="1:6" ht="25.5" x14ac:dyDescent="0.2">
      <c r="A81" s="187"/>
      <c r="B81" s="9" t="s">
        <v>347</v>
      </c>
      <c r="C81" s="179"/>
      <c r="D81" s="180" t="s">
        <v>294</v>
      </c>
      <c r="E81" s="181"/>
      <c r="F81" s="180" t="str">
        <f>'3 - End User Organisation '!F42</f>
        <v>NYA</v>
      </c>
    </row>
    <row r="82" spans="1:6" x14ac:dyDescent="0.2">
      <c r="A82" s="187"/>
      <c r="B82" s="9" t="s">
        <v>125</v>
      </c>
      <c r="C82" s="179"/>
      <c r="D82" s="180" t="s">
        <v>294</v>
      </c>
      <c r="E82" s="181"/>
      <c r="F82" s="180" t="str">
        <f>'3 - End User Organisation '!F43</f>
        <v>NYA</v>
      </c>
    </row>
    <row r="83" spans="1:6" x14ac:dyDescent="0.2">
      <c r="A83" s="187"/>
      <c r="B83" s="9" t="s">
        <v>0</v>
      </c>
      <c r="C83" s="179"/>
      <c r="D83" s="180" t="s">
        <v>294</v>
      </c>
      <c r="E83" s="181"/>
      <c r="F83" s="180" t="str">
        <f>'3 - End User Organisation '!F44</f>
        <v>NYA</v>
      </c>
    </row>
    <row r="84" spans="1:6" ht="25.5" x14ac:dyDescent="0.2">
      <c r="A84" s="187"/>
      <c r="B84" s="9" t="s">
        <v>348</v>
      </c>
      <c r="C84" s="179"/>
      <c r="D84" s="180" t="s">
        <v>294</v>
      </c>
      <c r="E84" s="181"/>
      <c r="F84" s="180" t="str">
        <f>'3 - End User Organisation '!F45</f>
        <v>NYA</v>
      </c>
    </row>
    <row r="85" spans="1:6" x14ac:dyDescent="0.2">
      <c r="A85" s="187"/>
      <c r="B85" s="9" t="s">
        <v>349</v>
      </c>
      <c r="C85" s="179"/>
      <c r="D85" s="180" t="s">
        <v>294</v>
      </c>
      <c r="E85" s="181"/>
      <c r="F85" s="180" t="str">
        <f>'3 - End User Organisation '!F46</f>
        <v>NYA</v>
      </c>
    </row>
  </sheetData>
  <conditionalFormatting sqref="D7">
    <cfRule type="containsText" dxfId="51" priority="49" operator="containsText" text="Not OK">
      <formula>NOT(ISERROR(SEARCH("Not OK",D7)))</formula>
    </cfRule>
    <cfRule type="containsText" dxfId="50" priority="50" operator="containsText" text="Queries">
      <formula>NOT(ISERROR(SEARCH("Queries",D7)))</formula>
    </cfRule>
    <cfRule type="containsText" dxfId="49" priority="51" operator="containsText" text="OK">
      <formula>NOT(ISERROR(SEARCH("OK",D7)))</formula>
    </cfRule>
    <cfRule type="containsText" dxfId="48" priority="52" operator="containsText" text="NYA">
      <formula>NOT(ISERROR(SEARCH("NYA",D7)))</formula>
    </cfRule>
  </conditionalFormatting>
  <conditionalFormatting sqref="D8:D19">
    <cfRule type="containsText" dxfId="47" priority="45" operator="containsText" text="Not OK">
      <formula>NOT(ISERROR(SEARCH("Not OK",D8)))</formula>
    </cfRule>
    <cfRule type="containsText" dxfId="46" priority="46" operator="containsText" text="Queries">
      <formula>NOT(ISERROR(SEARCH("Queries",D8)))</formula>
    </cfRule>
    <cfRule type="containsText" dxfId="45" priority="47" operator="containsText" text="OK">
      <formula>NOT(ISERROR(SEARCH("OK",D8)))</formula>
    </cfRule>
    <cfRule type="containsText" dxfId="44" priority="48" operator="containsText" text="NYA">
      <formula>NOT(ISERROR(SEARCH("NYA",D8)))</formula>
    </cfRule>
  </conditionalFormatting>
  <conditionalFormatting sqref="D21:D22">
    <cfRule type="containsText" dxfId="43" priority="41" operator="containsText" text="Not OK">
      <formula>NOT(ISERROR(SEARCH("Not OK",D21)))</formula>
    </cfRule>
    <cfRule type="containsText" dxfId="42" priority="42" operator="containsText" text="Queries">
      <formula>NOT(ISERROR(SEARCH("Queries",D21)))</formula>
    </cfRule>
    <cfRule type="containsText" dxfId="41" priority="43" operator="containsText" text="OK">
      <formula>NOT(ISERROR(SEARCH("OK",D21)))</formula>
    </cfRule>
    <cfRule type="containsText" dxfId="40" priority="44" operator="containsText" text="NYA">
      <formula>NOT(ISERROR(SEARCH("NYA",D21)))</formula>
    </cfRule>
  </conditionalFormatting>
  <conditionalFormatting sqref="D24:D26">
    <cfRule type="containsText" dxfId="39" priority="37" operator="containsText" text="Not OK">
      <formula>NOT(ISERROR(SEARCH("Not OK",D24)))</formula>
    </cfRule>
    <cfRule type="containsText" dxfId="38" priority="38" operator="containsText" text="Queries">
      <formula>NOT(ISERROR(SEARCH("Queries",D24)))</formula>
    </cfRule>
    <cfRule type="containsText" dxfId="37" priority="39" operator="containsText" text="OK">
      <formula>NOT(ISERROR(SEARCH("OK",D24)))</formula>
    </cfRule>
    <cfRule type="containsText" dxfId="36" priority="40" operator="containsText" text="NYA">
      <formula>NOT(ISERROR(SEARCH("NYA",D24)))</formula>
    </cfRule>
  </conditionalFormatting>
  <conditionalFormatting sqref="D28:D30">
    <cfRule type="containsText" dxfId="35" priority="33" operator="containsText" text="Not OK">
      <formula>NOT(ISERROR(SEARCH("Not OK",D28)))</formula>
    </cfRule>
    <cfRule type="containsText" dxfId="34" priority="34" operator="containsText" text="Queries">
      <formula>NOT(ISERROR(SEARCH("Queries",D28)))</formula>
    </cfRule>
    <cfRule type="containsText" dxfId="33" priority="35" operator="containsText" text="OK">
      <formula>NOT(ISERROR(SEARCH("OK",D28)))</formula>
    </cfRule>
    <cfRule type="containsText" dxfId="32" priority="36" operator="containsText" text="NYA">
      <formula>NOT(ISERROR(SEARCH("NYA",D28)))</formula>
    </cfRule>
  </conditionalFormatting>
  <conditionalFormatting sqref="D32">
    <cfRule type="containsText" dxfId="31" priority="29" operator="containsText" text="Not OK">
      <formula>NOT(ISERROR(SEARCH("Not OK",D32)))</formula>
    </cfRule>
    <cfRule type="containsText" dxfId="30" priority="30" operator="containsText" text="Queries">
      <formula>NOT(ISERROR(SEARCH("Queries",D32)))</formula>
    </cfRule>
    <cfRule type="containsText" dxfId="29" priority="31" operator="containsText" text="OK">
      <formula>NOT(ISERROR(SEARCH("OK",D32)))</formula>
    </cfRule>
    <cfRule type="containsText" dxfId="28" priority="32" operator="containsText" text="NYA">
      <formula>NOT(ISERROR(SEARCH("NYA",D32)))</formula>
    </cfRule>
  </conditionalFormatting>
  <conditionalFormatting sqref="D34:D39">
    <cfRule type="containsText" dxfId="27" priority="25" operator="containsText" text="Not OK">
      <formula>NOT(ISERROR(SEARCH("Not OK",D34)))</formula>
    </cfRule>
    <cfRule type="containsText" dxfId="26" priority="26" operator="containsText" text="Queries">
      <formula>NOT(ISERROR(SEARCH("Queries",D34)))</formula>
    </cfRule>
    <cfRule type="containsText" dxfId="25" priority="27" operator="containsText" text="OK">
      <formula>NOT(ISERROR(SEARCH("OK",D34)))</formula>
    </cfRule>
    <cfRule type="containsText" dxfId="24" priority="28" operator="containsText" text="NYA">
      <formula>NOT(ISERROR(SEARCH("NYA",D34)))</formula>
    </cfRule>
  </conditionalFormatting>
  <conditionalFormatting sqref="D41:D46">
    <cfRule type="containsText" dxfId="23" priority="21" operator="containsText" text="Not OK">
      <formula>NOT(ISERROR(SEARCH("Not OK",D41)))</formula>
    </cfRule>
    <cfRule type="containsText" dxfId="22" priority="22" operator="containsText" text="Queries">
      <formula>NOT(ISERROR(SEARCH("Queries",D41)))</formula>
    </cfRule>
    <cfRule type="containsText" dxfId="21" priority="23" operator="containsText" text="OK">
      <formula>NOT(ISERROR(SEARCH("OK",D41)))</formula>
    </cfRule>
    <cfRule type="containsText" dxfId="20" priority="24" operator="containsText" text="NYA">
      <formula>NOT(ISERROR(SEARCH("NYA",D41)))</formula>
    </cfRule>
  </conditionalFormatting>
  <conditionalFormatting sqref="D48:D50">
    <cfRule type="containsText" dxfId="19" priority="17" operator="containsText" text="Not OK">
      <formula>NOT(ISERROR(SEARCH("Not OK",D48)))</formula>
    </cfRule>
    <cfRule type="containsText" dxfId="18" priority="18" operator="containsText" text="Queries">
      <formula>NOT(ISERROR(SEARCH("Queries",D48)))</formula>
    </cfRule>
    <cfRule type="containsText" dxfId="17" priority="19" operator="containsText" text="OK">
      <formula>NOT(ISERROR(SEARCH("OK",D48)))</formula>
    </cfRule>
    <cfRule type="containsText" dxfId="16" priority="20" operator="containsText" text="NYA">
      <formula>NOT(ISERROR(SEARCH("NYA",D48)))</formula>
    </cfRule>
  </conditionalFormatting>
  <conditionalFormatting sqref="D52:D56">
    <cfRule type="containsText" dxfId="15" priority="13" operator="containsText" text="Not OK">
      <formula>NOT(ISERROR(SEARCH("Not OK",D52)))</formula>
    </cfRule>
    <cfRule type="containsText" dxfId="14" priority="14" operator="containsText" text="Queries">
      <formula>NOT(ISERROR(SEARCH("Queries",D52)))</formula>
    </cfRule>
    <cfRule type="containsText" dxfId="13" priority="15" operator="containsText" text="OK">
      <formula>NOT(ISERROR(SEARCH("OK",D52)))</formula>
    </cfRule>
    <cfRule type="containsText" dxfId="12" priority="16" operator="containsText" text="NYA">
      <formula>NOT(ISERROR(SEARCH("NYA",D52)))</formula>
    </cfRule>
  </conditionalFormatting>
  <conditionalFormatting sqref="D58:D72">
    <cfRule type="containsText" dxfId="11" priority="9" operator="containsText" text="Not OK">
      <formula>NOT(ISERROR(SEARCH("Not OK",D58)))</formula>
    </cfRule>
    <cfRule type="containsText" dxfId="10" priority="10" operator="containsText" text="Queries">
      <formula>NOT(ISERROR(SEARCH("Queries",D58)))</formula>
    </cfRule>
    <cfRule type="containsText" dxfId="9" priority="11" operator="containsText" text="OK">
      <formula>NOT(ISERROR(SEARCH("OK",D58)))</formula>
    </cfRule>
    <cfRule type="containsText" dxfId="8" priority="12" operator="containsText" text="NYA">
      <formula>NOT(ISERROR(SEARCH("NYA",D58)))</formula>
    </cfRule>
  </conditionalFormatting>
  <conditionalFormatting sqref="D74:D77">
    <cfRule type="containsText" dxfId="7" priority="5" operator="containsText" text="Not OK">
      <formula>NOT(ISERROR(SEARCH("Not OK",D74)))</formula>
    </cfRule>
    <cfRule type="containsText" dxfId="6" priority="6" operator="containsText" text="Queries">
      <formula>NOT(ISERROR(SEARCH("Queries",D74)))</formula>
    </cfRule>
    <cfRule type="containsText" dxfId="5" priority="7" operator="containsText" text="OK">
      <formula>NOT(ISERROR(SEARCH("OK",D74)))</formula>
    </cfRule>
    <cfRule type="containsText" dxfId="4" priority="8" operator="containsText" text="NYA">
      <formula>NOT(ISERROR(SEARCH("NYA",D74)))</formula>
    </cfRule>
  </conditionalFormatting>
  <conditionalFormatting sqref="D79:D85">
    <cfRule type="containsText" dxfId="3" priority="1" operator="containsText" text="Not OK">
      <formula>NOT(ISERROR(SEARCH("Not OK",D79)))</formula>
    </cfRule>
    <cfRule type="containsText" dxfId="2" priority="2" operator="containsText" text="Queries">
      <formula>NOT(ISERROR(SEARCH("Queries",D79)))</formula>
    </cfRule>
    <cfRule type="containsText" dxfId="1" priority="3" operator="containsText" text="OK">
      <formula>NOT(ISERROR(SEARCH("OK",D79)))</formula>
    </cfRule>
    <cfRule type="containsText" dxfId="0" priority="4" operator="containsText" text="NYA">
      <formula>NOT(ISERROR(SEARCH("NYA",D79)))</formula>
    </cfRule>
  </conditionalFormatting>
  <dataValidations count="1">
    <dataValidation type="list" allowBlank="1" showInputMessage="1" showErrorMessage="1" sqref="E77" xr:uid="{00000000-0002-0000-1000-000000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63"/>
  <sheetViews>
    <sheetView showGridLines="0" zoomScaleNormal="100" workbookViewId="0"/>
  </sheetViews>
  <sheetFormatPr defaultColWidth="9.140625" defaultRowHeight="12.75" x14ac:dyDescent="0.2"/>
  <cols>
    <col min="1" max="1" width="4.42578125" style="226" customWidth="1"/>
    <col min="2" max="2" width="20.42578125" style="226" customWidth="1"/>
    <col min="3" max="3" width="17.85546875" style="226" customWidth="1"/>
    <col min="4" max="4" width="58" style="226" customWidth="1"/>
    <col min="5" max="16384" width="9.140625" style="226"/>
  </cols>
  <sheetData>
    <row r="1" spans="1:17" ht="20.25" x14ac:dyDescent="0.3">
      <c r="A1" s="226" t="s">
        <v>497</v>
      </c>
      <c r="B1" s="225" t="s">
        <v>615</v>
      </c>
    </row>
    <row r="7" spans="1:17" s="227" customFormat="1" x14ac:dyDescent="0.2">
      <c r="Q7" s="275"/>
    </row>
    <row r="18" spans="2:15" x14ac:dyDescent="0.2">
      <c r="D18" s="226" t="s">
        <v>498</v>
      </c>
    </row>
    <row r="26" spans="2:15" x14ac:dyDescent="0.2">
      <c r="B26" s="228" t="s">
        <v>499</v>
      </c>
    </row>
    <row r="27" spans="2:15" ht="14.25" x14ac:dyDescent="0.2">
      <c r="K27" s="488" t="s">
        <v>562</v>
      </c>
      <c r="L27" s="487"/>
      <c r="M27" s="487"/>
      <c r="N27" s="487"/>
    </row>
    <row r="28" spans="2:15" ht="12.75" customHeight="1" x14ac:dyDescent="0.2">
      <c r="D28" s="226" t="s">
        <v>569</v>
      </c>
      <c r="K28" s="226" t="s">
        <v>564</v>
      </c>
    </row>
    <row r="29" spans="2:15" ht="15" x14ac:dyDescent="0.2">
      <c r="D29" s="229"/>
      <c r="K29" s="486" t="s">
        <v>537</v>
      </c>
      <c r="L29" s="486"/>
      <c r="M29" s="486"/>
      <c r="N29" s="486"/>
      <c r="O29" s="486"/>
    </row>
    <row r="30" spans="2:15" ht="15" x14ac:dyDescent="0.2">
      <c r="J30" s="230"/>
      <c r="K30" s="485" t="s">
        <v>534</v>
      </c>
      <c r="L30" s="485"/>
      <c r="M30" s="485"/>
      <c r="N30" s="485"/>
      <c r="O30" s="485"/>
    </row>
    <row r="31" spans="2:15" ht="15" x14ac:dyDescent="0.2">
      <c r="K31" s="484" t="s">
        <v>535</v>
      </c>
      <c r="L31" s="484"/>
      <c r="M31" s="484"/>
      <c r="N31" s="484"/>
      <c r="O31" s="484"/>
    </row>
    <row r="32" spans="2:15" ht="15" x14ac:dyDescent="0.2">
      <c r="D32" s="226" t="s">
        <v>500</v>
      </c>
      <c r="K32" s="483" t="s">
        <v>536</v>
      </c>
      <c r="L32" s="483"/>
      <c r="M32" s="483"/>
      <c r="N32" s="483"/>
      <c r="O32" s="483"/>
    </row>
    <row r="33" spans="4:4" x14ac:dyDescent="0.2">
      <c r="D33" s="229"/>
    </row>
    <row r="36" spans="4:4" x14ac:dyDescent="0.2">
      <c r="D36" s="226" t="s">
        <v>501</v>
      </c>
    </row>
    <row r="37" spans="4:4" x14ac:dyDescent="0.2">
      <c r="D37" s="229"/>
    </row>
    <row r="40" spans="4:4" x14ac:dyDescent="0.2">
      <c r="D40" s="226" t="s">
        <v>523</v>
      </c>
    </row>
    <row r="41" spans="4:4" x14ac:dyDescent="0.2">
      <c r="D41" s="229"/>
    </row>
    <row r="45" spans="4:4" x14ac:dyDescent="0.2">
      <c r="D45" s="226" t="s">
        <v>502</v>
      </c>
    </row>
    <row r="49" spans="4:4" x14ac:dyDescent="0.2">
      <c r="D49" s="226" t="s">
        <v>503</v>
      </c>
    </row>
    <row r="53" spans="4:4" x14ac:dyDescent="0.2">
      <c r="D53" s="226" t="s">
        <v>504</v>
      </c>
    </row>
    <row r="57" spans="4:4" x14ac:dyDescent="0.2">
      <c r="D57" s="226" t="s">
        <v>505</v>
      </c>
    </row>
    <row r="61" spans="4:4" x14ac:dyDescent="0.2">
      <c r="D61" s="226" t="s">
        <v>834</v>
      </c>
    </row>
    <row r="62" spans="4:4" x14ac:dyDescent="0.2">
      <c r="D62" s="231"/>
    </row>
    <row r="63" spans="4:4" x14ac:dyDescent="0.2">
      <c r="D63" s="231"/>
    </row>
  </sheetData>
  <mergeCells count="5">
    <mergeCell ref="K27:N27"/>
    <mergeCell ref="K32:O32"/>
    <mergeCell ref="K31:O31"/>
    <mergeCell ref="K30:O30"/>
    <mergeCell ref="K29:O29"/>
  </mergeCells>
  <pageMargins left="0.75" right="0.75" top="1" bottom="1" header="0.5" footer="0.5"/>
  <pageSetup paperSize="8" scale="92" fitToHeight="3"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tint="0.59999389629810485"/>
    <pageSetUpPr fitToPage="1"/>
  </sheetPr>
  <dimension ref="B1:D117"/>
  <sheetViews>
    <sheetView workbookViewId="0"/>
  </sheetViews>
  <sheetFormatPr defaultColWidth="11.140625" defaultRowHeight="12.75" x14ac:dyDescent="0.2"/>
  <cols>
    <col min="1" max="1" width="2.85546875" style="195" customWidth="1"/>
    <col min="2" max="2" width="16.7109375" style="196" customWidth="1"/>
    <col min="3" max="3" width="20.85546875" style="195" customWidth="1"/>
    <col min="4" max="16384" width="11.140625" style="195"/>
  </cols>
  <sheetData>
    <row r="1" spans="2:4" ht="18" x14ac:dyDescent="0.25">
      <c r="B1" s="367" t="s">
        <v>568</v>
      </c>
      <c r="C1" s="368"/>
      <c r="D1" s="368"/>
    </row>
    <row r="3" spans="2:4" x14ac:dyDescent="0.2">
      <c r="B3" s="194" t="s">
        <v>350</v>
      </c>
    </row>
    <row r="5" spans="2:4" x14ac:dyDescent="0.2">
      <c r="B5" s="194" t="s">
        <v>351</v>
      </c>
      <c r="C5" s="197" t="s">
        <v>352</v>
      </c>
    </row>
    <row r="6" spans="2:4" x14ac:dyDescent="0.2">
      <c r="B6" s="196" t="s">
        <v>353</v>
      </c>
      <c r="C6" s="195" t="s">
        <v>354</v>
      </c>
    </row>
    <row r="7" spans="2:4" x14ac:dyDescent="0.2">
      <c r="B7" s="196" t="s">
        <v>355</v>
      </c>
      <c r="C7" s="195" t="s">
        <v>356</v>
      </c>
    </row>
    <row r="8" spans="2:4" x14ac:dyDescent="0.2">
      <c r="B8" s="196" t="s">
        <v>357</v>
      </c>
      <c r="C8" s="195" t="s">
        <v>358</v>
      </c>
    </row>
    <row r="9" spans="2:4" x14ac:dyDescent="0.2">
      <c r="B9" s="196" t="s">
        <v>359</v>
      </c>
      <c r="C9" s="195" t="s">
        <v>360</v>
      </c>
    </row>
    <row r="10" spans="2:4" x14ac:dyDescent="0.2">
      <c r="B10" s="196" t="s">
        <v>40</v>
      </c>
      <c r="C10" s="195" t="s">
        <v>361</v>
      </c>
    </row>
    <row r="11" spans="2:4" x14ac:dyDescent="0.2">
      <c r="B11" s="196" t="s">
        <v>362</v>
      </c>
      <c r="C11" s="195" t="s">
        <v>363</v>
      </c>
    </row>
    <row r="13" spans="2:4" x14ac:dyDescent="0.2">
      <c r="B13" s="194" t="s">
        <v>364</v>
      </c>
      <c r="C13" s="197"/>
    </row>
    <row r="14" spans="2:4" x14ac:dyDescent="0.2">
      <c r="B14" s="196" t="s">
        <v>578</v>
      </c>
    </row>
    <row r="15" spans="2:4" x14ac:dyDescent="0.2">
      <c r="B15" s="196" t="s">
        <v>579</v>
      </c>
    </row>
    <row r="16" spans="2:4" x14ac:dyDescent="0.2">
      <c r="B16" s="196" t="s">
        <v>580</v>
      </c>
    </row>
    <row r="17" spans="2:2" x14ac:dyDescent="0.2">
      <c r="B17" s="196" t="s">
        <v>581</v>
      </c>
    </row>
    <row r="18" spans="2:2" x14ac:dyDescent="0.2">
      <c r="B18" s="196" t="s">
        <v>367</v>
      </c>
    </row>
    <row r="19" spans="2:2" x14ac:dyDescent="0.2">
      <c r="B19" s="196" t="s">
        <v>582</v>
      </c>
    </row>
    <row r="20" spans="2:2" x14ac:dyDescent="0.2">
      <c r="B20" s="196" t="s">
        <v>583</v>
      </c>
    </row>
    <row r="21" spans="2:2" x14ac:dyDescent="0.2">
      <c r="B21" s="196" t="s">
        <v>584</v>
      </c>
    </row>
    <row r="22" spans="2:2" x14ac:dyDescent="0.2">
      <c r="B22" s="196" t="s">
        <v>585</v>
      </c>
    </row>
    <row r="23" spans="2:2" x14ac:dyDescent="0.2">
      <c r="B23" s="196" t="s">
        <v>586</v>
      </c>
    </row>
    <row r="24" spans="2:2" x14ac:dyDescent="0.2">
      <c r="B24" s="196" t="s">
        <v>587</v>
      </c>
    </row>
    <row r="25" spans="2:2" x14ac:dyDescent="0.2">
      <c r="B25" s="196" t="s">
        <v>588</v>
      </c>
    </row>
    <row r="26" spans="2:2" x14ac:dyDescent="0.2">
      <c r="B26" s="196" t="s">
        <v>589</v>
      </c>
    </row>
    <row r="27" spans="2:2" x14ac:dyDescent="0.2">
      <c r="B27" s="196" t="s">
        <v>590</v>
      </c>
    </row>
    <row r="28" spans="2:2" x14ac:dyDescent="0.2">
      <c r="B28" s="196" t="s">
        <v>379</v>
      </c>
    </row>
    <row r="29" spans="2:2" x14ac:dyDescent="0.2">
      <c r="B29" s="196" t="s">
        <v>591</v>
      </c>
    </row>
    <row r="30" spans="2:2" x14ac:dyDescent="0.2">
      <c r="B30" s="196" t="s">
        <v>592</v>
      </c>
    </row>
    <row r="31" spans="2:2" x14ac:dyDescent="0.2">
      <c r="B31" s="196" t="s">
        <v>593</v>
      </c>
    </row>
    <row r="32" spans="2:2" x14ac:dyDescent="0.2">
      <c r="B32" s="196" t="s">
        <v>380</v>
      </c>
    </row>
    <row r="33" spans="2:3" x14ac:dyDescent="0.2">
      <c r="B33" s="196" t="s">
        <v>594</v>
      </c>
    </row>
    <row r="34" spans="2:3" x14ac:dyDescent="0.2">
      <c r="B34" s="196" t="s">
        <v>595</v>
      </c>
    </row>
    <row r="35" spans="2:3" x14ac:dyDescent="0.2">
      <c r="B35" s="196" t="s">
        <v>596</v>
      </c>
    </row>
    <row r="36" spans="2:3" x14ac:dyDescent="0.2">
      <c r="B36" s="196" t="s">
        <v>597</v>
      </c>
    </row>
    <row r="37" spans="2:3" x14ac:dyDescent="0.2">
      <c r="B37" s="196" t="s">
        <v>598</v>
      </c>
    </row>
    <row r="40" spans="2:3" x14ac:dyDescent="0.2">
      <c r="B40" s="194" t="s">
        <v>383</v>
      </c>
    </row>
    <row r="41" spans="2:3" x14ac:dyDescent="0.2">
      <c r="B41" s="196" t="s">
        <v>294</v>
      </c>
      <c r="C41" s="195" t="s">
        <v>365</v>
      </c>
    </row>
    <row r="42" spans="2:3" x14ac:dyDescent="0.2">
      <c r="B42" s="196" t="s">
        <v>40</v>
      </c>
      <c r="C42" s="195" t="s">
        <v>361</v>
      </c>
    </row>
    <row r="43" spans="2:3" x14ac:dyDescent="0.2">
      <c r="B43" s="196" t="s">
        <v>366</v>
      </c>
      <c r="C43" s="195" t="s">
        <v>367</v>
      </c>
    </row>
    <row r="44" spans="2:3" x14ac:dyDescent="0.2">
      <c r="B44" s="196" t="s">
        <v>368</v>
      </c>
      <c r="C44" s="195" t="s">
        <v>369</v>
      </c>
    </row>
    <row r="45" spans="2:3" x14ac:dyDescent="0.2">
      <c r="B45" s="196" t="s">
        <v>370</v>
      </c>
      <c r="C45" s="195" t="s">
        <v>371</v>
      </c>
    </row>
    <row r="46" spans="2:3" x14ac:dyDescent="0.2">
      <c r="B46" s="196" t="s">
        <v>372</v>
      </c>
      <c r="C46" s="195" t="s">
        <v>373</v>
      </c>
    </row>
    <row r="47" spans="2:3" x14ac:dyDescent="0.2">
      <c r="B47" s="196" t="s">
        <v>374</v>
      </c>
      <c r="C47" s="195" t="s">
        <v>375</v>
      </c>
    </row>
    <row r="48" spans="2:3" x14ac:dyDescent="0.2">
      <c r="B48" s="196" t="s">
        <v>376</v>
      </c>
      <c r="C48" s="195" t="s">
        <v>377</v>
      </c>
    </row>
    <row r="49" spans="2:3" x14ac:dyDescent="0.2">
      <c r="B49" s="196" t="s">
        <v>378</v>
      </c>
      <c r="C49" s="195" t="s">
        <v>379</v>
      </c>
    </row>
    <row r="50" spans="2:3" x14ac:dyDescent="0.2">
      <c r="B50" s="196" t="s">
        <v>381</v>
      </c>
      <c r="C50" s="195" t="s">
        <v>382</v>
      </c>
    </row>
    <row r="51" spans="2:3" x14ac:dyDescent="0.2">
      <c r="B51" s="194"/>
    </row>
    <row r="52" spans="2:3" x14ac:dyDescent="0.2">
      <c r="B52" s="194" t="s">
        <v>384</v>
      </c>
    </row>
    <row r="53" spans="2:3" x14ac:dyDescent="0.2">
      <c r="B53" s="196" t="s">
        <v>302</v>
      </c>
      <c r="C53" s="195" t="s">
        <v>385</v>
      </c>
    </row>
    <row r="54" spans="2:3" x14ac:dyDescent="0.2">
      <c r="B54" s="196" t="s">
        <v>386</v>
      </c>
      <c r="C54" s="195" t="s">
        <v>387</v>
      </c>
    </row>
    <row r="55" spans="2:3" x14ac:dyDescent="0.2">
      <c r="B55" s="196" t="s">
        <v>388</v>
      </c>
      <c r="C55" s="195" t="s">
        <v>389</v>
      </c>
    </row>
    <row r="56" spans="2:3" x14ac:dyDescent="0.2">
      <c r="B56" s="196" t="s">
        <v>390</v>
      </c>
      <c r="C56" s="195" t="s">
        <v>391</v>
      </c>
    </row>
    <row r="58" spans="2:3" x14ac:dyDescent="0.2">
      <c r="B58" s="194" t="s">
        <v>125</v>
      </c>
    </row>
    <row r="59" spans="2:3" x14ac:dyDescent="0.2">
      <c r="B59" s="196" t="s">
        <v>294</v>
      </c>
      <c r="C59" s="195" t="s">
        <v>365</v>
      </c>
    </row>
    <row r="60" spans="2:3" x14ac:dyDescent="0.2">
      <c r="B60" s="196" t="s">
        <v>392</v>
      </c>
      <c r="C60" s="195" t="s">
        <v>393</v>
      </c>
    </row>
    <row r="61" spans="2:3" x14ac:dyDescent="0.2">
      <c r="B61" s="196" t="s">
        <v>394</v>
      </c>
      <c r="C61" s="195" t="s">
        <v>395</v>
      </c>
    </row>
    <row r="62" spans="2:3" x14ac:dyDescent="0.2">
      <c r="B62" s="196" t="s">
        <v>396</v>
      </c>
      <c r="C62" s="195" t="s">
        <v>397</v>
      </c>
    </row>
    <row r="63" spans="2:3" x14ac:dyDescent="0.2">
      <c r="B63" s="196" t="s">
        <v>398</v>
      </c>
      <c r="C63" s="195" t="s">
        <v>399</v>
      </c>
    </row>
    <row r="65" spans="2:3" x14ac:dyDescent="0.2">
      <c r="B65" s="194" t="s">
        <v>400</v>
      </c>
    </row>
    <row r="66" spans="2:3" x14ac:dyDescent="0.2">
      <c r="B66" s="196" t="s">
        <v>302</v>
      </c>
      <c r="C66" s="195" t="s">
        <v>385</v>
      </c>
    </row>
    <row r="67" spans="2:3" x14ac:dyDescent="0.2">
      <c r="B67" s="196" t="s">
        <v>401</v>
      </c>
      <c r="C67" s="195" t="s">
        <v>402</v>
      </c>
    </row>
    <row r="68" spans="2:3" x14ac:dyDescent="0.2">
      <c r="B68" s="196" t="s">
        <v>403</v>
      </c>
      <c r="C68" s="195" t="s">
        <v>404</v>
      </c>
    </row>
    <row r="69" spans="2:3" x14ac:dyDescent="0.2">
      <c r="B69" s="196" t="s">
        <v>405</v>
      </c>
      <c r="C69" s="195" t="s">
        <v>406</v>
      </c>
    </row>
    <row r="70" spans="2:3" x14ac:dyDescent="0.2">
      <c r="B70" s="196" t="s">
        <v>407</v>
      </c>
      <c r="C70" s="195" t="s">
        <v>408</v>
      </c>
    </row>
    <row r="71" spans="2:3" x14ac:dyDescent="0.2">
      <c r="B71" s="196" t="s">
        <v>409</v>
      </c>
      <c r="C71" s="195" t="s">
        <v>410</v>
      </c>
    </row>
    <row r="72" spans="2:3" x14ac:dyDescent="0.2">
      <c r="B72" s="196" t="s">
        <v>411</v>
      </c>
      <c r="C72" s="195" t="s">
        <v>412</v>
      </c>
    </row>
    <row r="73" spans="2:3" x14ac:dyDescent="0.2">
      <c r="B73" s="196" t="s">
        <v>40</v>
      </c>
      <c r="C73" s="195" t="s">
        <v>413</v>
      </c>
    </row>
    <row r="75" spans="2:3" x14ac:dyDescent="0.2">
      <c r="B75" s="194" t="s">
        <v>414</v>
      </c>
    </row>
    <row r="76" spans="2:3" x14ac:dyDescent="0.2">
      <c r="B76" s="196" t="s">
        <v>302</v>
      </c>
      <c r="C76" s="195" t="s">
        <v>385</v>
      </c>
    </row>
    <row r="77" spans="2:3" x14ac:dyDescent="0.2">
      <c r="B77" s="196" t="s">
        <v>173</v>
      </c>
    </row>
    <row r="78" spans="2:3" x14ac:dyDescent="0.2">
      <c r="B78" s="196" t="s">
        <v>415</v>
      </c>
    </row>
    <row r="79" spans="2:3" x14ac:dyDescent="0.2">
      <c r="B79" s="196" t="s">
        <v>416</v>
      </c>
    </row>
    <row r="80" spans="2:3" x14ac:dyDescent="0.2">
      <c r="B80" s="196" t="s">
        <v>417</v>
      </c>
    </row>
    <row r="82" spans="2:3" x14ac:dyDescent="0.2">
      <c r="B82" s="194" t="s">
        <v>418</v>
      </c>
    </row>
    <row r="83" spans="2:3" x14ac:dyDescent="0.2">
      <c r="B83" s="111" t="s">
        <v>173</v>
      </c>
    </row>
    <row r="84" spans="2:3" x14ac:dyDescent="0.2">
      <c r="B84" s="196" t="s">
        <v>415</v>
      </c>
    </row>
    <row r="85" spans="2:3" x14ac:dyDescent="0.2">
      <c r="B85" s="196" t="s">
        <v>416</v>
      </c>
    </row>
    <row r="86" spans="2:3" x14ac:dyDescent="0.2">
      <c r="B86" s="196" t="s">
        <v>417</v>
      </c>
    </row>
    <row r="88" spans="2:3" x14ac:dyDescent="0.2">
      <c r="B88" s="194" t="s">
        <v>245</v>
      </c>
    </row>
    <row r="89" spans="2:3" x14ac:dyDescent="0.2">
      <c r="B89" s="196" t="s">
        <v>481</v>
      </c>
    </row>
    <row r="90" spans="2:3" x14ac:dyDescent="0.2">
      <c r="B90" s="196" t="s">
        <v>419</v>
      </c>
      <c r="C90" s="195" t="s">
        <v>420</v>
      </c>
    </row>
    <row r="91" spans="2:3" x14ac:dyDescent="0.2">
      <c r="B91" s="196" t="s">
        <v>421</v>
      </c>
      <c r="C91" s="195" t="s">
        <v>422</v>
      </c>
    </row>
    <row r="92" spans="2:3" x14ac:dyDescent="0.2">
      <c r="B92" s="196" t="s">
        <v>394</v>
      </c>
      <c r="C92" s="195" t="s">
        <v>423</v>
      </c>
    </row>
    <row r="94" spans="2:3" x14ac:dyDescent="0.2">
      <c r="B94" s="194" t="s">
        <v>424</v>
      </c>
    </row>
    <row r="95" spans="2:3" x14ac:dyDescent="0.2">
      <c r="B95" s="196" t="s">
        <v>294</v>
      </c>
      <c r="C95" s="195" t="s">
        <v>363</v>
      </c>
    </row>
    <row r="96" spans="2:3" x14ac:dyDescent="0.2">
      <c r="B96" s="196" t="s">
        <v>425</v>
      </c>
      <c r="C96" s="195" t="s">
        <v>461</v>
      </c>
    </row>
    <row r="97" spans="2:3" x14ac:dyDescent="0.2">
      <c r="B97" s="196" t="s">
        <v>426</v>
      </c>
      <c r="C97" s="195" t="s">
        <v>460</v>
      </c>
    </row>
    <row r="98" spans="2:3" x14ac:dyDescent="0.2">
      <c r="B98" s="196" t="s">
        <v>427</v>
      </c>
      <c r="C98" s="195" t="s">
        <v>428</v>
      </c>
    </row>
    <row r="100" spans="2:3" x14ac:dyDescent="0.2">
      <c r="B100" s="194" t="s">
        <v>429</v>
      </c>
    </row>
    <row r="101" spans="2:3" x14ac:dyDescent="0.2">
      <c r="B101" s="196" t="s">
        <v>302</v>
      </c>
      <c r="C101" s="195" t="s">
        <v>385</v>
      </c>
    </row>
    <row r="102" spans="2:3" x14ac:dyDescent="0.2">
      <c r="B102" s="196" t="s">
        <v>430</v>
      </c>
      <c r="C102" s="195" t="s">
        <v>431</v>
      </c>
    </row>
    <row r="103" spans="2:3" x14ac:dyDescent="0.2">
      <c r="B103" s="196" t="s">
        <v>432</v>
      </c>
      <c r="C103" s="195" t="s">
        <v>433</v>
      </c>
    </row>
    <row r="104" spans="2:3" x14ac:dyDescent="0.2">
      <c r="B104" s="196" t="s">
        <v>434</v>
      </c>
      <c r="C104" s="195" t="s">
        <v>435</v>
      </c>
    </row>
    <row r="105" spans="2:3" x14ac:dyDescent="0.2">
      <c r="B105" s="196" t="s">
        <v>436</v>
      </c>
      <c r="C105" s="195" t="s">
        <v>437</v>
      </c>
    </row>
    <row r="106" spans="2:3" x14ac:dyDescent="0.2">
      <c r="B106" s="196" t="s">
        <v>438</v>
      </c>
      <c r="C106" s="195" t="s">
        <v>439</v>
      </c>
    </row>
    <row r="108" spans="2:3" x14ac:dyDescent="0.2">
      <c r="B108" s="194" t="s">
        <v>462</v>
      </c>
    </row>
    <row r="109" spans="2:3" x14ac:dyDescent="0.2">
      <c r="B109" s="196" t="s">
        <v>463</v>
      </c>
    </row>
    <row r="110" spans="2:3" x14ac:dyDescent="0.2">
      <c r="B110" s="196" t="s">
        <v>464</v>
      </c>
    </row>
    <row r="112" spans="2:3" x14ac:dyDescent="0.2">
      <c r="B112" s="194" t="s">
        <v>469</v>
      </c>
    </row>
    <row r="113" spans="2:2" x14ac:dyDescent="0.2">
      <c r="B113" s="196" t="s">
        <v>465</v>
      </c>
    </row>
    <row r="114" spans="2:2" x14ac:dyDescent="0.2">
      <c r="B114" s="196" t="s">
        <v>466</v>
      </c>
    </row>
    <row r="115" spans="2:2" x14ac:dyDescent="0.2">
      <c r="B115" s="196" t="s">
        <v>467</v>
      </c>
    </row>
    <row r="116" spans="2:2" x14ac:dyDescent="0.2">
      <c r="B116" s="196" t="s">
        <v>532</v>
      </c>
    </row>
    <row r="117" spans="2:2" x14ac:dyDescent="0.2">
      <c r="B117" s="196" t="s">
        <v>468</v>
      </c>
    </row>
  </sheetData>
  <pageMargins left="0.75" right="0.75" top="1" bottom="1" header="0.3" footer="0.3"/>
  <pageSetup paperSize="9" scale="57"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42"/>
  <sheetViews>
    <sheetView zoomScaleNormal="100" workbookViewId="0"/>
  </sheetViews>
  <sheetFormatPr defaultColWidth="9.140625" defaultRowHeight="12.75" x14ac:dyDescent="0.2"/>
  <cols>
    <col min="1" max="1" width="4.140625" style="216" customWidth="1"/>
    <col min="2" max="3" width="9.140625" style="216"/>
    <col min="4" max="4" width="21.140625" style="216" customWidth="1"/>
    <col min="5" max="5" width="129.28515625" style="216" customWidth="1"/>
    <col min="6" max="16384" width="9.140625" style="216"/>
  </cols>
  <sheetData>
    <row r="1" spans="2:7" s="213" customFormat="1" ht="4.7" customHeight="1" x14ac:dyDescent="0.2"/>
    <row r="2" spans="2:7" s="215" customFormat="1" ht="15.75" x14ac:dyDescent="0.25">
      <c r="B2" s="232" t="s">
        <v>493</v>
      </c>
      <c r="C2" s="233"/>
      <c r="D2" s="233"/>
      <c r="E2" s="233"/>
    </row>
    <row r="3" spans="2:7" s="215" customFormat="1" ht="15" x14ac:dyDescent="0.2">
      <c r="B3" s="234" t="s">
        <v>494</v>
      </c>
      <c r="C3" s="233"/>
      <c r="D3" s="233"/>
      <c r="E3" s="233"/>
    </row>
    <row r="4" spans="2:7" s="215" customFormat="1" ht="9.75" customHeight="1" thickBot="1" x14ac:dyDescent="0.25">
      <c r="B4" s="234"/>
      <c r="C4" s="233"/>
      <c r="D4" s="233"/>
      <c r="E4" s="233"/>
    </row>
    <row r="5" spans="2:7" ht="13.5" thickBot="1" x14ac:dyDescent="0.25">
      <c r="B5" s="235" t="s">
        <v>147</v>
      </c>
      <c r="C5" s="236"/>
      <c r="D5" s="237"/>
      <c r="E5" s="237" t="s">
        <v>495</v>
      </c>
    </row>
    <row r="6" spans="2:7" ht="83.25" customHeight="1" thickBot="1" x14ac:dyDescent="0.25">
      <c r="B6" s="489" t="s">
        <v>506</v>
      </c>
      <c r="C6" s="490"/>
      <c r="D6" s="491"/>
      <c r="E6" s="239" t="s">
        <v>689</v>
      </c>
    </row>
    <row r="7" spans="2:7" ht="42.95" customHeight="1" thickBot="1" x14ac:dyDescent="0.25">
      <c r="B7" s="238" t="s">
        <v>6</v>
      </c>
      <c r="C7" s="240"/>
      <c r="D7" s="241"/>
      <c r="E7" s="239" t="s">
        <v>775</v>
      </c>
    </row>
    <row r="8" spans="2:7" ht="87.75" customHeight="1" thickBot="1" x14ac:dyDescent="0.25">
      <c r="B8" s="238" t="s">
        <v>192</v>
      </c>
      <c r="C8" s="240"/>
      <c r="D8" s="241"/>
      <c r="E8" s="239" t="s">
        <v>627</v>
      </c>
      <c r="F8" s="217"/>
    </row>
    <row r="11" spans="2:7" s="215" customFormat="1" ht="15.75" x14ac:dyDescent="0.25">
      <c r="B11" s="214" t="s">
        <v>496</v>
      </c>
      <c r="E11" s="369"/>
    </row>
    <row r="12" spans="2:7" s="215" customFormat="1" ht="15" x14ac:dyDescent="0.2">
      <c r="B12" s="298" t="s">
        <v>548</v>
      </c>
    </row>
    <row r="13" spans="2:7" x14ac:dyDescent="0.2">
      <c r="B13" s="218"/>
    </row>
    <row r="14" spans="2:7" x14ac:dyDescent="0.2">
      <c r="B14" s="218"/>
    </row>
    <row r="15" spans="2:7" ht="15.95" customHeight="1" x14ac:dyDescent="0.2">
      <c r="B15" s="219"/>
      <c r="C15" s="220"/>
      <c r="D15" s="220"/>
      <c r="E15" s="220"/>
      <c r="F15" s="220"/>
      <c r="G15" s="220"/>
    </row>
    <row r="16" spans="2:7" ht="15.95" customHeight="1" x14ac:dyDescent="0.2">
      <c r="B16" s="219"/>
      <c r="C16" s="220"/>
      <c r="D16" s="220"/>
      <c r="E16" s="220"/>
      <c r="F16" s="220"/>
      <c r="G16" s="220"/>
    </row>
    <row r="17" spans="2:7" ht="15.95" customHeight="1" x14ac:dyDescent="0.2">
      <c r="B17" s="221"/>
      <c r="C17" s="220"/>
      <c r="D17" s="220"/>
      <c r="E17" s="220"/>
      <c r="F17" s="220"/>
      <c r="G17" s="220"/>
    </row>
    <row r="18" spans="2:7" ht="15.95" customHeight="1" x14ac:dyDescent="0.2">
      <c r="B18" s="221"/>
      <c r="C18" s="220"/>
      <c r="D18" s="220"/>
      <c r="E18" s="220"/>
      <c r="F18" s="220"/>
      <c r="G18" s="220"/>
    </row>
    <row r="19" spans="2:7" ht="15.95" customHeight="1" x14ac:dyDescent="0.2">
      <c r="B19" s="221"/>
      <c r="C19" s="220"/>
      <c r="D19" s="220"/>
      <c r="E19" s="220"/>
      <c r="F19" s="220"/>
      <c r="G19" s="220"/>
    </row>
    <row r="20" spans="2:7" x14ac:dyDescent="0.2">
      <c r="B20" s="220"/>
      <c r="C20" s="220"/>
      <c r="D20" s="220"/>
      <c r="E20" s="220"/>
      <c r="F20" s="220"/>
      <c r="G20" s="220"/>
    </row>
    <row r="21" spans="2:7" x14ac:dyDescent="0.2">
      <c r="B21" s="222"/>
      <c r="C21" s="220"/>
      <c r="D21" s="220"/>
      <c r="E21" s="220"/>
      <c r="F21" s="220"/>
      <c r="G21" s="220"/>
    </row>
    <row r="22" spans="2:7" ht="15" x14ac:dyDescent="0.2">
      <c r="B22" s="223"/>
      <c r="C22" s="220"/>
      <c r="D22" s="220"/>
      <c r="E22" s="220"/>
      <c r="F22" s="220"/>
      <c r="G22" s="220"/>
    </row>
    <row r="23" spans="2:7" ht="15" x14ac:dyDescent="0.2">
      <c r="B23" s="223"/>
      <c r="C23" s="220"/>
      <c r="D23" s="220"/>
      <c r="E23" s="220"/>
      <c r="F23" s="220"/>
      <c r="G23" s="220"/>
    </row>
    <row r="24" spans="2:7" ht="15" x14ac:dyDescent="0.2">
      <c r="B24" s="223"/>
      <c r="C24" s="220"/>
      <c r="D24" s="220"/>
      <c r="E24" s="220"/>
      <c r="F24" s="220"/>
      <c r="G24" s="220"/>
    </row>
    <row r="25" spans="2:7" x14ac:dyDescent="0.2">
      <c r="B25" s="220"/>
      <c r="C25" s="220"/>
      <c r="D25" s="220"/>
      <c r="E25" s="220"/>
      <c r="F25" s="220"/>
      <c r="G25" s="220"/>
    </row>
    <row r="26" spans="2:7" x14ac:dyDescent="0.2">
      <c r="B26" s="222"/>
      <c r="C26" s="220"/>
      <c r="D26" s="220"/>
      <c r="E26" s="220"/>
      <c r="F26" s="220"/>
      <c r="G26" s="220"/>
    </row>
    <row r="27" spans="2:7" ht="15" x14ac:dyDescent="0.2">
      <c r="B27" s="223"/>
      <c r="C27" s="220"/>
      <c r="D27" s="220"/>
      <c r="E27" s="220"/>
      <c r="F27" s="220"/>
      <c r="G27" s="220"/>
    </row>
    <row r="28" spans="2:7" ht="15" x14ac:dyDescent="0.2">
      <c r="B28" s="223"/>
      <c r="C28" s="220"/>
      <c r="D28" s="220"/>
      <c r="E28" s="220"/>
      <c r="F28" s="220"/>
      <c r="G28" s="220"/>
    </row>
    <row r="29" spans="2:7" ht="15" x14ac:dyDescent="0.2">
      <c r="B29" s="223"/>
      <c r="C29" s="220"/>
      <c r="D29" s="220"/>
      <c r="E29" s="220"/>
      <c r="F29" s="220"/>
      <c r="G29" s="220"/>
    </row>
    <row r="30" spans="2:7" x14ac:dyDescent="0.2">
      <c r="B30" s="220"/>
      <c r="C30" s="220"/>
      <c r="D30" s="220"/>
      <c r="E30" s="220"/>
      <c r="F30" s="220"/>
      <c r="G30" s="220"/>
    </row>
    <row r="31" spans="2:7" x14ac:dyDescent="0.2">
      <c r="B31" s="220"/>
      <c r="C31" s="220"/>
      <c r="D31" s="220"/>
      <c r="E31" s="220"/>
      <c r="F31" s="220"/>
      <c r="G31" s="220"/>
    </row>
    <row r="41" spans="2:10" ht="12.2" customHeight="1" x14ac:dyDescent="0.2">
      <c r="B41"/>
      <c r="C41" s="224"/>
      <c r="D41"/>
      <c r="E41"/>
      <c r="F41"/>
      <c r="G41"/>
      <c r="H41"/>
      <c r="I41"/>
      <c r="J41"/>
    </row>
    <row r="42" spans="2:10" x14ac:dyDescent="0.2">
      <c r="E42"/>
      <c r="F42"/>
      <c r="G42"/>
      <c r="H42"/>
      <c r="I42"/>
      <c r="J42"/>
    </row>
  </sheetData>
  <mergeCells count="1">
    <mergeCell ref="B6:D6"/>
  </mergeCells>
  <pageMargins left="0.75" right="0.75" top="1" bottom="1"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35"/>
  <sheetViews>
    <sheetView zoomScale="80" zoomScaleNormal="80" workbookViewId="0"/>
  </sheetViews>
  <sheetFormatPr defaultColWidth="9.140625" defaultRowHeight="12.75" x14ac:dyDescent="0.2"/>
  <cols>
    <col min="1" max="1" width="1.7109375" style="5" customWidth="1"/>
    <col min="2" max="2" width="11.85546875" style="6" customWidth="1"/>
    <col min="3" max="3" width="38.42578125" style="6" customWidth="1"/>
    <col min="4" max="4" width="76.7109375" style="7" customWidth="1"/>
    <col min="5" max="5" width="31.42578125" style="7" customWidth="1"/>
    <col min="6" max="7" width="31.42578125" style="5" customWidth="1"/>
    <col min="8" max="8" width="14.7109375" style="5" customWidth="1"/>
    <col min="9" max="16384" width="9.140625" style="5"/>
  </cols>
  <sheetData>
    <row r="1" spans="1:11" s="3" customFormat="1" ht="30" x14ac:dyDescent="0.2">
      <c r="A1" s="35" t="s">
        <v>191</v>
      </c>
      <c r="B1" s="1"/>
      <c r="C1" s="2"/>
      <c r="D1" s="7"/>
    </row>
    <row r="2" spans="1:11" s="3" customFormat="1" x14ac:dyDescent="0.2">
      <c r="B2" s="2" t="s">
        <v>676</v>
      </c>
      <c r="C2" s="2"/>
      <c r="D2" s="7"/>
      <c r="E2" s="7"/>
      <c r="F2" s="5"/>
    </row>
    <row r="3" spans="1:11" s="3" customFormat="1" x14ac:dyDescent="0.2">
      <c r="B3" s="2" t="s">
        <v>482</v>
      </c>
      <c r="C3" s="2"/>
      <c r="D3" s="7"/>
      <c r="E3" s="7"/>
    </row>
    <row r="4" spans="1:11" s="3" customFormat="1" x14ac:dyDescent="0.2">
      <c r="B4" s="2"/>
      <c r="C4" s="2"/>
      <c r="D4" s="7"/>
      <c r="E4" s="7"/>
    </row>
    <row r="5" spans="1:11" s="37" customFormat="1" ht="15.75" x14ac:dyDescent="0.2">
      <c r="B5" s="174" t="s">
        <v>9</v>
      </c>
      <c r="C5" s="174" t="s">
        <v>147</v>
      </c>
      <c r="D5" s="174" t="s">
        <v>3</v>
      </c>
      <c r="E5" s="174" t="s">
        <v>149</v>
      </c>
      <c r="F5" s="174" t="s">
        <v>17</v>
      </c>
      <c r="G5" s="174" t="s">
        <v>20</v>
      </c>
      <c r="H5" s="90" t="s">
        <v>148</v>
      </c>
    </row>
    <row r="6" spans="1:11" s="37" customFormat="1" ht="15.75" x14ac:dyDescent="0.2">
      <c r="B6" s="73" t="s">
        <v>176</v>
      </c>
      <c r="C6" s="69"/>
      <c r="D6" s="72"/>
      <c r="E6" s="70"/>
      <c r="F6" s="70"/>
      <c r="G6" s="70"/>
      <c r="H6" s="70"/>
    </row>
    <row r="7" spans="1:11" s="37" customFormat="1" ht="60" x14ac:dyDescent="0.2">
      <c r="B7" s="337"/>
      <c r="C7" s="337" t="s">
        <v>622</v>
      </c>
      <c r="D7" s="260" t="s">
        <v>677</v>
      </c>
      <c r="E7" s="312"/>
      <c r="F7" s="312"/>
      <c r="G7" s="312"/>
      <c r="H7" s="313"/>
      <c r="I7" s="276"/>
    </row>
    <row r="8" spans="1:11" s="38" customFormat="1" ht="15.75" x14ac:dyDescent="0.2">
      <c r="B8" s="34"/>
      <c r="C8" s="34"/>
      <c r="D8" s="39"/>
      <c r="E8" s="39"/>
    </row>
    <row r="9" spans="1:11" s="37" customFormat="1" ht="15.75" x14ac:dyDescent="0.2">
      <c r="B9" s="174" t="s">
        <v>9</v>
      </c>
      <c r="C9" s="174" t="s">
        <v>170</v>
      </c>
      <c r="D9" s="174" t="s">
        <v>166</v>
      </c>
      <c r="E9" s="501" t="s">
        <v>167</v>
      </c>
      <c r="F9" s="502"/>
      <c r="G9" s="503"/>
      <c r="H9" s="174" t="s">
        <v>171</v>
      </c>
      <c r="I9" s="38"/>
      <c r="J9" s="38"/>
      <c r="K9" s="38"/>
    </row>
    <row r="10" spans="1:11" s="37" customFormat="1" ht="15.75" x14ac:dyDescent="0.2">
      <c r="B10" s="73" t="s">
        <v>169</v>
      </c>
      <c r="C10" s="74"/>
      <c r="D10" s="76"/>
      <c r="E10" s="504"/>
      <c r="F10" s="505"/>
      <c r="G10" s="506"/>
      <c r="H10" s="75"/>
      <c r="I10" s="38"/>
      <c r="J10" s="38"/>
      <c r="K10" s="38"/>
    </row>
    <row r="11" spans="1:11" s="37" customFormat="1" ht="15.75" x14ac:dyDescent="0.2">
      <c r="B11" s="337"/>
      <c r="C11" s="337" t="s">
        <v>281</v>
      </c>
      <c r="D11" s="71" t="s">
        <v>124</v>
      </c>
      <c r="E11" s="507"/>
      <c r="F11" s="508"/>
      <c r="G11" s="509"/>
      <c r="H11" s="314"/>
      <c r="I11" s="38"/>
      <c r="J11" s="38"/>
      <c r="K11" s="38"/>
    </row>
    <row r="12" spans="1:11" s="37" customFormat="1" ht="15.75" x14ac:dyDescent="0.2">
      <c r="B12" s="337"/>
      <c r="C12" s="337" t="s">
        <v>282</v>
      </c>
      <c r="D12" s="71" t="s">
        <v>124</v>
      </c>
      <c r="E12" s="507"/>
      <c r="F12" s="508"/>
      <c r="G12" s="509"/>
      <c r="H12" s="314"/>
      <c r="I12" s="38"/>
      <c r="J12" s="38"/>
      <c r="K12" s="38"/>
    </row>
    <row r="13" spans="1:11" s="37" customFormat="1" ht="17.45" customHeight="1" x14ac:dyDescent="0.2">
      <c r="B13" s="337"/>
      <c r="C13" s="337" t="s">
        <v>168</v>
      </c>
      <c r="D13" s="71" t="s">
        <v>124</v>
      </c>
      <c r="E13" s="507"/>
      <c r="F13" s="508"/>
      <c r="G13" s="509"/>
      <c r="H13" s="314"/>
      <c r="I13" s="38"/>
      <c r="J13" s="38"/>
      <c r="K13" s="38"/>
    </row>
    <row r="14" spans="1:11" s="38" customFormat="1" ht="15.75" x14ac:dyDescent="0.2">
      <c r="B14" s="34"/>
      <c r="C14" s="34"/>
      <c r="D14" s="39"/>
      <c r="E14" s="39"/>
    </row>
    <row r="15" spans="1:11" s="37" customFormat="1" ht="15.75" x14ac:dyDescent="0.2">
      <c r="B15" s="175" t="s">
        <v>9</v>
      </c>
      <c r="C15" s="175"/>
      <c r="D15" s="498" t="s">
        <v>37</v>
      </c>
      <c r="E15" s="499"/>
      <c r="F15" s="499"/>
      <c r="G15" s="500"/>
      <c r="H15" s="175" t="s">
        <v>171</v>
      </c>
      <c r="I15" s="38"/>
      <c r="J15" s="38"/>
      <c r="K15" s="38"/>
    </row>
    <row r="16" spans="1:11" s="37" customFormat="1" ht="15.75" x14ac:dyDescent="0.2">
      <c r="B16" s="73" t="s">
        <v>172</v>
      </c>
      <c r="C16" s="74"/>
      <c r="D16" s="495"/>
      <c r="E16" s="496"/>
      <c r="F16" s="496"/>
      <c r="G16" s="497"/>
      <c r="H16" s="75"/>
      <c r="I16" s="38"/>
      <c r="J16" s="38"/>
      <c r="K16" s="38"/>
    </row>
    <row r="17" spans="1:11" s="37" customFormat="1" ht="19.7" customHeight="1" x14ac:dyDescent="0.2">
      <c r="B17" s="337"/>
      <c r="C17" s="337" t="s">
        <v>70</v>
      </c>
      <c r="D17" s="492"/>
      <c r="E17" s="493"/>
      <c r="F17" s="493"/>
      <c r="G17" s="494"/>
      <c r="H17" s="314"/>
      <c r="I17" s="38"/>
      <c r="J17" s="38"/>
      <c r="K17" s="38"/>
    </row>
    <row r="18" spans="1:11" s="3" customFormat="1" x14ac:dyDescent="0.2">
      <c r="B18" s="2"/>
      <c r="C18" s="2"/>
      <c r="D18" s="7"/>
      <c r="E18" s="7"/>
    </row>
    <row r="19" spans="1:11" s="3" customFormat="1" ht="30" x14ac:dyDescent="0.2">
      <c r="A19" s="35" t="s">
        <v>483</v>
      </c>
      <c r="B19" s="1"/>
      <c r="C19" s="2"/>
      <c r="D19" s="7"/>
      <c r="E19" s="7"/>
    </row>
    <row r="20" spans="1:11" s="3" customFormat="1" x14ac:dyDescent="0.2">
      <c r="B20" s="2" t="s">
        <v>678</v>
      </c>
      <c r="C20" s="2"/>
      <c r="D20" s="7"/>
      <c r="E20" s="7"/>
    </row>
    <row r="21" spans="1:11" s="3" customFormat="1" x14ac:dyDescent="0.2">
      <c r="B21" s="2" t="s">
        <v>679</v>
      </c>
      <c r="C21" s="2"/>
      <c r="D21" s="7"/>
      <c r="E21" s="7"/>
    </row>
    <row r="22" spans="1:11" s="3" customFormat="1" x14ac:dyDescent="0.2">
      <c r="B22" s="2"/>
      <c r="C22" s="2"/>
      <c r="D22" s="7"/>
      <c r="E22" s="7"/>
    </row>
    <row r="23" spans="1:11" s="37" customFormat="1" ht="15.75" x14ac:dyDescent="0.2">
      <c r="B23" s="175" t="s">
        <v>9</v>
      </c>
      <c r="C23" s="175" t="s">
        <v>147</v>
      </c>
      <c r="D23" s="175" t="s">
        <v>3</v>
      </c>
      <c r="E23" s="175" t="s">
        <v>149</v>
      </c>
      <c r="F23" s="175" t="s">
        <v>17</v>
      </c>
      <c r="G23" s="175" t="s">
        <v>20</v>
      </c>
      <c r="H23" s="105" t="s">
        <v>148</v>
      </c>
    </row>
    <row r="24" spans="1:11" s="37" customFormat="1" ht="15.75" x14ac:dyDescent="0.2">
      <c r="B24" s="73" t="s">
        <v>176</v>
      </c>
      <c r="C24" s="74"/>
      <c r="D24" s="76"/>
      <c r="E24" s="75"/>
      <c r="F24" s="75"/>
      <c r="G24" s="75"/>
      <c r="H24" s="75"/>
    </row>
    <row r="25" spans="1:11" s="37" customFormat="1" ht="30" x14ac:dyDescent="0.2">
      <c r="B25" s="337"/>
      <c r="C25" s="337" t="s">
        <v>623</v>
      </c>
      <c r="D25" s="260" t="s">
        <v>681</v>
      </c>
      <c r="E25" s="266"/>
      <c r="F25" s="94"/>
      <c r="G25" s="94"/>
      <c r="H25" s="94"/>
      <c r="I25" s="276"/>
    </row>
    <row r="26" spans="1:11" s="3" customFormat="1" ht="36" customHeight="1" x14ac:dyDescent="0.2">
      <c r="B26" s="337"/>
      <c r="C26" s="337" t="s">
        <v>624</v>
      </c>
      <c r="D26" s="260" t="s">
        <v>680</v>
      </c>
      <c r="E26" s="266"/>
      <c r="F26" s="111"/>
      <c r="G26" s="198"/>
      <c r="H26" s="198"/>
    </row>
    <row r="27" spans="1:11" s="3" customFormat="1" x14ac:dyDescent="0.2">
      <c r="B27" s="2"/>
      <c r="C27" s="2"/>
      <c r="D27" s="7"/>
      <c r="E27" s="7"/>
    </row>
    <row r="28" spans="1:11" s="3" customFormat="1" ht="30.2" customHeight="1" x14ac:dyDescent="0.2">
      <c r="A28" s="35" t="s">
        <v>454</v>
      </c>
      <c r="B28" s="33"/>
      <c r="C28" s="2"/>
      <c r="D28" s="7"/>
      <c r="E28" s="7"/>
    </row>
    <row r="29" spans="1:11" s="3" customFormat="1" ht="16.5" customHeight="1" x14ac:dyDescent="0.2">
      <c r="A29" s="35"/>
      <c r="B29" s="199" t="s">
        <v>485</v>
      </c>
      <c r="C29" s="2"/>
      <c r="D29" s="7"/>
      <c r="E29" s="7"/>
    </row>
    <row r="30" spans="1:11" s="3" customFormat="1" x14ac:dyDescent="0.2">
      <c r="B30" s="2" t="s">
        <v>484</v>
      </c>
      <c r="C30" s="2"/>
      <c r="D30" s="7"/>
      <c r="E30" s="7"/>
    </row>
    <row r="31" spans="1:11" s="3" customFormat="1" ht="12.75" customHeight="1" x14ac:dyDescent="0.2">
      <c r="C31" s="2"/>
      <c r="D31" s="7"/>
      <c r="E31" s="7"/>
    </row>
    <row r="32" spans="1:11" ht="13.7" customHeight="1" x14ac:dyDescent="0.2">
      <c r="B32" s="105" t="s">
        <v>9</v>
      </c>
      <c r="C32" s="105" t="s">
        <v>147</v>
      </c>
      <c r="D32" s="105" t="s">
        <v>3</v>
      </c>
      <c r="E32" s="105" t="s">
        <v>149</v>
      </c>
      <c r="F32" s="105" t="s">
        <v>17</v>
      </c>
      <c r="G32" s="105" t="s">
        <v>20</v>
      </c>
      <c r="H32" s="105" t="s">
        <v>148</v>
      </c>
    </row>
    <row r="33" spans="2:9" ht="15.75" x14ac:dyDescent="0.2">
      <c r="B33" s="208" t="s">
        <v>455</v>
      </c>
      <c r="C33" s="81"/>
      <c r="D33" s="82"/>
      <c r="E33" s="83"/>
      <c r="F33" s="83"/>
      <c r="G33" s="83"/>
      <c r="H33" s="83"/>
    </row>
    <row r="34" spans="2:9" ht="151.5" customHeight="1" x14ac:dyDescent="0.2">
      <c r="B34" s="315"/>
      <c r="C34" s="315" t="s">
        <v>456</v>
      </c>
      <c r="D34" s="316" t="s">
        <v>539</v>
      </c>
      <c r="E34" s="311"/>
      <c r="F34" s="311"/>
      <c r="G34" s="311"/>
      <c r="H34" s="210"/>
      <c r="I34" s="276"/>
    </row>
    <row r="35" spans="2:9" ht="15" x14ac:dyDescent="0.2">
      <c r="B35" s="315"/>
      <c r="C35" s="316" t="s">
        <v>150</v>
      </c>
      <c r="D35" s="316"/>
      <c r="E35" s="210"/>
      <c r="F35" s="210"/>
      <c r="G35" s="210"/>
      <c r="H35" s="210"/>
    </row>
  </sheetData>
  <mergeCells count="8">
    <mergeCell ref="D17:G17"/>
    <mergeCell ref="D16:G16"/>
    <mergeCell ref="D15:G15"/>
    <mergeCell ref="E9:G9"/>
    <mergeCell ref="E10:G10"/>
    <mergeCell ref="E11:G11"/>
    <mergeCell ref="E12:G12"/>
    <mergeCell ref="E13:G13"/>
  </mergeCells>
  <dataValidations count="2">
    <dataValidation type="list" allowBlank="1" showInputMessage="1" showErrorMessage="1" sqref="D17:G17" xr:uid="{00000000-0002-0000-0300-000000000000}">
      <formula1>UsageOutcome</formula1>
    </dataValidation>
    <dataValidation type="list" allowBlank="1" showInputMessage="1" showErrorMessage="1" sqref="D11:D13" xr:uid="{00000000-0002-0000-0300-000001000000}">
      <formula1>Approval</formula1>
    </dataValidation>
  </dataValidations>
  <pageMargins left="0.23622047244094491" right="0.23622047244094491" top="0.27" bottom="0.28000000000000003" header="0.18" footer="0.17"/>
  <pageSetup paperSize="9" scale="61"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J48"/>
  <sheetViews>
    <sheetView zoomScale="80" zoomScaleNormal="80" workbookViewId="0"/>
  </sheetViews>
  <sheetFormatPr defaultColWidth="9.140625" defaultRowHeight="12.75" x14ac:dyDescent="0.2"/>
  <cols>
    <col min="1" max="1" width="1.7109375" style="5" customWidth="1"/>
    <col min="2" max="2" width="19.7109375" style="6" customWidth="1"/>
    <col min="3" max="3" width="28" style="6" customWidth="1"/>
    <col min="4" max="4" width="75.85546875" style="7" customWidth="1"/>
    <col min="5" max="5" width="21" style="5" customWidth="1"/>
    <col min="6" max="6" width="20.85546875" style="5" customWidth="1"/>
    <col min="7" max="7" width="27.42578125" style="5" customWidth="1"/>
    <col min="8" max="8" width="13.7109375" style="5" customWidth="1"/>
    <col min="9" max="9" width="7.7109375" style="5" customWidth="1"/>
    <col min="10" max="16384" width="9.140625" style="5"/>
  </cols>
  <sheetData>
    <row r="1" spans="1:10" s="3" customFormat="1" ht="18" x14ac:dyDescent="0.2">
      <c r="A1" s="1" t="s">
        <v>284</v>
      </c>
      <c r="B1" s="1"/>
      <c r="C1" s="2"/>
      <c r="D1" s="270"/>
    </row>
    <row r="2" spans="1:10" s="3" customFormat="1" x14ac:dyDescent="0.2">
      <c r="B2" s="2"/>
      <c r="C2" s="2"/>
      <c r="D2" s="4"/>
    </row>
    <row r="3" spans="1:10" s="3" customFormat="1" x14ac:dyDescent="0.2">
      <c r="B3" s="2" t="s">
        <v>113</v>
      </c>
      <c r="C3" s="2"/>
      <c r="D3" s="4"/>
    </row>
    <row r="4" spans="1:10" s="3" customFormat="1" x14ac:dyDescent="0.2">
      <c r="B4" s="2" t="s">
        <v>114</v>
      </c>
      <c r="C4" s="2"/>
      <c r="D4" s="4"/>
    </row>
    <row r="5" spans="1:10" s="3" customFormat="1" x14ac:dyDescent="0.2">
      <c r="B5" s="2" t="s">
        <v>115</v>
      </c>
      <c r="C5" s="2"/>
      <c r="D5" s="4"/>
      <c r="F5" s="250"/>
    </row>
    <row r="7" spans="1:10" x14ac:dyDescent="0.2">
      <c r="B7" s="90" t="s">
        <v>9</v>
      </c>
      <c r="C7" s="90" t="s">
        <v>1</v>
      </c>
      <c r="D7" s="90" t="s">
        <v>3</v>
      </c>
      <c r="E7" s="90" t="s">
        <v>17</v>
      </c>
      <c r="F7" s="90" t="s">
        <v>20</v>
      </c>
      <c r="G7" s="90" t="s">
        <v>18</v>
      </c>
      <c r="H7" s="90" t="s">
        <v>19</v>
      </c>
      <c r="I7" s="90" t="s">
        <v>16</v>
      </c>
    </row>
    <row r="8" spans="1:10" x14ac:dyDescent="0.2">
      <c r="B8" s="200" t="s">
        <v>440</v>
      </c>
      <c r="C8" s="81"/>
      <c r="D8" s="82"/>
      <c r="E8" s="83"/>
      <c r="F8" s="83"/>
      <c r="G8" s="83"/>
      <c r="H8" s="83"/>
      <c r="I8" s="83"/>
    </row>
    <row r="9" spans="1:10" ht="25.5" x14ac:dyDescent="0.2">
      <c r="B9" s="256"/>
      <c r="C9" s="256" t="s">
        <v>449</v>
      </c>
      <c r="D9" s="261" t="s">
        <v>606</v>
      </c>
      <c r="E9" s="310"/>
      <c r="F9" s="310"/>
      <c r="G9" s="317"/>
      <c r="H9" s="318"/>
      <c r="I9" s="8" t="s">
        <v>13</v>
      </c>
      <c r="J9" s="111"/>
    </row>
    <row r="10" spans="1:10" ht="25.5" x14ac:dyDescent="0.2">
      <c r="B10" s="256"/>
      <c r="C10" s="256" t="s">
        <v>607</v>
      </c>
      <c r="D10" s="261" t="s">
        <v>613</v>
      </c>
      <c r="E10" s="310"/>
      <c r="F10" s="310"/>
      <c r="G10" s="317"/>
      <c r="H10" s="318"/>
      <c r="I10" s="8" t="s">
        <v>13</v>
      </c>
    </row>
    <row r="11" spans="1:10" x14ac:dyDescent="0.2">
      <c r="B11" s="256"/>
      <c r="C11" s="256" t="s">
        <v>608</v>
      </c>
      <c r="D11" s="261" t="s">
        <v>612</v>
      </c>
      <c r="E11" s="85"/>
      <c r="F11" s="85"/>
      <c r="G11" s="85"/>
      <c r="H11" s="262"/>
      <c r="I11" s="8" t="s">
        <v>13</v>
      </c>
    </row>
    <row r="12" spans="1:10" x14ac:dyDescent="0.2">
      <c r="B12" s="256"/>
      <c r="C12" s="256" t="s">
        <v>609</v>
      </c>
      <c r="D12" s="261" t="s">
        <v>610</v>
      </c>
      <c r="E12" s="310"/>
      <c r="F12" s="310"/>
      <c r="G12" s="317"/>
      <c r="H12" s="318"/>
      <c r="I12" s="8" t="s">
        <v>13</v>
      </c>
    </row>
    <row r="13" spans="1:10" x14ac:dyDescent="0.2">
      <c r="B13" s="256"/>
      <c r="C13" s="256" t="s">
        <v>609</v>
      </c>
      <c r="D13" s="261" t="s">
        <v>610</v>
      </c>
      <c r="E13" s="310"/>
      <c r="F13" s="310"/>
      <c r="G13" s="317"/>
      <c r="H13" s="318"/>
      <c r="I13" s="8" t="s">
        <v>13</v>
      </c>
    </row>
    <row r="14" spans="1:10" x14ac:dyDescent="0.2">
      <c r="B14" s="256"/>
      <c r="C14" s="256" t="s">
        <v>609</v>
      </c>
      <c r="D14" s="261" t="s">
        <v>610</v>
      </c>
      <c r="E14" s="310"/>
      <c r="F14" s="310"/>
      <c r="G14" s="317"/>
      <c r="H14" s="318"/>
      <c r="I14" s="8" t="s">
        <v>13</v>
      </c>
    </row>
    <row r="15" spans="1:10" x14ac:dyDescent="0.2">
      <c r="B15" s="256"/>
      <c r="C15" s="256" t="s">
        <v>609</v>
      </c>
      <c r="D15" s="261" t="s">
        <v>610</v>
      </c>
      <c r="E15" s="310"/>
      <c r="F15" s="310"/>
      <c r="G15" s="317"/>
      <c r="H15" s="318"/>
      <c r="I15" s="8" t="s">
        <v>13</v>
      </c>
    </row>
    <row r="16" spans="1:10" x14ac:dyDescent="0.2">
      <c r="B16" s="256"/>
      <c r="C16" s="256" t="s">
        <v>609</v>
      </c>
      <c r="D16" s="261" t="s">
        <v>610</v>
      </c>
      <c r="E16" s="310"/>
      <c r="F16" s="310"/>
      <c r="G16" s="317"/>
      <c r="H16" s="318"/>
      <c r="I16" s="8" t="s">
        <v>13</v>
      </c>
    </row>
    <row r="17" spans="2:9" x14ac:dyDescent="0.2">
      <c r="B17" s="256"/>
      <c r="C17" s="256" t="s">
        <v>26</v>
      </c>
      <c r="D17" s="261" t="s">
        <v>450</v>
      </c>
      <c r="E17" s="310"/>
      <c r="F17" s="310"/>
      <c r="G17" s="317"/>
      <c r="H17" s="318"/>
      <c r="I17" s="8" t="s">
        <v>13</v>
      </c>
    </row>
    <row r="18" spans="2:9" ht="25.5" x14ac:dyDescent="0.2">
      <c r="B18" s="256"/>
      <c r="C18" s="256" t="s">
        <v>24</v>
      </c>
      <c r="D18" s="261" t="s">
        <v>283</v>
      </c>
      <c r="E18" s="85"/>
      <c r="F18" s="85"/>
      <c r="G18" s="85"/>
      <c r="H18" s="262"/>
      <c r="I18" s="8" t="s">
        <v>13</v>
      </c>
    </row>
    <row r="19" spans="2:9" x14ac:dyDescent="0.2">
      <c r="B19" s="256"/>
      <c r="C19" s="256" t="s">
        <v>23</v>
      </c>
      <c r="D19" s="261" t="s">
        <v>175</v>
      </c>
      <c r="E19" s="310"/>
      <c r="F19" s="310"/>
      <c r="G19" s="317"/>
      <c r="H19" s="318"/>
      <c r="I19" s="8" t="s">
        <v>13</v>
      </c>
    </row>
    <row r="20" spans="2:9" ht="25.5" x14ac:dyDescent="0.2">
      <c r="B20" s="256"/>
      <c r="C20" s="256" t="s">
        <v>27</v>
      </c>
      <c r="D20" s="261" t="s">
        <v>31</v>
      </c>
      <c r="E20" s="310"/>
      <c r="F20" s="310"/>
      <c r="G20" s="317"/>
      <c r="H20" s="317"/>
      <c r="I20" s="8" t="s">
        <v>13</v>
      </c>
    </row>
    <row r="21" spans="2:9" ht="43.5" customHeight="1" x14ac:dyDescent="0.2">
      <c r="B21" s="256"/>
      <c r="C21" s="256" t="s">
        <v>28</v>
      </c>
      <c r="D21" s="261" t="s">
        <v>546</v>
      </c>
      <c r="E21" s="310"/>
      <c r="F21" s="310"/>
      <c r="G21" s="317"/>
      <c r="H21" s="317"/>
      <c r="I21" s="8" t="s">
        <v>13</v>
      </c>
    </row>
    <row r="22" spans="2:9" ht="38.25" x14ac:dyDescent="0.2">
      <c r="B22" s="256"/>
      <c r="C22" s="256" t="s">
        <v>28</v>
      </c>
      <c r="D22" s="261" t="s">
        <v>546</v>
      </c>
      <c r="E22" s="310"/>
      <c r="F22" s="310"/>
      <c r="G22" s="317"/>
      <c r="H22" s="317"/>
      <c r="I22" s="8" t="s">
        <v>13</v>
      </c>
    </row>
    <row r="23" spans="2:9" ht="42.75" customHeight="1" x14ac:dyDescent="0.2">
      <c r="B23" s="256"/>
      <c r="C23" s="256" t="s">
        <v>28</v>
      </c>
      <c r="D23" s="261" t="s">
        <v>546</v>
      </c>
      <c r="E23" s="310"/>
      <c r="F23" s="310"/>
      <c r="G23" s="317"/>
      <c r="H23" s="317"/>
      <c r="I23" s="8" t="s">
        <v>13</v>
      </c>
    </row>
    <row r="24" spans="2:9" ht="25.5" x14ac:dyDescent="0.2">
      <c r="B24" s="256"/>
      <c r="C24" s="256" t="s">
        <v>533</v>
      </c>
      <c r="D24" s="261" t="s">
        <v>507</v>
      </c>
      <c r="E24" s="84"/>
      <c r="F24" s="85"/>
      <c r="G24" s="85"/>
      <c r="H24" s="262"/>
      <c r="I24" s="8" t="s">
        <v>13</v>
      </c>
    </row>
    <row r="25" spans="2:9" x14ac:dyDescent="0.2">
      <c r="B25" s="98" t="s">
        <v>628</v>
      </c>
      <c r="C25" s="77"/>
      <c r="D25" s="78"/>
      <c r="E25" s="79"/>
      <c r="F25" s="79"/>
      <c r="G25" s="79"/>
      <c r="H25" s="79"/>
      <c r="I25" s="79"/>
    </row>
    <row r="26" spans="2:9" x14ac:dyDescent="0.2">
      <c r="B26" s="256"/>
      <c r="C26" s="256" t="s">
        <v>6</v>
      </c>
      <c r="D26" s="261" t="s">
        <v>126</v>
      </c>
      <c r="E26" s="309"/>
      <c r="F26" s="319"/>
      <c r="G26" s="319"/>
      <c r="H26" s="320"/>
      <c r="I26" s="8" t="s">
        <v>13</v>
      </c>
    </row>
    <row r="27" spans="2:9" x14ac:dyDescent="0.2">
      <c r="B27" s="256"/>
      <c r="C27" s="256" t="s">
        <v>608</v>
      </c>
      <c r="D27" s="261" t="s">
        <v>611</v>
      </c>
      <c r="E27" s="309"/>
      <c r="F27" s="309"/>
      <c r="G27" s="321"/>
      <c r="H27" s="320"/>
      <c r="I27" s="8" t="s">
        <v>13</v>
      </c>
    </row>
    <row r="28" spans="2:9" x14ac:dyDescent="0.2">
      <c r="B28" s="256"/>
      <c r="C28" s="256" t="s">
        <v>42</v>
      </c>
      <c r="D28" s="261" t="s">
        <v>43</v>
      </c>
      <c r="E28" s="309"/>
      <c r="F28" s="309"/>
      <c r="G28" s="321"/>
      <c r="H28" s="320"/>
      <c r="I28" s="8" t="s">
        <v>13</v>
      </c>
    </row>
    <row r="29" spans="2:9" x14ac:dyDescent="0.2">
      <c r="B29" s="256"/>
      <c r="C29" s="256"/>
      <c r="D29" s="261" t="s">
        <v>554</v>
      </c>
      <c r="E29" s="309"/>
      <c r="F29" s="309"/>
      <c r="G29" s="321"/>
      <c r="H29" s="320"/>
      <c r="I29" s="8" t="s">
        <v>13</v>
      </c>
    </row>
    <row r="30" spans="2:9" x14ac:dyDescent="0.2">
      <c r="B30" s="256"/>
      <c r="C30" s="256" t="s">
        <v>44</v>
      </c>
      <c r="D30" s="261" t="s">
        <v>45</v>
      </c>
      <c r="E30" s="309"/>
      <c r="F30" s="309"/>
      <c r="G30" s="321"/>
      <c r="H30" s="320"/>
      <c r="I30" s="8" t="s">
        <v>13</v>
      </c>
    </row>
    <row r="31" spans="2:9" x14ac:dyDescent="0.2">
      <c r="B31" s="256"/>
      <c r="C31" s="256"/>
      <c r="D31" s="261" t="s">
        <v>554</v>
      </c>
      <c r="E31" s="309"/>
      <c r="F31" s="309"/>
      <c r="G31" s="321"/>
      <c r="H31" s="320"/>
      <c r="I31" s="8" t="s">
        <v>13</v>
      </c>
    </row>
    <row r="32" spans="2:9" x14ac:dyDescent="0.2">
      <c r="B32" s="256"/>
      <c r="C32" s="256"/>
      <c r="D32" s="261" t="s">
        <v>554</v>
      </c>
      <c r="E32" s="309"/>
      <c r="F32" s="309"/>
      <c r="G32" s="321"/>
      <c r="H32" s="320"/>
      <c r="I32" s="8" t="s">
        <v>13</v>
      </c>
    </row>
    <row r="33" spans="2:9" x14ac:dyDescent="0.2">
      <c r="B33" s="256"/>
      <c r="C33" s="256"/>
      <c r="D33" s="261" t="s">
        <v>554</v>
      </c>
      <c r="E33" s="309"/>
      <c r="F33" s="309"/>
      <c r="G33" s="321"/>
      <c r="H33" s="320"/>
      <c r="I33" s="8" t="s">
        <v>13</v>
      </c>
    </row>
    <row r="34" spans="2:9" x14ac:dyDescent="0.2">
      <c r="B34" s="256"/>
      <c r="C34" s="256"/>
      <c r="D34" s="261" t="s">
        <v>554</v>
      </c>
      <c r="E34" s="309"/>
      <c r="F34" s="309"/>
      <c r="G34" s="321"/>
      <c r="H34" s="320"/>
      <c r="I34" s="8" t="s">
        <v>13</v>
      </c>
    </row>
    <row r="35" spans="2:9" ht="38.25" x14ac:dyDescent="0.2">
      <c r="B35" s="256"/>
      <c r="C35" s="256" t="s">
        <v>28</v>
      </c>
      <c r="D35" s="261" t="s">
        <v>547</v>
      </c>
      <c r="E35" s="322"/>
      <c r="F35" s="89"/>
      <c r="G35" s="89"/>
      <c r="H35" s="263"/>
      <c r="I35" s="8" t="s">
        <v>13</v>
      </c>
    </row>
    <row r="36" spans="2:9" ht="25.5" x14ac:dyDescent="0.2">
      <c r="B36" s="256"/>
      <c r="C36" s="256" t="s">
        <v>509</v>
      </c>
      <c r="D36" s="261" t="s">
        <v>545</v>
      </c>
      <c r="E36" s="87"/>
      <c r="F36" s="89"/>
      <c r="G36" s="89"/>
      <c r="H36" s="263"/>
      <c r="I36" s="8" t="s">
        <v>13</v>
      </c>
    </row>
    <row r="37" spans="2:9" x14ac:dyDescent="0.2">
      <c r="B37" s="98" t="s">
        <v>46</v>
      </c>
      <c r="C37" s="99"/>
      <c r="D37" s="100" t="s">
        <v>33</v>
      </c>
      <c r="E37" s="101"/>
      <c r="F37" s="101"/>
      <c r="G37" s="101"/>
      <c r="H37" s="102"/>
      <c r="I37" s="101"/>
    </row>
    <row r="38" spans="2:9" x14ac:dyDescent="0.2">
      <c r="B38" s="256"/>
      <c r="C38" s="256" t="s">
        <v>32</v>
      </c>
      <c r="D38" s="261" t="s">
        <v>126</v>
      </c>
      <c r="E38" s="323"/>
      <c r="F38" s="89"/>
      <c r="G38" s="89"/>
      <c r="H38" s="263"/>
      <c r="I38" s="8" t="s">
        <v>13</v>
      </c>
    </row>
    <row r="39" spans="2:9" x14ac:dyDescent="0.2">
      <c r="B39" s="256"/>
      <c r="C39" s="256" t="s">
        <v>614</v>
      </c>
      <c r="D39" s="261" t="s">
        <v>611</v>
      </c>
      <c r="E39" s="323"/>
      <c r="F39" s="89"/>
      <c r="G39" s="89"/>
      <c r="H39" s="263"/>
      <c r="I39" s="8" t="s">
        <v>13</v>
      </c>
    </row>
    <row r="40" spans="2:9" x14ac:dyDescent="0.2">
      <c r="B40" s="256"/>
      <c r="C40" s="256" t="s">
        <v>47</v>
      </c>
      <c r="D40" s="261" t="s">
        <v>43</v>
      </c>
      <c r="E40" s="323"/>
      <c r="F40" s="89"/>
      <c r="G40" s="89"/>
      <c r="H40" s="263"/>
      <c r="I40" s="8" t="s">
        <v>13</v>
      </c>
    </row>
    <row r="41" spans="2:9" x14ac:dyDescent="0.2">
      <c r="B41" s="256"/>
      <c r="C41" s="256" t="s">
        <v>48</v>
      </c>
      <c r="D41" s="261" t="s">
        <v>45</v>
      </c>
      <c r="E41" s="323"/>
      <c r="F41" s="89"/>
      <c r="G41" s="89"/>
      <c r="H41" s="263"/>
      <c r="I41" s="8" t="s">
        <v>13</v>
      </c>
    </row>
    <row r="42" spans="2:9" ht="38.25" x14ac:dyDescent="0.2">
      <c r="B42" s="256"/>
      <c r="C42" s="256" t="s">
        <v>28</v>
      </c>
      <c r="D42" s="261" t="s">
        <v>547</v>
      </c>
      <c r="E42" s="323"/>
      <c r="F42" s="89"/>
      <c r="G42" s="89"/>
      <c r="H42" s="263"/>
      <c r="I42" s="8" t="s">
        <v>13</v>
      </c>
    </row>
    <row r="43" spans="2:9" ht="25.5" x14ac:dyDescent="0.2">
      <c r="B43" s="103" t="s">
        <v>177</v>
      </c>
      <c r="C43" s="91"/>
      <c r="D43" s="92"/>
      <c r="E43" s="93"/>
      <c r="F43" s="93"/>
      <c r="G43" s="93"/>
      <c r="H43" s="95"/>
      <c r="I43" s="93"/>
    </row>
    <row r="44" spans="2:9" ht="25.5" x14ac:dyDescent="0.2">
      <c r="B44" s="256"/>
      <c r="C44" s="256" t="s">
        <v>178</v>
      </c>
      <c r="D44" s="261" t="s">
        <v>34</v>
      </c>
      <c r="E44" s="324"/>
      <c r="F44" s="264"/>
      <c r="G44" s="325" t="s">
        <v>549</v>
      </c>
      <c r="H44" s="265"/>
      <c r="I44" s="8" t="s">
        <v>13</v>
      </c>
    </row>
    <row r="45" spans="2:9" ht="25.5" x14ac:dyDescent="0.2">
      <c r="B45" s="256"/>
      <c r="C45" s="256" t="s">
        <v>179</v>
      </c>
      <c r="D45" s="261" t="s">
        <v>104</v>
      </c>
      <c r="E45" s="94"/>
      <c r="F45" s="264"/>
      <c r="G45" s="264"/>
      <c r="H45" s="265"/>
      <c r="I45" s="8" t="s">
        <v>13</v>
      </c>
    </row>
    <row r="46" spans="2:9" ht="25.5" x14ac:dyDescent="0.2">
      <c r="B46" s="256"/>
      <c r="C46" s="256" t="s">
        <v>508</v>
      </c>
      <c r="D46" s="261" t="s">
        <v>515</v>
      </c>
      <c r="E46" s="324"/>
      <c r="F46" s="264"/>
      <c r="G46" s="325" t="s">
        <v>550</v>
      </c>
      <c r="H46" s="265"/>
      <c r="I46" s="8" t="s">
        <v>13</v>
      </c>
    </row>
    <row r="47" spans="2:9" x14ac:dyDescent="0.2">
      <c r="B47" s="256"/>
      <c r="C47" s="256" t="s">
        <v>448</v>
      </c>
      <c r="D47" s="261" t="s">
        <v>540</v>
      </c>
      <c r="E47" s="94"/>
      <c r="F47" s="264"/>
      <c r="G47" s="264"/>
      <c r="H47" s="265"/>
      <c r="I47" s="8" t="s">
        <v>13</v>
      </c>
    </row>
    <row r="48" spans="2:9" x14ac:dyDescent="0.2">
      <c r="B48" s="256" t="s">
        <v>21</v>
      </c>
      <c r="C48" s="338" t="s">
        <v>22</v>
      </c>
      <c r="D48" s="261" t="s">
        <v>25</v>
      </c>
      <c r="E48" s="94"/>
      <c r="F48" s="264"/>
      <c r="G48" s="264"/>
      <c r="H48" s="265"/>
      <c r="I48" s="8" t="s">
        <v>13</v>
      </c>
    </row>
  </sheetData>
  <phoneticPr fontId="4" type="noConversion"/>
  <hyperlinks>
    <hyperlink ref="G44" r:id="rId1" xr:uid="{00000000-0004-0000-0400-000000000000}"/>
    <hyperlink ref="G46" r:id="rId2" xr:uid="{00000000-0004-0000-0400-000001000000}"/>
  </hyperlinks>
  <pageMargins left="0.74803149606299213" right="0.74803149606299213" top="0.98425196850393704" bottom="0.98425196850393704" header="0.51181102362204722" footer="0.51181102362204722"/>
  <pageSetup paperSize="8" scale="90" fitToHeight="0"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
  <sheetViews>
    <sheetView workbookViewId="0"/>
  </sheetViews>
  <sheetFormatPr defaultColWidth="9.140625" defaultRowHeight="12.75" x14ac:dyDescent="0.2"/>
  <cols>
    <col min="1" max="1" width="1.7109375" style="5" customWidth="1"/>
    <col min="2" max="2" width="24.140625" style="6" customWidth="1"/>
    <col min="3" max="3" width="35.140625" style="6" customWidth="1"/>
    <col min="4" max="4" width="81.42578125" style="7" customWidth="1"/>
    <col min="5" max="5" width="56.85546875" style="5" customWidth="1"/>
    <col min="6" max="6" width="7.7109375" style="5" customWidth="1"/>
    <col min="7" max="16384" width="9.140625" style="5"/>
  </cols>
  <sheetData>
    <row r="1" spans="1:6" s="3" customFormat="1" ht="18" x14ac:dyDescent="0.2">
      <c r="A1" s="1" t="s">
        <v>625</v>
      </c>
      <c r="B1" s="1"/>
      <c r="C1" s="2"/>
      <c r="D1" s="4"/>
      <c r="E1" s="211"/>
    </row>
    <row r="2" spans="1:6" s="3" customFormat="1" ht="18" x14ac:dyDescent="0.2">
      <c r="A2" s="1"/>
      <c r="B2" s="1"/>
      <c r="C2" s="2"/>
      <c r="D2" s="4"/>
      <c r="E2" s="248"/>
    </row>
    <row r="3" spans="1:6" s="3" customFormat="1" x14ac:dyDescent="0.2">
      <c r="B3" s="2" t="s">
        <v>633</v>
      </c>
      <c r="C3" s="2"/>
      <c r="D3" s="4"/>
      <c r="E3" s="5"/>
    </row>
    <row r="5" spans="1:6" x14ac:dyDescent="0.2">
      <c r="B5" s="90" t="s">
        <v>9</v>
      </c>
      <c r="C5" s="90" t="s">
        <v>1</v>
      </c>
      <c r="D5" s="90" t="s">
        <v>3</v>
      </c>
      <c r="E5" s="90" t="s">
        <v>2</v>
      </c>
      <c r="F5" s="90" t="s">
        <v>16</v>
      </c>
    </row>
    <row r="6" spans="1:6" x14ac:dyDescent="0.2">
      <c r="B6" s="99" t="s">
        <v>682</v>
      </c>
      <c r="C6" s="99"/>
      <c r="D6" s="104" t="s">
        <v>686</v>
      </c>
      <c r="E6" s="101"/>
      <c r="F6" s="101"/>
    </row>
    <row r="7" spans="1:6" x14ac:dyDescent="0.2">
      <c r="B7" s="256"/>
      <c r="C7" s="256" t="s">
        <v>5</v>
      </c>
      <c r="D7" s="261" t="s">
        <v>687</v>
      </c>
      <c r="E7" s="87"/>
      <c r="F7" s="8" t="s">
        <v>13</v>
      </c>
    </row>
    <row r="8" spans="1:6" x14ac:dyDescent="0.2">
      <c r="B8" s="256"/>
      <c r="C8" s="256" t="s">
        <v>6</v>
      </c>
      <c r="D8" s="261" t="s">
        <v>10</v>
      </c>
      <c r="E8" s="87"/>
      <c r="F8" s="8" t="s">
        <v>13</v>
      </c>
    </row>
    <row r="9" spans="1:6" ht="25.5" x14ac:dyDescent="0.2">
      <c r="B9" s="256"/>
      <c r="C9" s="256" t="s">
        <v>458</v>
      </c>
      <c r="D9" s="339" t="s">
        <v>626</v>
      </c>
      <c r="E9" s="87"/>
      <c r="F9" s="8" t="s">
        <v>70</v>
      </c>
    </row>
    <row r="10" spans="1:6" x14ac:dyDescent="0.2">
      <c r="B10" s="256"/>
      <c r="C10" s="256" t="s">
        <v>103</v>
      </c>
      <c r="D10" s="261" t="s">
        <v>486</v>
      </c>
      <c r="E10" s="89"/>
      <c r="F10" s="8" t="s">
        <v>13</v>
      </c>
    </row>
    <row r="11" spans="1:6" ht="25.5" x14ac:dyDescent="0.2">
      <c r="B11" s="256"/>
      <c r="C11" s="256" t="s">
        <v>0</v>
      </c>
      <c r="D11" s="261" t="s">
        <v>459</v>
      </c>
      <c r="E11" s="89"/>
      <c r="F11" s="8" t="s">
        <v>13</v>
      </c>
    </row>
    <row r="12" spans="1:6" ht="25.5" x14ac:dyDescent="0.2">
      <c r="B12" s="256"/>
      <c r="C12" s="256" t="s">
        <v>29</v>
      </c>
      <c r="D12" s="261" t="s">
        <v>174</v>
      </c>
      <c r="E12" s="89"/>
      <c r="F12" s="8" t="s">
        <v>13</v>
      </c>
    </row>
    <row r="13" spans="1:6" ht="25.5" x14ac:dyDescent="0.2">
      <c r="B13" s="98" t="s">
        <v>683</v>
      </c>
      <c r="C13" s="99"/>
      <c r="D13" s="104" t="s">
        <v>570</v>
      </c>
      <c r="E13" s="101"/>
      <c r="F13" s="101"/>
    </row>
    <row r="14" spans="1:6" ht="25.5" x14ac:dyDescent="0.2">
      <c r="B14" s="256"/>
      <c r="C14" s="256" t="s">
        <v>244</v>
      </c>
      <c r="D14" s="261" t="s">
        <v>604</v>
      </c>
      <c r="E14" s="376"/>
      <c r="F14" s="8" t="s">
        <v>70</v>
      </c>
    </row>
    <row r="15" spans="1:6" x14ac:dyDescent="0.2">
      <c r="B15" s="256"/>
      <c r="C15" s="256" t="s">
        <v>162</v>
      </c>
      <c r="D15" s="261" t="s">
        <v>601</v>
      </c>
      <c r="E15" s="373"/>
      <c r="F15" s="8" t="s">
        <v>70</v>
      </c>
    </row>
    <row r="16" spans="1:6" x14ac:dyDescent="0.2">
      <c r="B16" s="256"/>
      <c r="C16" s="256" t="s">
        <v>163</v>
      </c>
      <c r="D16" s="261" t="s">
        <v>571</v>
      </c>
      <c r="E16" s="374"/>
      <c r="F16" s="8" t="s">
        <v>70</v>
      </c>
    </row>
    <row r="17" spans="2:7" x14ac:dyDescent="0.2">
      <c r="B17" s="256"/>
      <c r="C17" s="256" t="s">
        <v>164</v>
      </c>
      <c r="D17" s="261" t="s">
        <v>572</v>
      </c>
      <c r="E17" s="374"/>
      <c r="F17" s="8" t="s">
        <v>70</v>
      </c>
    </row>
    <row r="18" spans="2:7" x14ac:dyDescent="0.2">
      <c r="B18" s="256"/>
      <c r="C18" s="256" t="s">
        <v>246</v>
      </c>
      <c r="D18" s="261" t="s">
        <v>573</v>
      </c>
      <c r="E18" s="375"/>
      <c r="F18" s="8" t="s">
        <v>70</v>
      </c>
    </row>
    <row r="19" spans="2:7" ht="38.25" x14ac:dyDescent="0.2">
      <c r="B19" s="98" t="s">
        <v>684</v>
      </c>
      <c r="C19" s="99"/>
      <c r="D19" s="104" t="s">
        <v>576</v>
      </c>
      <c r="E19" s="101"/>
      <c r="F19" s="101"/>
    </row>
    <row r="20" spans="2:7" ht="25.5" x14ac:dyDescent="0.2">
      <c r="B20" s="256"/>
      <c r="C20" s="256" t="s">
        <v>577</v>
      </c>
      <c r="D20" s="261" t="s">
        <v>601</v>
      </c>
      <c r="E20" s="89"/>
      <c r="F20" s="8" t="s">
        <v>70</v>
      </c>
      <c r="G20" s="248"/>
    </row>
    <row r="21" spans="2:7" x14ac:dyDescent="0.2">
      <c r="B21" s="256"/>
      <c r="C21" s="256" t="s">
        <v>574</v>
      </c>
      <c r="D21" s="261" t="s">
        <v>575</v>
      </c>
      <c r="E21" s="326"/>
      <c r="F21" s="8" t="s">
        <v>70</v>
      </c>
    </row>
    <row r="22" spans="2:7" x14ac:dyDescent="0.2">
      <c r="B22" s="98" t="s">
        <v>685</v>
      </c>
      <c r="C22" s="99"/>
      <c r="D22" s="104" t="s">
        <v>165</v>
      </c>
      <c r="E22" s="101"/>
      <c r="F22" s="101"/>
    </row>
    <row r="23" spans="2:7" ht="25.5" x14ac:dyDescent="0.2">
      <c r="B23" s="256"/>
      <c r="C23" s="256" t="s">
        <v>7</v>
      </c>
      <c r="D23" s="261" t="s">
        <v>30</v>
      </c>
      <c r="E23" s="89"/>
      <c r="F23" s="8" t="s">
        <v>70</v>
      </c>
    </row>
    <row r="24" spans="2:7" ht="25.5" x14ac:dyDescent="0.2">
      <c r="B24" s="256"/>
      <c r="C24" s="256" t="s">
        <v>159</v>
      </c>
      <c r="D24" s="261" t="s">
        <v>476</v>
      </c>
      <c r="E24" s="89"/>
      <c r="F24" s="8" t="s">
        <v>70</v>
      </c>
    </row>
    <row r="25" spans="2:7" ht="38.25" x14ac:dyDescent="0.2">
      <c r="B25" s="256"/>
      <c r="C25" s="256" t="s">
        <v>161</v>
      </c>
      <c r="D25" s="261" t="s">
        <v>451</v>
      </c>
      <c r="E25" s="89"/>
      <c r="F25" s="8" t="s">
        <v>70</v>
      </c>
    </row>
    <row r="26" spans="2:7" ht="31.5" customHeight="1" x14ac:dyDescent="0.2">
      <c r="B26" s="256"/>
      <c r="C26" s="256" t="s">
        <v>8</v>
      </c>
      <c r="D26" s="261" t="s">
        <v>160</v>
      </c>
      <c r="E26" s="89"/>
      <c r="F26" s="8" t="s">
        <v>70</v>
      </c>
    </row>
    <row r="27" spans="2:7" x14ac:dyDescent="0.2">
      <c r="B27" s="256"/>
      <c r="C27" s="256" t="s">
        <v>11</v>
      </c>
      <c r="D27" s="261" t="s">
        <v>130</v>
      </c>
      <c r="E27" s="89"/>
      <c r="F27" s="8" t="s">
        <v>13</v>
      </c>
    </row>
    <row r="37" ht="12.2" customHeight="1" x14ac:dyDescent="0.2"/>
  </sheetData>
  <phoneticPr fontId="4" type="noConversion"/>
  <conditionalFormatting sqref="E15">
    <cfRule type="containsText" dxfId="189" priority="2" operator="containsText" text="NYA">
      <formula>NOT(ISERROR(SEARCH("NYA",E15)))</formula>
    </cfRule>
  </conditionalFormatting>
  <conditionalFormatting sqref="E18">
    <cfRule type="containsText" dxfId="188" priority="1" operator="containsText" text="NYK">
      <formula>NOT(ISERROR(SEARCH("NYK",E18)))</formula>
    </cfRule>
  </conditionalFormatting>
  <dataValidations count="2">
    <dataValidation type="list" allowBlank="1" showInputMessage="1" showErrorMessage="1" sqref="E20" xr:uid="{00000000-0002-0000-0500-000000000000}">
      <formula1>$B$15:$B$39</formula1>
    </dataValidation>
    <dataValidation type="list" allowBlank="1" showInputMessage="1" showErrorMessage="1" promptTitle="IGT grade" prompt="Select ..." sqref="E18" xr:uid="{00000000-0002-0000-0500-000001000000}">
      <formula1>IGTResult</formula1>
    </dataValidation>
  </dataValidations>
  <pageMargins left="0.75" right="0.75" top="1" bottom="1" header="0.5" footer="0.5"/>
  <pageSetup paperSize="8" scale="90" fitToHeight="5" orientation="landscape"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promptTitle="Org Type" prompt="Select ..." xr:uid="{00000000-0002-0000-0500-000002000000}">
          <x14:formula1>
            <xm:f>Lists!$B$14:$B$37</xm:f>
          </x14:formula1>
          <xm:sqref>E15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J46"/>
  <sheetViews>
    <sheetView zoomScale="90" zoomScaleNormal="90" workbookViewId="0">
      <pane ySplit="5" topLeftCell="A6" activePane="bottomLeft" state="frozen"/>
      <selection pane="bottomLeft" activeCell="A6" sqref="A6"/>
    </sheetView>
  </sheetViews>
  <sheetFormatPr defaultColWidth="9.140625" defaultRowHeight="12.75" x14ac:dyDescent="0.2"/>
  <cols>
    <col min="1" max="1" width="4.7109375" style="6" customWidth="1"/>
    <col min="2" max="2" width="36.7109375" style="6" customWidth="1"/>
    <col min="3" max="3" width="50.7109375" style="7" customWidth="1"/>
    <col min="4" max="4" width="16.7109375" style="62" customWidth="1"/>
    <col min="5" max="5" width="75.7109375" style="62" customWidth="1"/>
    <col min="6" max="6" width="8.7109375" style="65" hidden="1" customWidth="1"/>
    <col min="7" max="7" width="21.42578125" style="5" bestFit="1" customWidth="1"/>
    <col min="8" max="16384" width="9.140625" style="5"/>
  </cols>
  <sheetData>
    <row r="1" spans="1:10" s="3" customFormat="1" ht="18" x14ac:dyDescent="0.2">
      <c r="A1" s="1" t="s">
        <v>313</v>
      </c>
      <c r="B1" s="2"/>
      <c r="C1" s="4"/>
      <c r="D1" s="176"/>
      <c r="E1" s="1"/>
      <c r="F1" s="63"/>
    </row>
    <row r="2" spans="1:10" s="3" customFormat="1" ht="5.0999999999999996" customHeight="1" x14ac:dyDescent="0.2">
      <c r="A2" s="1"/>
      <c r="B2" s="2"/>
      <c r="C2" s="4"/>
      <c r="D2" s="62"/>
      <c r="E2" s="62"/>
      <c r="F2" s="63"/>
    </row>
    <row r="3" spans="1:10" s="3" customFormat="1" x14ac:dyDescent="0.2">
      <c r="A3" s="64" t="s">
        <v>675</v>
      </c>
      <c r="B3" s="2"/>
      <c r="C3" s="4"/>
      <c r="D3" s="62"/>
      <c r="E3" s="177"/>
      <c r="F3" s="63"/>
    </row>
    <row r="4" spans="1:10" s="3" customFormat="1" ht="14.45" customHeight="1" x14ac:dyDescent="0.2">
      <c r="A4" s="1"/>
      <c r="B4" s="2"/>
      <c r="C4" s="4"/>
      <c r="D4" s="247"/>
      <c r="E4" s="62"/>
      <c r="F4" s="63"/>
    </row>
    <row r="5" spans="1:10" ht="14.45" customHeight="1" x14ac:dyDescent="0.2">
      <c r="A5" s="178" t="s">
        <v>290</v>
      </c>
      <c r="B5" s="178" t="s">
        <v>1</v>
      </c>
      <c r="C5" s="178" t="s">
        <v>3</v>
      </c>
      <c r="D5" s="178" t="s">
        <v>291</v>
      </c>
      <c r="E5" s="178" t="s">
        <v>292</v>
      </c>
      <c r="F5" s="178" t="s">
        <v>293</v>
      </c>
      <c r="G5" s="3"/>
      <c r="H5" s="209"/>
      <c r="I5" s="209"/>
      <c r="J5" s="209"/>
    </row>
    <row r="6" spans="1:10" x14ac:dyDescent="0.2">
      <c r="A6" s="200" t="s">
        <v>487</v>
      </c>
      <c r="B6" s="201"/>
      <c r="C6" s="202"/>
      <c r="D6" s="203"/>
      <c r="E6" s="203"/>
      <c r="F6" s="204"/>
      <c r="G6" s="3"/>
      <c r="H6" s="209"/>
      <c r="I6" s="209"/>
      <c r="J6" s="209"/>
    </row>
    <row r="7" spans="1:10" x14ac:dyDescent="0.2">
      <c r="A7" s="81"/>
      <c r="B7" s="256" t="s">
        <v>215</v>
      </c>
      <c r="C7" s="261" t="s">
        <v>471</v>
      </c>
      <c r="D7" s="179"/>
      <c r="E7" s="311"/>
      <c r="F7" s="180" t="s">
        <v>294</v>
      </c>
      <c r="G7" s="297"/>
    </row>
    <row r="8" spans="1:10" x14ac:dyDescent="0.2">
      <c r="A8" s="81"/>
      <c r="B8" s="256" t="s">
        <v>559</v>
      </c>
      <c r="C8" s="261"/>
      <c r="D8" s="179"/>
      <c r="E8" s="311"/>
      <c r="F8" s="180" t="s">
        <v>294</v>
      </c>
      <c r="G8" s="3"/>
    </row>
    <row r="9" spans="1:10" x14ac:dyDescent="0.2">
      <c r="A9" s="81"/>
      <c r="B9" s="331" t="s">
        <v>472</v>
      </c>
      <c r="C9" s="261"/>
      <c r="D9" s="179"/>
      <c r="E9" s="86"/>
      <c r="F9" s="180" t="s">
        <v>294</v>
      </c>
      <c r="G9" s="3"/>
    </row>
    <row r="10" spans="1:10" x14ac:dyDescent="0.2">
      <c r="A10" s="81"/>
      <c r="B10" s="331" t="s">
        <v>473</v>
      </c>
      <c r="C10" s="261"/>
      <c r="D10" s="179"/>
      <c r="E10" s="86"/>
      <c r="F10" s="180" t="s">
        <v>294</v>
      </c>
      <c r="G10" s="3"/>
    </row>
    <row r="11" spans="1:10" x14ac:dyDescent="0.2">
      <c r="A11" s="81"/>
      <c r="B11" s="331" t="s">
        <v>474</v>
      </c>
      <c r="C11" s="261"/>
      <c r="D11" s="179"/>
      <c r="E11" s="86"/>
      <c r="F11" s="180" t="s">
        <v>294</v>
      </c>
      <c r="G11" s="3"/>
    </row>
    <row r="12" spans="1:10" x14ac:dyDescent="0.2">
      <c r="A12" s="81"/>
      <c r="B12" s="331" t="s">
        <v>475</v>
      </c>
      <c r="C12" s="261" t="s">
        <v>295</v>
      </c>
      <c r="D12" s="179"/>
      <c r="E12" s="86"/>
      <c r="F12" s="180" t="s">
        <v>294</v>
      </c>
      <c r="G12" s="3"/>
    </row>
    <row r="13" spans="1:10" ht="38.25" x14ac:dyDescent="0.2">
      <c r="A13" s="81"/>
      <c r="B13" s="256" t="s">
        <v>122</v>
      </c>
      <c r="C13" s="332" t="s">
        <v>558</v>
      </c>
      <c r="D13" s="311"/>
      <c r="E13" s="179"/>
      <c r="F13" s="180" t="s">
        <v>294</v>
      </c>
      <c r="G13" s="3"/>
    </row>
    <row r="14" spans="1:10" x14ac:dyDescent="0.2">
      <c r="A14" s="81"/>
      <c r="B14" s="256" t="s">
        <v>162</v>
      </c>
      <c r="C14" s="261" t="s">
        <v>601</v>
      </c>
      <c r="D14" s="334"/>
      <c r="E14" s="328"/>
      <c r="F14" s="180" t="s">
        <v>294</v>
      </c>
      <c r="G14" s="3"/>
    </row>
    <row r="15" spans="1:10" ht="25.5" x14ac:dyDescent="0.2">
      <c r="A15" s="81"/>
      <c r="B15" s="256" t="s">
        <v>296</v>
      </c>
      <c r="C15" s="261" t="s">
        <v>470</v>
      </c>
      <c r="D15" s="327"/>
      <c r="E15" s="328"/>
      <c r="F15" s="180" t="s">
        <v>294</v>
      </c>
      <c r="G15" s="3"/>
    </row>
    <row r="16" spans="1:10" ht="51" x14ac:dyDescent="0.2">
      <c r="A16" s="81"/>
      <c r="B16" s="256" t="s">
        <v>297</v>
      </c>
      <c r="C16" s="261" t="s">
        <v>513</v>
      </c>
      <c r="D16" s="179"/>
      <c r="E16" s="86"/>
      <c r="F16" s="180" t="s">
        <v>294</v>
      </c>
      <c r="G16" s="3"/>
    </row>
    <row r="17" spans="1:7" ht="51" x14ac:dyDescent="0.2">
      <c r="A17" s="81"/>
      <c r="B17" s="256" t="s">
        <v>298</v>
      </c>
      <c r="C17" s="261" t="s">
        <v>514</v>
      </c>
      <c r="D17" s="179"/>
      <c r="E17" s="86"/>
      <c r="F17" s="180" t="s">
        <v>294</v>
      </c>
      <c r="G17" s="3"/>
    </row>
    <row r="18" spans="1:7" x14ac:dyDescent="0.2">
      <c r="A18" s="81"/>
      <c r="B18" s="256" t="s">
        <v>299</v>
      </c>
      <c r="C18" s="261" t="s">
        <v>557</v>
      </c>
      <c r="D18" s="329"/>
      <c r="E18" s="328"/>
      <c r="F18" s="180" t="s">
        <v>294</v>
      </c>
      <c r="G18" s="3"/>
    </row>
    <row r="19" spans="1:7" x14ac:dyDescent="0.2">
      <c r="A19" s="200" t="s">
        <v>227</v>
      </c>
      <c r="B19" s="201"/>
      <c r="C19" s="202" t="s">
        <v>457</v>
      </c>
      <c r="D19" s="203"/>
      <c r="E19" s="203"/>
      <c r="F19" s="204"/>
    </row>
    <row r="20" spans="1:7" ht="34.5" customHeight="1" x14ac:dyDescent="0.2">
      <c r="A20" s="81"/>
      <c r="B20" s="256" t="s">
        <v>228</v>
      </c>
      <c r="C20" s="261" t="s">
        <v>229</v>
      </c>
      <c r="D20" s="179"/>
      <c r="E20" s="86"/>
      <c r="F20" s="180" t="s">
        <v>294</v>
      </c>
    </row>
    <row r="21" spans="1:7" ht="38.25" x14ac:dyDescent="0.2">
      <c r="A21" s="81"/>
      <c r="B21" s="256" t="s">
        <v>230</v>
      </c>
      <c r="C21" s="261" t="s">
        <v>231</v>
      </c>
      <c r="D21" s="179"/>
      <c r="E21" s="86"/>
      <c r="F21" s="180" t="s">
        <v>294</v>
      </c>
    </row>
    <row r="22" spans="1:7" ht="25.5" x14ac:dyDescent="0.2">
      <c r="A22" s="81"/>
      <c r="B22" s="256" t="s">
        <v>232</v>
      </c>
      <c r="C22" s="261" t="s">
        <v>303</v>
      </c>
      <c r="D22" s="179"/>
      <c r="E22" s="86"/>
      <c r="F22" s="180" t="s">
        <v>294</v>
      </c>
    </row>
    <row r="23" spans="1:7" x14ac:dyDescent="0.2">
      <c r="A23" s="81"/>
      <c r="B23" s="256" t="s">
        <v>233</v>
      </c>
      <c r="C23" s="261" t="s">
        <v>234</v>
      </c>
      <c r="D23" s="179"/>
      <c r="E23" s="86"/>
      <c r="F23" s="180" t="s">
        <v>294</v>
      </c>
    </row>
    <row r="24" spans="1:7" x14ac:dyDescent="0.2">
      <c r="A24" s="81"/>
      <c r="B24" s="256" t="s">
        <v>235</v>
      </c>
      <c r="C24" s="261" t="s">
        <v>236</v>
      </c>
      <c r="D24" s="179"/>
      <c r="E24" s="86"/>
      <c r="F24" s="180" t="s">
        <v>294</v>
      </c>
    </row>
    <row r="25" spans="1:7" ht="25.5" x14ac:dyDescent="0.2">
      <c r="A25" s="81"/>
      <c r="B25" s="256" t="s">
        <v>237</v>
      </c>
      <c r="C25" s="261" t="s">
        <v>304</v>
      </c>
      <c r="D25" s="179"/>
      <c r="E25" s="86"/>
      <c r="F25" s="180" t="s">
        <v>294</v>
      </c>
    </row>
    <row r="26" spans="1:7" x14ac:dyDescent="0.2">
      <c r="A26" s="200" t="s">
        <v>238</v>
      </c>
      <c r="B26" s="201"/>
      <c r="C26" s="202"/>
      <c r="D26" s="203"/>
      <c r="E26" s="203"/>
      <c r="F26" s="204"/>
    </row>
    <row r="27" spans="1:7" x14ac:dyDescent="0.2">
      <c r="A27" s="81"/>
      <c r="B27" s="256" t="s">
        <v>239</v>
      </c>
      <c r="C27" s="261" t="s">
        <v>305</v>
      </c>
      <c r="D27" s="179"/>
      <c r="E27" s="86"/>
      <c r="F27" s="180" t="s">
        <v>294</v>
      </c>
    </row>
    <row r="28" spans="1:7" x14ac:dyDescent="0.2">
      <c r="A28" s="81"/>
      <c r="B28" s="256" t="s">
        <v>306</v>
      </c>
      <c r="C28" s="261"/>
      <c r="D28" s="179"/>
      <c r="E28" s="86"/>
      <c r="F28" s="180" t="s">
        <v>294</v>
      </c>
    </row>
    <row r="29" spans="1:7" x14ac:dyDescent="0.2">
      <c r="A29" s="81"/>
      <c r="B29" s="256" t="s">
        <v>240</v>
      </c>
      <c r="C29" s="261"/>
      <c r="D29" s="330"/>
      <c r="E29" s="86"/>
      <c r="F29" s="180" t="s">
        <v>294</v>
      </c>
    </row>
    <row r="30" spans="1:7" ht="25.5" x14ac:dyDescent="0.2">
      <c r="A30" s="200" t="s">
        <v>243</v>
      </c>
      <c r="B30" s="201"/>
      <c r="C30" s="202" t="s">
        <v>605</v>
      </c>
      <c r="D30" s="203"/>
      <c r="E30" s="203"/>
      <c r="F30" s="204"/>
    </row>
    <row r="31" spans="1:7" ht="38.25" x14ac:dyDescent="0.2">
      <c r="A31" s="81"/>
      <c r="B31" s="256" t="s">
        <v>244</v>
      </c>
      <c r="C31" s="261" t="s">
        <v>604</v>
      </c>
      <c r="D31" s="328"/>
      <c r="E31" s="86"/>
      <c r="F31" s="180" t="s">
        <v>294</v>
      </c>
    </row>
    <row r="32" spans="1:7" x14ac:dyDescent="0.2">
      <c r="A32" s="81"/>
      <c r="B32" s="256" t="s">
        <v>162</v>
      </c>
      <c r="C32" s="261" t="s">
        <v>601</v>
      </c>
      <c r="D32" s="334"/>
      <c r="E32" s="86"/>
      <c r="F32" s="180"/>
    </row>
    <row r="33" spans="1:7" x14ac:dyDescent="0.2">
      <c r="A33" s="81"/>
      <c r="B33" s="256" t="s">
        <v>163</v>
      </c>
      <c r="C33" s="261" t="s">
        <v>571</v>
      </c>
      <c r="D33" s="335"/>
      <c r="E33" s="86"/>
      <c r="F33" s="180" t="s">
        <v>294</v>
      </c>
    </row>
    <row r="34" spans="1:7" x14ac:dyDescent="0.2">
      <c r="A34" s="81"/>
      <c r="B34" s="256" t="s">
        <v>164</v>
      </c>
      <c r="C34" s="261" t="s">
        <v>572</v>
      </c>
      <c r="D34" s="335"/>
      <c r="E34" s="86"/>
      <c r="F34" s="180" t="s">
        <v>294</v>
      </c>
    </row>
    <row r="35" spans="1:7" ht="25.5" x14ac:dyDescent="0.2">
      <c r="A35" s="81"/>
      <c r="B35" s="256" t="s">
        <v>246</v>
      </c>
      <c r="C35" s="261" t="s">
        <v>573</v>
      </c>
      <c r="D35" s="333"/>
      <c r="E35" s="86"/>
      <c r="F35" s="180" t="s">
        <v>294</v>
      </c>
    </row>
    <row r="36" spans="1:7" ht="51" x14ac:dyDescent="0.2">
      <c r="A36" s="510" t="s">
        <v>602</v>
      </c>
      <c r="B36" s="511"/>
      <c r="C36" s="371" t="s">
        <v>603</v>
      </c>
      <c r="D36" s="203"/>
      <c r="E36" s="372"/>
      <c r="F36" s="204"/>
    </row>
    <row r="37" spans="1:7" ht="25.5" x14ac:dyDescent="0.2">
      <c r="A37" s="81"/>
      <c r="B37" s="256" t="s">
        <v>577</v>
      </c>
      <c r="C37" s="261" t="s">
        <v>601</v>
      </c>
      <c r="D37" s="334"/>
      <c r="E37" s="336"/>
      <c r="F37" s="180" t="s">
        <v>294</v>
      </c>
      <c r="G37" s="248"/>
    </row>
    <row r="38" spans="1:7" x14ac:dyDescent="0.2">
      <c r="A38" s="81"/>
      <c r="B38" s="256" t="s">
        <v>574</v>
      </c>
      <c r="C38" s="261" t="s">
        <v>575</v>
      </c>
      <c r="D38" s="335"/>
      <c r="E38" s="328"/>
      <c r="F38" s="180" t="s">
        <v>294</v>
      </c>
    </row>
    <row r="39" spans="1:7" ht="25.5" x14ac:dyDescent="0.2">
      <c r="A39" s="200" t="s">
        <v>553</v>
      </c>
      <c r="B39" s="201"/>
      <c r="C39" s="202" t="s">
        <v>555</v>
      </c>
      <c r="D39" s="203"/>
      <c r="E39" s="201" t="s">
        <v>556</v>
      </c>
      <c r="F39" s="204"/>
    </row>
    <row r="40" spans="1:7" ht="25.5" x14ac:dyDescent="0.2">
      <c r="A40" s="80"/>
      <c r="B40" s="256" t="s">
        <v>248</v>
      </c>
      <c r="C40" s="261" t="s">
        <v>249</v>
      </c>
      <c r="D40" s="179"/>
      <c r="E40" s="360"/>
      <c r="F40" s="180" t="s">
        <v>294</v>
      </c>
    </row>
    <row r="41" spans="1:7" x14ac:dyDescent="0.2">
      <c r="A41" s="81"/>
      <c r="B41" s="256" t="s">
        <v>250</v>
      </c>
      <c r="C41" s="261" t="s">
        <v>308</v>
      </c>
      <c r="D41" s="179"/>
      <c r="E41" s="360"/>
      <c r="F41" s="180" t="s">
        <v>294</v>
      </c>
    </row>
    <row r="42" spans="1:7" ht="25.5" x14ac:dyDescent="0.2">
      <c r="A42" s="81"/>
      <c r="B42" s="256" t="s">
        <v>309</v>
      </c>
      <c r="C42" s="261" t="s">
        <v>688</v>
      </c>
      <c r="D42" s="179"/>
      <c r="E42" s="360"/>
      <c r="F42" s="180" t="s">
        <v>294</v>
      </c>
    </row>
    <row r="43" spans="1:7" ht="38.25" x14ac:dyDescent="0.2">
      <c r="A43" s="81"/>
      <c r="B43" s="256" t="s">
        <v>125</v>
      </c>
      <c r="C43" s="261" t="s">
        <v>310</v>
      </c>
      <c r="D43" s="179"/>
      <c r="E43" s="360"/>
      <c r="F43" s="180" t="s">
        <v>294</v>
      </c>
    </row>
    <row r="44" spans="1:7" ht="25.5" x14ac:dyDescent="0.2">
      <c r="A44" s="81"/>
      <c r="B44" s="256" t="s">
        <v>0</v>
      </c>
      <c r="C44" s="261" t="s">
        <v>311</v>
      </c>
      <c r="D44" s="179"/>
      <c r="E44" s="360"/>
      <c r="F44" s="180" t="s">
        <v>294</v>
      </c>
    </row>
    <row r="45" spans="1:7" ht="38.25" x14ac:dyDescent="0.2">
      <c r="A45" s="81"/>
      <c r="B45" s="256" t="s">
        <v>29</v>
      </c>
      <c r="C45" s="261" t="s">
        <v>251</v>
      </c>
      <c r="D45" s="179"/>
      <c r="E45" s="360"/>
      <c r="F45" s="180" t="s">
        <v>294</v>
      </c>
    </row>
    <row r="46" spans="1:7" ht="63.75" x14ac:dyDescent="0.2">
      <c r="A46" s="81"/>
      <c r="B46" s="256" t="s">
        <v>252</v>
      </c>
      <c r="C46" s="261" t="s">
        <v>312</v>
      </c>
      <c r="D46" s="179"/>
      <c r="E46" s="336"/>
      <c r="F46" s="180" t="s">
        <v>294</v>
      </c>
    </row>
  </sheetData>
  <dataConsolidate/>
  <mergeCells count="1">
    <mergeCell ref="A36:B36"/>
  </mergeCells>
  <conditionalFormatting sqref="F7:F18 F31:F35">
    <cfRule type="containsText" dxfId="187" priority="210" operator="containsText" text="Not OK">
      <formula>NOT(ISERROR(SEARCH("Not OK",F7)))</formula>
    </cfRule>
    <cfRule type="containsText" dxfId="186" priority="211" operator="containsText" text="Queries">
      <formula>NOT(ISERROR(SEARCH("Queries",F7)))</formula>
    </cfRule>
    <cfRule type="containsText" dxfId="185" priority="212" operator="containsText" text="OK">
      <formula>NOT(ISERROR(SEARCH("OK",F7)))</formula>
    </cfRule>
    <cfRule type="containsText" dxfId="184" priority="213" operator="containsText" text="NYA">
      <formula>NOT(ISERROR(SEARCH("NYA",F7)))</formula>
    </cfRule>
  </conditionalFormatting>
  <conditionalFormatting sqref="D15">
    <cfRule type="containsText" dxfId="183" priority="101" operator="containsText" text="NYA">
      <formula>NOT(ISERROR(SEARCH("NYA",D15)))</formula>
    </cfRule>
  </conditionalFormatting>
  <conditionalFormatting sqref="F20:F25">
    <cfRule type="containsText" dxfId="182" priority="31" operator="containsText" text="Not OK">
      <formula>NOT(ISERROR(SEARCH("Not OK",F20)))</formula>
    </cfRule>
    <cfRule type="containsText" dxfId="181" priority="32" operator="containsText" text="Queries">
      <formula>NOT(ISERROR(SEARCH("Queries",F20)))</formula>
    </cfRule>
    <cfRule type="containsText" dxfId="180" priority="33" operator="containsText" text="OK">
      <formula>NOT(ISERROR(SEARCH("OK",F20)))</formula>
    </cfRule>
    <cfRule type="containsText" dxfId="179" priority="34" operator="containsText" text="NYA">
      <formula>NOT(ISERROR(SEARCH("NYA",F20)))</formula>
    </cfRule>
  </conditionalFormatting>
  <conditionalFormatting sqref="F27:F29">
    <cfRule type="containsText" dxfId="178" priority="27" operator="containsText" text="Not OK">
      <formula>NOT(ISERROR(SEARCH("Not OK",F27)))</formula>
    </cfRule>
    <cfRule type="containsText" dxfId="177" priority="28" operator="containsText" text="Queries">
      <formula>NOT(ISERROR(SEARCH("Queries",F27)))</formula>
    </cfRule>
    <cfRule type="containsText" dxfId="176" priority="29" operator="containsText" text="OK">
      <formula>NOT(ISERROR(SEARCH("OK",F27)))</formula>
    </cfRule>
    <cfRule type="containsText" dxfId="175" priority="30" operator="containsText" text="NYA">
      <formula>NOT(ISERROR(SEARCH("NYA",F27)))</formula>
    </cfRule>
  </conditionalFormatting>
  <conditionalFormatting sqref="F40:F46">
    <cfRule type="containsText" dxfId="174" priority="11" operator="containsText" text="Not OK">
      <formula>NOT(ISERROR(SEARCH("Not OK",F40)))</formula>
    </cfRule>
    <cfRule type="containsText" dxfId="173" priority="12" operator="containsText" text="Queries">
      <formula>NOT(ISERROR(SEARCH("Queries",F40)))</formula>
    </cfRule>
    <cfRule type="containsText" dxfId="172" priority="13" operator="containsText" text="OK">
      <formula>NOT(ISERROR(SEARCH("OK",F40)))</formula>
    </cfRule>
    <cfRule type="containsText" dxfId="171" priority="14" operator="containsText" text="NYA">
      <formula>NOT(ISERROR(SEARCH("NYA",F40)))</formula>
    </cfRule>
  </conditionalFormatting>
  <conditionalFormatting sqref="D32">
    <cfRule type="containsText" dxfId="170" priority="10" operator="containsText" text="NYA">
      <formula>NOT(ISERROR(SEARCH("NYA",D32)))</formula>
    </cfRule>
  </conditionalFormatting>
  <conditionalFormatting sqref="D35">
    <cfRule type="containsText" dxfId="169" priority="9" operator="containsText" text="NYK">
      <formula>NOT(ISERROR(SEARCH("NYK",D35)))</formula>
    </cfRule>
  </conditionalFormatting>
  <conditionalFormatting sqref="F37:F38">
    <cfRule type="containsText" dxfId="168" priority="5" operator="containsText" text="Not OK">
      <formula>NOT(ISERROR(SEARCH("Not OK",F37)))</formula>
    </cfRule>
    <cfRule type="containsText" dxfId="167" priority="6" operator="containsText" text="Queries">
      <formula>NOT(ISERROR(SEARCH("Queries",F37)))</formula>
    </cfRule>
    <cfRule type="containsText" dxfId="166" priority="7" operator="containsText" text="OK">
      <formula>NOT(ISERROR(SEARCH("OK",F37)))</formula>
    </cfRule>
    <cfRule type="containsText" dxfId="165" priority="8" operator="containsText" text="NYA">
      <formula>NOT(ISERROR(SEARCH("NYA",F37)))</formula>
    </cfRule>
  </conditionalFormatting>
  <conditionalFormatting sqref="D37">
    <cfRule type="containsText" dxfId="164" priority="2" operator="containsText" text="NYA">
      <formula>NOT(ISERROR(SEARCH("NYA",D37)))</formula>
    </cfRule>
  </conditionalFormatting>
  <conditionalFormatting sqref="D14">
    <cfRule type="containsText" dxfId="163" priority="1" operator="containsText" text="NYA">
      <formula>NOT(ISERROR(SEARCH("NYA",D14)))</formula>
    </cfRule>
  </conditionalFormatting>
  <dataValidations count="2">
    <dataValidation type="list" allowBlank="1" showInputMessage="1" showErrorMessage="1" promptTitle="NHS or not" prompt="Select ..." sqref="D15" xr:uid="{00000000-0002-0000-0600-000002000000}">
      <formula1>NHSorNot</formula1>
    </dataValidation>
    <dataValidation type="list" allowBlank="1" showInputMessage="1" showErrorMessage="1" promptTitle="IGT grade" prompt="Select ..." sqref="D35" xr:uid="{00000000-0002-0000-0600-000004000000}">
      <formula1>IGTResult</formula1>
    </dataValidation>
  </dataValidations>
  <pageMargins left="0.34" right="0.17" top="0.33" bottom="0.34" header="0.19" footer="0.17"/>
  <pageSetup paperSize="8" scale="60"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promptTitle="Org Type" prompt="Select ..." xr:uid="{00000000-0002-0000-0600-000005000000}">
          <x14:formula1>
            <xm:f>Lists!$B$14:$B$37</xm:f>
          </x14:formula1>
          <xm:sqref>D32 D37 D14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Y104"/>
  <sheetViews>
    <sheetView zoomScale="90" zoomScaleNormal="90" workbookViewId="0"/>
  </sheetViews>
  <sheetFormatPr defaultColWidth="11.140625" defaultRowHeight="12.75" x14ac:dyDescent="0.2"/>
  <cols>
    <col min="1" max="1" width="2" customWidth="1"/>
    <col min="2" max="2" width="1.28515625" customWidth="1"/>
    <col min="3" max="3" width="26.28515625" customWidth="1"/>
    <col min="4" max="4" width="10.28515625" customWidth="1"/>
    <col min="5" max="5" width="28" customWidth="1"/>
    <col min="6" max="6" width="44.140625" customWidth="1"/>
    <col min="7" max="7" width="1.28515625" customWidth="1"/>
    <col min="8" max="8" width="11.140625" customWidth="1"/>
    <col min="9" max="9" width="8.140625" customWidth="1"/>
    <col min="10" max="10" width="5.140625" customWidth="1"/>
    <col min="11" max="11" width="5.140625" hidden="1" customWidth="1"/>
    <col min="12" max="12" width="9.85546875" hidden="1" customWidth="1"/>
    <col min="13" max="17" width="11.140625" customWidth="1"/>
    <col min="18" max="18" width="19.42578125" customWidth="1"/>
    <col min="19" max="19" width="6.42578125" customWidth="1"/>
    <col min="20" max="20" width="11.140625" customWidth="1"/>
    <col min="21" max="21" width="7.85546875" customWidth="1"/>
    <col min="22" max="24" width="11.140625" customWidth="1"/>
    <col min="25" max="25" width="21.85546875" customWidth="1"/>
  </cols>
  <sheetData>
    <row r="1" spans="1:25" s="3" customFormat="1" ht="18" x14ac:dyDescent="0.2">
      <c r="B1" s="1" t="s">
        <v>285</v>
      </c>
      <c r="C1" s="1"/>
      <c r="D1" s="2"/>
      <c r="E1" s="4"/>
      <c r="M1" s="18"/>
      <c r="N1" s="286"/>
    </row>
    <row r="2" spans="1:25" ht="13.7" customHeight="1" thickBot="1" x14ac:dyDescent="0.25">
      <c r="A2" s="432"/>
      <c r="M2" s="30"/>
      <c r="V2" s="30"/>
      <c r="W2" s="30"/>
      <c r="X2" s="30"/>
      <c r="Y2" s="30"/>
    </row>
    <row r="3" spans="1:25" ht="13.7" customHeight="1" x14ac:dyDescent="0.2">
      <c r="C3" s="433"/>
      <c r="M3" s="430"/>
      <c r="V3" s="430"/>
      <c r="W3" s="430"/>
      <c r="X3" s="430"/>
      <c r="Y3" s="430"/>
    </row>
    <row r="4" spans="1:25" ht="13.7" customHeight="1" x14ac:dyDescent="0.2">
      <c r="M4" s="430"/>
      <c r="V4" s="430"/>
      <c r="W4" s="430"/>
      <c r="X4" s="430"/>
      <c r="Y4" s="430"/>
    </row>
    <row r="5" spans="1:25" ht="13.7" customHeight="1" x14ac:dyDescent="0.2">
      <c r="M5" s="430"/>
      <c r="V5" s="430"/>
      <c r="W5" s="430"/>
      <c r="X5" s="430"/>
      <c r="Y5" s="430"/>
    </row>
    <row r="6" spans="1:25" ht="13.7" customHeight="1" x14ac:dyDescent="0.2">
      <c r="M6" s="430"/>
      <c r="V6" s="430"/>
      <c r="W6" s="430"/>
      <c r="X6" s="430"/>
      <c r="Y6" s="430"/>
    </row>
    <row r="7" spans="1:25" ht="13.7" customHeight="1" x14ac:dyDescent="0.2">
      <c r="M7" s="430"/>
      <c r="V7" s="430"/>
      <c r="W7" s="430"/>
      <c r="X7" s="430"/>
      <c r="Y7" s="430"/>
    </row>
    <row r="8" spans="1:25" ht="13.7" customHeight="1" x14ac:dyDescent="0.2">
      <c r="M8" s="430"/>
      <c r="V8" s="430"/>
      <c r="W8" s="430"/>
      <c r="X8" s="430"/>
      <c r="Y8" s="430"/>
    </row>
    <row r="9" spans="1:25" ht="13.7" customHeight="1" x14ac:dyDescent="0.2">
      <c r="M9" s="430"/>
      <c r="V9" s="430"/>
      <c r="W9" s="430"/>
      <c r="X9" s="430"/>
      <c r="Y9" s="430"/>
    </row>
    <row r="10" spans="1:25" ht="13.7" customHeight="1" x14ac:dyDescent="0.2">
      <c r="M10" s="430"/>
      <c r="V10" s="430"/>
      <c r="W10" s="430"/>
      <c r="X10" s="430"/>
      <c r="Y10" s="430"/>
    </row>
    <row r="11" spans="1:25" ht="13.7" customHeight="1" x14ac:dyDescent="0.2">
      <c r="M11" s="430"/>
      <c r="V11" s="430"/>
      <c r="W11" s="430"/>
      <c r="X11" s="430"/>
      <c r="Y11" s="430"/>
    </row>
    <row r="12" spans="1:25" ht="13.7" customHeight="1" x14ac:dyDescent="0.2">
      <c r="M12" s="430"/>
      <c r="V12" s="430"/>
      <c r="W12" s="430"/>
      <c r="X12" s="430"/>
      <c r="Y12" s="430"/>
    </row>
    <row r="13" spans="1:25" ht="13.7" customHeight="1" x14ac:dyDescent="0.2">
      <c r="M13" s="430"/>
      <c r="V13" s="430"/>
      <c r="W13" s="430"/>
      <c r="X13" s="430"/>
      <c r="Y13" s="430"/>
    </row>
    <row r="14" spans="1:25" ht="13.7" customHeight="1" x14ac:dyDescent="0.2">
      <c r="M14" s="430"/>
      <c r="V14" s="430"/>
      <c r="W14" s="430"/>
      <c r="X14" s="430"/>
      <c r="Y14" s="430"/>
    </row>
    <row r="15" spans="1:25" ht="13.7" customHeight="1" x14ac:dyDescent="0.2">
      <c r="M15" s="430"/>
      <c r="V15" s="430"/>
      <c r="W15" s="430"/>
      <c r="X15" s="430"/>
      <c r="Y15" s="430"/>
    </row>
    <row r="16" spans="1:25" ht="13.7" customHeight="1" x14ac:dyDescent="0.2">
      <c r="M16" s="430"/>
      <c r="V16" s="430"/>
      <c r="W16" s="430"/>
      <c r="X16" s="430"/>
      <c r="Y16" s="430"/>
    </row>
    <row r="17" spans="13:25" ht="13.7" customHeight="1" x14ac:dyDescent="0.2">
      <c r="M17" s="430"/>
      <c r="V17" s="430"/>
      <c r="W17" s="430"/>
      <c r="X17" s="430"/>
      <c r="Y17" s="430"/>
    </row>
    <row r="18" spans="13:25" ht="13.7" customHeight="1" x14ac:dyDescent="0.2">
      <c r="M18" s="430"/>
      <c r="V18" s="430"/>
      <c r="W18" s="430"/>
      <c r="X18" s="430"/>
      <c r="Y18" s="430"/>
    </row>
    <row r="19" spans="13:25" ht="13.7" customHeight="1" x14ac:dyDescent="0.2">
      <c r="M19" s="430"/>
      <c r="V19" s="430"/>
      <c r="W19" s="430"/>
      <c r="X19" s="430"/>
      <c r="Y19" s="430"/>
    </row>
    <row r="20" spans="13:25" ht="13.7" customHeight="1" x14ac:dyDescent="0.2">
      <c r="M20" s="430"/>
      <c r="V20" s="430"/>
      <c r="W20" s="430"/>
      <c r="X20" s="430"/>
      <c r="Y20" s="430"/>
    </row>
    <row r="21" spans="13:25" ht="13.7" customHeight="1" x14ac:dyDescent="0.2">
      <c r="M21" s="430"/>
      <c r="V21" s="430"/>
      <c r="W21" s="430"/>
      <c r="X21" s="430"/>
      <c r="Y21" s="430"/>
    </row>
    <row r="22" spans="13:25" ht="13.7" customHeight="1" x14ac:dyDescent="0.2">
      <c r="M22" s="430"/>
      <c r="V22" s="430"/>
      <c r="W22" s="430"/>
      <c r="X22" s="430"/>
      <c r="Y22" s="430"/>
    </row>
    <row r="23" spans="13:25" ht="13.7" customHeight="1" x14ac:dyDescent="0.2">
      <c r="M23" s="430"/>
      <c r="V23" s="430"/>
      <c r="W23" s="430"/>
      <c r="X23" s="430"/>
      <c r="Y23" s="430"/>
    </row>
    <row r="24" spans="13:25" ht="13.7" customHeight="1" x14ac:dyDescent="0.2">
      <c r="M24" s="430"/>
      <c r="V24" s="430"/>
      <c r="W24" s="430"/>
      <c r="X24" s="430"/>
      <c r="Y24" s="430"/>
    </row>
    <row r="25" spans="13:25" ht="13.7" customHeight="1" x14ac:dyDescent="0.2">
      <c r="M25" s="430"/>
      <c r="V25" s="430"/>
      <c r="W25" s="430"/>
      <c r="X25" s="430"/>
      <c r="Y25" s="430"/>
    </row>
    <row r="26" spans="13:25" ht="13.7" customHeight="1" x14ac:dyDescent="0.2">
      <c r="M26" s="430"/>
      <c r="V26" s="430"/>
      <c r="W26" s="430"/>
      <c r="X26" s="430"/>
      <c r="Y26" s="430"/>
    </row>
    <row r="27" spans="13:25" ht="13.7" customHeight="1" x14ac:dyDescent="0.2">
      <c r="M27" s="430"/>
      <c r="V27" s="430"/>
      <c r="W27" s="430"/>
      <c r="X27" s="430"/>
      <c r="Y27" s="430"/>
    </row>
    <row r="28" spans="13:25" ht="13.7" customHeight="1" x14ac:dyDescent="0.2">
      <c r="M28" s="430"/>
      <c r="V28" s="430"/>
      <c r="W28" s="430"/>
      <c r="X28" s="430"/>
      <c r="Y28" s="430"/>
    </row>
    <row r="29" spans="13:25" ht="13.7" customHeight="1" x14ac:dyDescent="0.2">
      <c r="M29" s="430"/>
      <c r="V29" s="430"/>
      <c r="W29" s="430"/>
      <c r="X29" s="430"/>
      <c r="Y29" s="430"/>
    </row>
    <row r="30" spans="13:25" ht="13.7" customHeight="1" x14ac:dyDescent="0.2">
      <c r="M30" s="430"/>
      <c r="V30" s="430"/>
      <c r="W30" s="430"/>
      <c r="X30" s="430"/>
      <c r="Y30" s="430"/>
    </row>
    <row r="31" spans="13:25" ht="13.7" customHeight="1" x14ac:dyDescent="0.2">
      <c r="M31" s="430"/>
      <c r="V31" s="430"/>
      <c r="W31" s="430"/>
      <c r="X31" s="430"/>
      <c r="Y31" s="430"/>
    </row>
    <row r="32" spans="13:25" ht="13.7" customHeight="1" x14ac:dyDescent="0.2">
      <c r="M32" s="430"/>
      <c r="V32" s="430"/>
      <c r="W32" s="430"/>
      <c r="X32" s="430"/>
      <c r="Y32" s="430"/>
    </row>
    <row r="33" spans="13:25" ht="13.7" customHeight="1" x14ac:dyDescent="0.2">
      <c r="M33" s="430"/>
      <c r="V33" s="430"/>
      <c r="W33" s="430"/>
      <c r="X33" s="430"/>
      <c r="Y33" s="430"/>
    </row>
    <row r="34" spans="13:25" ht="13.7" customHeight="1" x14ac:dyDescent="0.2">
      <c r="M34" s="430"/>
      <c r="V34" s="430"/>
      <c r="W34" s="430"/>
      <c r="X34" s="430"/>
      <c r="Y34" s="430"/>
    </row>
    <row r="35" spans="13:25" ht="13.7" customHeight="1" x14ac:dyDescent="0.2">
      <c r="M35" s="430"/>
      <c r="V35" s="430"/>
      <c r="W35" s="430"/>
      <c r="X35" s="430"/>
      <c r="Y35" s="430"/>
    </row>
    <row r="36" spans="13:25" ht="13.7" customHeight="1" x14ac:dyDescent="0.2">
      <c r="M36" s="430"/>
      <c r="V36" s="430"/>
      <c r="W36" s="430"/>
      <c r="X36" s="430"/>
      <c r="Y36" s="430"/>
    </row>
    <row r="37" spans="13:25" ht="13.7" customHeight="1" x14ac:dyDescent="0.2">
      <c r="M37" s="430"/>
      <c r="V37" s="430"/>
      <c r="W37" s="430"/>
      <c r="X37" s="430"/>
      <c r="Y37" s="430"/>
    </row>
    <row r="38" spans="13:25" ht="13.7" customHeight="1" x14ac:dyDescent="0.2">
      <c r="M38" s="430"/>
      <c r="V38" s="430"/>
      <c r="W38" s="430"/>
      <c r="X38" s="430"/>
      <c r="Y38" s="430"/>
    </row>
    <row r="39" spans="13:25" ht="13.7" customHeight="1" x14ac:dyDescent="0.2">
      <c r="M39" s="430"/>
      <c r="V39" s="430"/>
      <c r="W39" s="430"/>
      <c r="X39" s="430"/>
      <c r="Y39" s="430"/>
    </row>
    <row r="40" spans="13:25" ht="13.7" customHeight="1" x14ac:dyDescent="0.2">
      <c r="M40" s="430"/>
      <c r="V40" s="430"/>
      <c r="W40" s="430"/>
      <c r="X40" s="430"/>
      <c r="Y40" s="430"/>
    </row>
    <row r="41" spans="13:25" ht="13.7" customHeight="1" x14ac:dyDescent="0.2">
      <c r="M41" s="430"/>
      <c r="V41" s="430"/>
      <c r="W41" s="430"/>
      <c r="X41" s="430"/>
      <c r="Y41" s="430"/>
    </row>
    <row r="42" spans="13:25" ht="13.7" customHeight="1" x14ac:dyDescent="0.2">
      <c r="M42" s="430"/>
      <c r="V42" s="430"/>
      <c r="W42" s="430"/>
      <c r="X42" s="430"/>
      <c r="Y42" s="430"/>
    </row>
    <row r="43" spans="13:25" ht="13.7" customHeight="1" x14ac:dyDescent="0.2">
      <c r="M43" s="430"/>
      <c r="V43" s="430"/>
      <c r="W43" s="430"/>
      <c r="X43" s="430"/>
      <c r="Y43" s="430"/>
    </row>
    <row r="44" spans="13:25" ht="13.7" customHeight="1" x14ac:dyDescent="0.2">
      <c r="M44" s="430"/>
      <c r="V44" s="430"/>
      <c r="W44" s="430"/>
      <c r="X44" s="430"/>
      <c r="Y44" s="430"/>
    </row>
    <row r="45" spans="13:25" ht="13.7" customHeight="1" x14ac:dyDescent="0.2">
      <c r="M45" s="430"/>
      <c r="V45" s="430"/>
      <c r="W45" s="430"/>
      <c r="X45" s="430"/>
      <c r="Y45" s="430"/>
    </row>
    <row r="46" spans="13:25" ht="13.7" customHeight="1" x14ac:dyDescent="0.2">
      <c r="M46" s="430"/>
      <c r="V46" s="430"/>
      <c r="W46" s="430"/>
      <c r="X46" s="430"/>
      <c r="Y46" s="430"/>
    </row>
    <row r="47" spans="13:25" ht="13.7" customHeight="1" x14ac:dyDescent="0.2">
      <c r="M47" s="430"/>
      <c r="V47" s="430"/>
      <c r="W47" s="430"/>
      <c r="X47" s="430"/>
      <c r="Y47" s="430"/>
    </row>
    <row r="48" spans="13:25" ht="13.7" customHeight="1" x14ac:dyDescent="0.2">
      <c r="M48" s="430"/>
      <c r="V48" s="430"/>
      <c r="W48" s="430"/>
      <c r="X48" s="430"/>
      <c r="Y48" s="430"/>
    </row>
    <row r="49" spans="13:25" ht="13.7" customHeight="1" x14ac:dyDescent="0.2">
      <c r="M49" s="430"/>
      <c r="V49" s="430"/>
      <c r="W49" s="430"/>
      <c r="X49" s="430"/>
      <c r="Y49" s="430"/>
    </row>
    <row r="50" spans="13:25" ht="13.7" customHeight="1" x14ac:dyDescent="0.2">
      <c r="M50" s="430"/>
      <c r="V50" s="430"/>
      <c r="W50" s="430"/>
      <c r="X50" s="430"/>
      <c r="Y50" s="430"/>
    </row>
    <row r="51" spans="13:25" ht="13.7" customHeight="1" x14ac:dyDescent="0.2">
      <c r="M51" s="430"/>
      <c r="V51" s="430"/>
      <c r="W51" s="430"/>
      <c r="X51" s="430"/>
      <c r="Y51" s="430"/>
    </row>
    <row r="52" spans="13:25" ht="13.7" customHeight="1" x14ac:dyDescent="0.2">
      <c r="M52" s="430"/>
      <c r="V52" s="430"/>
      <c r="W52" s="430"/>
      <c r="X52" s="430"/>
      <c r="Y52" s="430"/>
    </row>
    <row r="53" spans="13:25" ht="13.7" customHeight="1" x14ac:dyDescent="0.2">
      <c r="M53" s="430"/>
      <c r="V53" s="430"/>
      <c r="W53" s="430"/>
      <c r="X53" s="430"/>
      <c r="Y53" s="430"/>
    </row>
    <row r="54" spans="13:25" ht="13.7" customHeight="1" x14ac:dyDescent="0.2">
      <c r="M54" s="430"/>
      <c r="V54" s="430"/>
      <c r="W54" s="430"/>
      <c r="X54" s="430"/>
      <c r="Y54" s="430"/>
    </row>
    <row r="55" spans="13:25" ht="13.7" customHeight="1" x14ac:dyDescent="0.2">
      <c r="M55" s="430"/>
      <c r="V55" s="430"/>
      <c r="W55" s="430"/>
      <c r="X55" s="430"/>
      <c r="Y55" s="430"/>
    </row>
    <row r="56" spans="13:25" ht="13.7" customHeight="1" x14ac:dyDescent="0.2">
      <c r="M56" s="430"/>
      <c r="V56" s="430"/>
      <c r="W56" s="430"/>
      <c r="X56" s="430"/>
      <c r="Y56" s="430"/>
    </row>
    <row r="57" spans="13:25" ht="13.7" customHeight="1" x14ac:dyDescent="0.2">
      <c r="M57" s="430"/>
      <c r="V57" s="430"/>
      <c r="W57" s="430"/>
      <c r="X57" s="430"/>
      <c r="Y57" s="430"/>
    </row>
    <row r="58" spans="13:25" ht="13.7" customHeight="1" x14ac:dyDescent="0.2">
      <c r="M58" s="430"/>
      <c r="V58" s="430"/>
      <c r="W58" s="430"/>
      <c r="X58" s="430"/>
      <c r="Y58" s="430"/>
    </row>
    <row r="59" spans="13:25" ht="13.7" customHeight="1" x14ac:dyDescent="0.2">
      <c r="M59" s="430"/>
      <c r="V59" s="430"/>
      <c r="W59" s="430"/>
      <c r="X59" s="430"/>
      <c r="Y59" s="430"/>
    </row>
    <row r="60" spans="13:25" ht="13.7" customHeight="1" x14ac:dyDescent="0.2">
      <c r="M60" s="430"/>
      <c r="V60" s="430"/>
      <c r="W60" s="430"/>
      <c r="X60" s="430"/>
      <c r="Y60" s="430"/>
    </row>
    <row r="61" spans="13:25" ht="13.7" customHeight="1" x14ac:dyDescent="0.2">
      <c r="M61" s="430"/>
      <c r="V61" s="430"/>
      <c r="W61" s="430"/>
      <c r="X61" s="430"/>
      <c r="Y61" s="430"/>
    </row>
    <row r="62" spans="13:25" ht="13.7" customHeight="1" x14ac:dyDescent="0.2">
      <c r="M62" s="430"/>
      <c r="V62" s="430"/>
      <c r="W62" s="430"/>
      <c r="X62" s="430"/>
      <c r="Y62" s="430"/>
    </row>
    <row r="63" spans="13:25" ht="13.7" customHeight="1" x14ac:dyDescent="0.2">
      <c r="M63" s="430"/>
      <c r="V63" s="430"/>
      <c r="W63" s="430"/>
      <c r="X63" s="430"/>
      <c r="Y63" s="430"/>
    </row>
    <row r="64" spans="13:25" ht="13.7" customHeight="1" x14ac:dyDescent="0.2">
      <c r="M64" s="430"/>
      <c r="V64" s="430"/>
      <c r="W64" s="430"/>
      <c r="X64" s="430"/>
      <c r="Y64" s="430"/>
    </row>
    <row r="65" spans="13:25" ht="13.7" customHeight="1" x14ac:dyDescent="0.2">
      <c r="M65" s="430"/>
      <c r="V65" s="430"/>
      <c r="W65" s="430"/>
      <c r="X65" s="430"/>
      <c r="Y65" s="430"/>
    </row>
    <row r="66" spans="13:25" ht="13.7" customHeight="1" x14ac:dyDescent="0.2">
      <c r="M66" s="430"/>
      <c r="V66" s="430"/>
      <c r="W66" s="430"/>
      <c r="X66" s="430"/>
      <c r="Y66" s="430"/>
    </row>
    <row r="67" spans="13:25" ht="13.7" customHeight="1" x14ac:dyDescent="0.2">
      <c r="M67" s="430"/>
      <c r="V67" s="430"/>
      <c r="W67" s="430"/>
      <c r="X67" s="430"/>
      <c r="Y67" s="430"/>
    </row>
    <row r="68" spans="13:25" ht="13.7" customHeight="1" x14ac:dyDescent="0.2">
      <c r="M68" s="430"/>
      <c r="V68" s="430"/>
      <c r="W68" s="430"/>
      <c r="X68" s="430"/>
      <c r="Y68" s="430"/>
    </row>
    <row r="69" spans="13:25" ht="13.7" customHeight="1" x14ac:dyDescent="0.2">
      <c r="M69" s="430"/>
      <c r="V69" s="430"/>
      <c r="W69" s="430"/>
      <c r="X69" s="430"/>
      <c r="Y69" s="430"/>
    </row>
    <row r="70" spans="13:25" ht="13.7" customHeight="1" x14ac:dyDescent="0.2">
      <c r="M70" s="430"/>
      <c r="V70" s="430"/>
      <c r="W70" s="430"/>
      <c r="X70" s="430"/>
      <c r="Y70" s="430"/>
    </row>
    <row r="71" spans="13:25" ht="13.7" customHeight="1" x14ac:dyDescent="0.2">
      <c r="M71" s="430"/>
      <c r="V71" s="430"/>
      <c r="W71" s="430"/>
      <c r="X71" s="430"/>
      <c r="Y71" s="430"/>
    </row>
    <row r="72" spans="13:25" ht="13.7" customHeight="1" x14ac:dyDescent="0.2">
      <c r="M72" s="430"/>
      <c r="V72" s="430"/>
      <c r="W72" s="430"/>
      <c r="X72" s="430"/>
      <c r="Y72" s="430"/>
    </row>
    <row r="73" spans="13:25" ht="13.7" customHeight="1" x14ac:dyDescent="0.2">
      <c r="M73" s="430"/>
      <c r="V73" s="430"/>
      <c r="W73" s="430"/>
      <c r="X73" s="430"/>
      <c r="Y73" s="430"/>
    </row>
    <row r="74" spans="13:25" ht="13.7" customHeight="1" x14ac:dyDescent="0.2">
      <c r="M74" s="430"/>
      <c r="V74" s="430"/>
      <c r="W74" s="430"/>
      <c r="X74" s="430"/>
      <c r="Y74" s="430"/>
    </row>
    <row r="75" spans="13:25" ht="13.7" customHeight="1" x14ac:dyDescent="0.2">
      <c r="M75" s="430"/>
      <c r="V75" s="430"/>
      <c r="W75" s="430"/>
      <c r="X75" s="430"/>
      <c r="Y75" s="430"/>
    </row>
    <row r="76" spans="13:25" ht="13.7" customHeight="1" x14ac:dyDescent="0.2">
      <c r="M76" s="430"/>
      <c r="V76" s="430"/>
      <c r="W76" s="430"/>
      <c r="X76" s="430"/>
      <c r="Y76" s="430"/>
    </row>
    <row r="77" spans="13:25" ht="13.7" customHeight="1" x14ac:dyDescent="0.2">
      <c r="M77" s="430"/>
      <c r="V77" s="430"/>
      <c r="W77" s="430"/>
      <c r="X77" s="430"/>
      <c r="Y77" s="430"/>
    </row>
    <row r="78" spans="13:25" ht="13.7" customHeight="1" x14ac:dyDescent="0.2">
      <c r="M78" s="430"/>
      <c r="V78" s="430"/>
      <c r="W78" s="430"/>
      <c r="X78" s="430"/>
      <c r="Y78" s="430"/>
    </row>
    <row r="79" spans="13:25" ht="13.7" customHeight="1" x14ac:dyDescent="0.2">
      <c r="M79" s="430"/>
      <c r="V79" s="430"/>
      <c r="W79" s="430"/>
      <c r="X79" s="430"/>
      <c r="Y79" s="430"/>
    </row>
    <row r="80" spans="13:25" ht="13.7" customHeight="1" x14ac:dyDescent="0.2">
      <c r="M80" s="430"/>
      <c r="V80" s="430"/>
      <c r="W80" s="430"/>
      <c r="X80" s="430"/>
      <c r="Y80" s="430"/>
    </row>
    <row r="81" spans="3:25" ht="13.7" customHeight="1" x14ac:dyDescent="0.2">
      <c r="M81" s="430"/>
      <c r="V81" s="430"/>
      <c r="W81" s="430"/>
      <c r="X81" s="430"/>
      <c r="Y81" s="430"/>
    </row>
    <row r="82" spans="3:25" ht="13.7" customHeight="1" x14ac:dyDescent="0.2">
      <c r="M82" s="430"/>
      <c r="V82" s="430"/>
      <c r="W82" s="430"/>
      <c r="X82" s="430"/>
      <c r="Y82" s="430"/>
    </row>
    <row r="83" spans="3:25" ht="13.7" customHeight="1" x14ac:dyDescent="0.2">
      <c r="M83" s="430"/>
      <c r="V83" s="430"/>
      <c r="W83" s="430"/>
      <c r="X83" s="430"/>
      <c r="Y83" s="430"/>
    </row>
    <row r="84" spans="3:25" ht="13.7" customHeight="1" x14ac:dyDescent="0.2">
      <c r="M84" s="430"/>
      <c r="V84" s="430"/>
      <c r="W84" s="430"/>
      <c r="X84" s="430"/>
      <c r="Y84" s="430"/>
    </row>
    <row r="85" spans="3:25" ht="13.7" customHeight="1" x14ac:dyDescent="0.2">
      <c r="M85" s="430"/>
      <c r="V85" s="430"/>
      <c r="W85" s="430"/>
      <c r="X85" s="430"/>
      <c r="Y85" s="430"/>
    </row>
    <row r="86" spans="3:25" ht="13.7" customHeight="1" x14ac:dyDescent="0.2">
      <c r="M86" s="430"/>
      <c r="V86" s="430"/>
      <c r="W86" s="430"/>
      <c r="X86" s="430"/>
      <c r="Y86" s="430"/>
    </row>
    <row r="87" spans="3:25" ht="13.7" customHeight="1" x14ac:dyDescent="0.2">
      <c r="M87" s="430"/>
      <c r="V87" s="430"/>
      <c r="W87" s="430"/>
      <c r="X87" s="430"/>
      <c r="Y87" s="430"/>
    </row>
    <row r="88" spans="3:25" ht="13.7" customHeight="1" x14ac:dyDescent="0.2">
      <c r="M88" s="430"/>
      <c r="V88" s="430"/>
      <c r="W88" s="430"/>
      <c r="X88" s="430"/>
      <c r="Y88" s="430"/>
    </row>
    <row r="89" spans="3:25" ht="13.7" customHeight="1" x14ac:dyDescent="0.2">
      <c r="M89" s="430"/>
      <c r="V89" s="430"/>
      <c r="W89" s="430"/>
      <c r="X89" s="430"/>
      <c r="Y89" s="430"/>
    </row>
    <row r="90" spans="3:25" ht="13.7" customHeight="1" x14ac:dyDescent="0.2">
      <c r="M90" s="430"/>
      <c r="V90" s="430"/>
      <c r="W90" s="430"/>
      <c r="X90" s="430"/>
      <c r="Y90" s="430"/>
    </row>
    <row r="91" spans="3:25" ht="13.7" customHeight="1" x14ac:dyDescent="0.2">
      <c r="M91" s="430"/>
      <c r="V91" s="430"/>
      <c r="W91" s="430"/>
      <c r="X91" s="430"/>
      <c r="Y91" s="430"/>
    </row>
    <row r="92" spans="3:25" ht="13.7" customHeight="1" x14ac:dyDescent="0.2">
      <c r="M92" s="430"/>
      <c r="V92" s="430"/>
      <c r="W92" s="430"/>
      <c r="X92" s="430"/>
      <c r="Y92" s="430"/>
    </row>
    <row r="93" spans="3:25" ht="13.7" customHeight="1" x14ac:dyDescent="0.2">
      <c r="C93" s="206"/>
      <c r="D93" s="206"/>
      <c r="E93" s="206" t="s">
        <v>828</v>
      </c>
      <c r="M93" s="430"/>
      <c r="V93" s="430"/>
      <c r="W93" s="430"/>
      <c r="X93" s="430"/>
      <c r="Y93" s="430"/>
    </row>
    <row r="94" spans="3:25" ht="20.25" customHeight="1" x14ac:dyDescent="0.2">
      <c r="C94" s="512" t="s">
        <v>827</v>
      </c>
      <c r="D94" s="513"/>
      <c r="E94" s="431"/>
      <c r="M94" s="430"/>
      <c r="V94" s="430"/>
      <c r="W94" s="430"/>
      <c r="X94" s="430"/>
      <c r="Y94" s="430"/>
    </row>
    <row r="95" spans="3:25" ht="13.7" customHeight="1" x14ac:dyDescent="0.2">
      <c r="M95" s="430"/>
      <c r="V95" s="430"/>
      <c r="W95" s="430"/>
      <c r="X95" s="430"/>
      <c r="Y95" s="430"/>
    </row>
    <row r="96" spans="3:25" ht="13.7" customHeight="1" x14ac:dyDescent="0.2">
      <c r="M96" s="430"/>
      <c r="V96" s="430"/>
      <c r="W96" s="430"/>
      <c r="X96" s="430"/>
      <c r="Y96" s="430"/>
    </row>
    <row r="99" spans="3:18" ht="15" x14ac:dyDescent="0.2">
      <c r="C99" s="206" t="s">
        <v>9</v>
      </c>
      <c r="D99" s="206"/>
      <c r="E99" s="206" t="s">
        <v>1</v>
      </c>
      <c r="F99" s="206" t="s">
        <v>3</v>
      </c>
      <c r="G99" s="523" t="s">
        <v>2</v>
      </c>
      <c r="H99" s="524"/>
      <c r="I99" s="524"/>
      <c r="J99" s="524"/>
      <c r="K99" s="524"/>
      <c r="L99" s="524"/>
      <c r="M99" s="524"/>
      <c r="N99" s="524"/>
      <c r="O99" s="524"/>
      <c r="P99" s="524"/>
      <c r="Q99" s="524"/>
      <c r="R99" s="212" t="s">
        <v>16</v>
      </c>
    </row>
    <row r="100" spans="3:18" ht="27.75" customHeight="1" x14ac:dyDescent="0.2">
      <c r="C100" s="512" t="s">
        <v>441</v>
      </c>
      <c r="D100" s="513"/>
      <c r="E100" s="49"/>
      <c r="F100" s="207" t="s">
        <v>629</v>
      </c>
      <c r="G100" s="525"/>
      <c r="H100" s="526"/>
      <c r="I100" s="526"/>
      <c r="J100" s="526"/>
      <c r="K100" s="526"/>
      <c r="L100" s="526"/>
      <c r="M100" s="526"/>
      <c r="N100" s="526"/>
      <c r="O100" s="526"/>
      <c r="P100" s="526"/>
      <c r="Q100" s="526"/>
      <c r="R100" s="526"/>
    </row>
    <row r="101" spans="3:18" ht="38.25" customHeight="1" x14ac:dyDescent="0.2">
      <c r="C101" s="517"/>
      <c r="D101" s="518"/>
      <c r="E101" s="49" t="s">
        <v>442</v>
      </c>
      <c r="F101" s="48" t="s">
        <v>443</v>
      </c>
      <c r="G101" s="514"/>
      <c r="H101" s="515"/>
      <c r="I101" s="515"/>
      <c r="J101" s="515"/>
      <c r="K101" s="515"/>
      <c r="L101" s="515"/>
      <c r="M101" s="515"/>
      <c r="N101" s="515"/>
      <c r="O101" s="515"/>
      <c r="P101" s="515"/>
      <c r="Q101" s="516"/>
      <c r="R101" s="8" t="s">
        <v>70</v>
      </c>
    </row>
    <row r="102" spans="3:18" ht="72" customHeight="1" x14ac:dyDescent="0.2">
      <c r="C102" s="519"/>
      <c r="D102" s="520"/>
      <c r="E102" s="49" t="s">
        <v>444</v>
      </c>
      <c r="F102" s="48" t="s">
        <v>516</v>
      </c>
      <c r="G102" s="514"/>
      <c r="H102" s="515"/>
      <c r="I102" s="515"/>
      <c r="J102" s="515"/>
      <c r="K102" s="515"/>
      <c r="L102" s="515"/>
      <c r="M102" s="515"/>
      <c r="N102" s="515"/>
      <c r="O102" s="515"/>
      <c r="P102" s="515"/>
      <c r="Q102" s="516"/>
      <c r="R102" s="8" t="s">
        <v>70</v>
      </c>
    </row>
    <row r="103" spans="3:18" ht="77.45" customHeight="1" x14ac:dyDescent="0.2">
      <c r="C103" s="519"/>
      <c r="D103" s="520"/>
      <c r="E103" s="49" t="s">
        <v>445</v>
      </c>
      <c r="F103" s="48" t="s">
        <v>524</v>
      </c>
      <c r="G103" s="514"/>
      <c r="H103" s="515"/>
      <c r="I103" s="515"/>
      <c r="J103" s="515"/>
      <c r="K103" s="515"/>
      <c r="L103" s="515"/>
      <c r="M103" s="515"/>
      <c r="N103" s="515"/>
      <c r="O103" s="515"/>
      <c r="P103" s="515"/>
      <c r="Q103" s="516"/>
      <c r="R103" s="8" t="s">
        <v>70</v>
      </c>
    </row>
    <row r="104" spans="3:18" ht="38.25" x14ac:dyDescent="0.2">
      <c r="C104" s="521"/>
      <c r="D104" s="522"/>
      <c r="E104" s="49" t="s">
        <v>446</v>
      </c>
      <c r="F104" s="48" t="s">
        <v>447</v>
      </c>
      <c r="G104" s="514"/>
      <c r="H104" s="515"/>
      <c r="I104" s="515"/>
      <c r="J104" s="515"/>
      <c r="K104" s="515"/>
      <c r="L104" s="515"/>
      <c r="M104" s="515"/>
      <c r="N104" s="515"/>
      <c r="O104" s="515"/>
      <c r="P104" s="515"/>
      <c r="Q104" s="516"/>
      <c r="R104" s="8" t="s">
        <v>70</v>
      </c>
    </row>
  </sheetData>
  <mergeCells count="9">
    <mergeCell ref="C94:D94"/>
    <mergeCell ref="G102:Q102"/>
    <mergeCell ref="G103:Q103"/>
    <mergeCell ref="G104:Q104"/>
    <mergeCell ref="C101:D104"/>
    <mergeCell ref="C100:D100"/>
    <mergeCell ref="G99:Q99"/>
    <mergeCell ref="G100:R100"/>
    <mergeCell ref="G101:Q101"/>
  </mergeCells>
  <dataValidations count="1">
    <dataValidation type="list" allowBlank="1" showInputMessage="1" showErrorMessage="1" sqref="E94" xr:uid="{F68E4B7F-151D-44DD-83B7-7D37F5155793}">
      <formula1>"1,2,3,4,5,6"</formula1>
    </dataValidation>
  </dataValidations>
  <pageMargins left="0.70866141732283472" right="0.70866141732283472" top="0.74803149606299213" bottom="0.74803149606299213" header="0.31496062992125984" footer="0.31496062992125984"/>
  <pageSetup paperSize="8" scale="63" fitToHeight="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G45"/>
  <sheetViews>
    <sheetView zoomScale="90" zoomScaleNormal="90" workbookViewId="0"/>
  </sheetViews>
  <sheetFormatPr defaultColWidth="9.140625" defaultRowHeight="12.75" x14ac:dyDescent="0.2"/>
  <cols>
    <col min="1" max="1" width="1.7109375" style="5" customWidth="1"/>
    <col min="2" max="2" width="21.28515625" style="6" customWidth="1"/>
    <col min="3" max="3" width="29.42578125" style="6" customWidth="1"/>
    <col min="4" max="4" width="68.42578125" style="7" customWidth="1"/>
    <col min="5" max="5" width="37.140625" style="5" customWidth="1"/>
    <col min="6" max="6" width="53" style="5" customWidth="1"/>
    <col min="7" max="7" width="7.7109375" style="5" customWidth="1"/>
    <col min="8" max="16384" width="9.140625" style="5"/>
  </cols>
  <sheetData>
    <row r="1" spans="1:7" s="3" customFormat="1" ht="18" x14ac:dyDescent="0.2">
      <c r="A1" s="1" t="s">
        <v>599</v>
      </c>
      <c r="B1" s="1"/>
      <c r="C1" s="2"/>
      <c r="D1" s="4"/>
    </row>
    <row r="2" spans="1:7" s="3" customFormat="1" x14ac:dyDescent="0.2">
      <c r="B2" s="2"/>
      <c r="C2" s="2"/>
      <c r="D2" s="4"/>
      <c r="G2" s="4"/>
    </row>
    <row r="3" spans="1:7" s="3" customFormat="1" x14ac:dyDescent="0.2">
      <c r="B3" s="2" t="s">
        <v>116</v>
      </c>
      <c r="C3" s="2"/>
      <c r="D3" s="4"/>
    </row>
    <row r="4" spans="1:7" s="10" customFormat="1" x14ac:dyDescent="0.2">
      <c r="B4" s="2" t="s">
        <v>452</v>
      </c>
      <c r="C4" s="11"/>
      <c r="D4" s="12"/>
      <c r="G4" s="12"/>
    </row>
    <row r="5" spans="1:7" s="10" customFormat="1" x14ac:dyDescent="0.2">
      <c r="B5" s="2" t="s">
        <v>117</v>
      </c>
      <c r="C5" s="11"/>
      <c r="D5" s="12"/>
      <c r="G5" s="12"/>
    </row>
    <row r="6" spans="1:7" s="10" customFormat="1" x14ac:dyDescent="0.2">
      <c r="B6" s="2"/>
      <c r="C6" s="11"/>
      <c r="D6" s="12"/>
      <c r="G6" s="12"/>
    </row>
    <row r="7" spans="1:7" x14ac:dyDescent="0.2">
      <c r="B7" s="105" t="s">
        <v>9</v>
      </c>
      <c r="C7" s="105" t="s">
        <v>1</v>
      </c>
      <c r="D7" s="105" t="s">
        <v>3</v>
      </c>
      <c r="E7" s="105" t="s">
        <v>525</v>
      </c>
      <c r="F7" s="105" t="s">
        <v>68</v>
      </c>
      <c r="G7" s="105" t="s">
        <v>16</v>
      </c>
    </row>
    <row r="8" spans="1:7" ht="25.5" customHeight="1" x14ac:dyDescent="0.2">
      <c r="B8" s="527" t="s">
        <v>51</v>
      </c>
      <c r="C8" s="528"/>
      <c r="D8" s="528"/>
      <c r="E8" s="528"/>
      <c r="F8" s="528"/>
      <c r="G8" s="529"/>
    </row>
    <row r="9" spans="1:7" ht="119.25" customHeight="1" x14ac:dyDescent="0.2">
      <c r="B9" s="96" t="s">
        <v>134</v>
      </c>
      <c r="C9" s="96" t="s">
        <v>52</v>
      </c>
      <c r="D9" s="97" t="s">
        <v>146</v>
      </c>
      <c r="E9" s="173" t="s">
        <v>551</v>
      </c>
      <c r="F9" s="89"/>
      <c r="G9" s="8" t="s">
        <v>13</v>
      </c>
    </row>
    <row r="10" spans="1:7" ht="96" customHeight="1" x14ac:dyDescent="0.2">
      <c r="B10" s="96" t="s">
        <v>135</v>
      </c>
      <c r="C10" s="96" t="s">
        <v>53</v>
      </c>
      <c r="D10" s="97" t="s">
        <v>54</v>
      </c>
      <c r="E10" s="173" t="s">
        <v>551</v>
      </c>
      <c r="F10" s="89"/>
      <c r="G10" s="8" t="s">
        <v>13</v>
      </c>
    </row>
    <row r="11" spans="1:7" ht="69.95" customHeight="1" x14ac:dyDescent="0.2">
      <c r="B11" s="96" t="s">
        <v>136</v>
      </c>
      <c r="C11" s="96" t="s">
        <v>55</v>
      </c>
      <c r="D11" s="97" t="s">
        <v>56</v>
      </c>
      <c r="E11" s="173" t="s">
        <v>551</v>
      </c>
      <c r="F11" s="89"/>
      <c r="G11" s="8" t="s">
        <v>13</v>
      </c>
    </row>
    <row r="12" spans="1:7" ht="81.75" customHeight="1" x14ac:dyDescent="0.2">
      <c r="B12" s="96" t="s">
        <v>137</v>
      </c>
      <c r="C12" s="96" t="s">
        <v>57</v>
      </c>
      <c r="D12" s="97" t="s">
        <v>58</v>
      </c>
      <c r="E12" s="173" t="s">
        <v>551</v>
      </c>
      <c r="F12" s="89"/>
      <c r="G12" s="8" t="s">
        <v>13</v>
      </c>
    </row>
    <row r="13" spans="1:7" ht="25.5" customHeight="1" x14ac:dyDescent="0.2">
      <c r="B13" s="527" t="s">
        <v>59</v>
      </c>
      <c r="C13" s="528"/>
      <c r="D13" s="528"/>
      <c r="E13" s="528"/>
      <c r="F13" s="528"/>
      <c r="G13" s="529"/>
    </row>
    <row r="14" spans="1:7" ht="178.5" x14ac:dyDescent="0.2">
      <c r="B14" s="96" t="s">
        <v>138</v>
      </c>
      <c r="C14" s="96" t="s">
        <v>59</v>
      </c>
      <c r="D14" s="97" t="s">
        <v>145</v>
      </c>
      <c r="E14" s="173" t="s">
        <v>551</v>
      </c>
      <c r="F14" s="89"/>
      <c r="G14" s="8" t="s">
        <v>13</v>
      </c>
    </row>
    <row r="15" spans="1:7" ht="71.45" customHeight="1" x14ac:dyDescent="0.2">
      <c r="B15" s="96" t="s">
        <v>139</v>
      </c>
      <c r="C15" s="96" t="s">
        <v>60</v>
      </c>
      <c r="D15" s="97" t="s">
        <v>151</v>
      </c>
      <c r="E15" s="173" t="s">
        <v>551</v>
      </c>
      <c r="F15" s="89"/>
      <c r="G15" s="8" t="s">
        <v>13</v>
      </c>
    </row>
    <row r="16" spans="1:7" ht="25.5" customHeight="1" x14ac:dyDescent="0.2">
      <c r="B16" s="527" t="s">
        <v>61</v>
      </c>
      <c r="C16" s="528"/>
      <c r="D16" s="528"/>
      <c r="E16" s="528"/>
      <c r="F16" s="528"/>
      <c r="G16" s="529"/>
    </row>
    <row r="17" spans="2:7" ht="152.44999999999999" customHeight="1" x14ac:dyDescent="0.2">
      <c r="B17" s="96" t="s">
        <v>140</v>
      </c>
      <c r="C17" s="96" t="s">
        <v>62</v>
      </c>
      <c r="D17" s="97" t="s">
        <v>63</v>
      </c>
      <c r="E17" s="173" t="s">
        <v>551</v>
      </c>
      <c r="F17" s="89"/>
      <c r="G17" s="8" t="s">
        <v>13</v>
      </c>
    </row>
    <row r="18" spans="2:7" ht="182.25" customHeight="1" x14ac:dyDescent="0.2">
      <c r="B18" s="96" t="s">
        <v>141</v>
      </c>
      <c r="C18" s="96" t="s">
        <v>64</v>
      </c>
      <c r="D18" s="46" t="s">
        <v>180</v>
      </c>
      <c r="E18" s="173" t="s">
        <v>551</v>
      </c>
      <c r="F18" s="89"/>
      <c r="G18" s="8" t="s">
        <v>13</v>
      </c>
    </row>
    <row r="19" spans="2:7" x14ac:dyDescent="0.2">
      <c r="B19" s="106" t="s">
        <v>65</v>
      </c>
      <c r="C19" s="106"/>
      <c r="D19" s="109"/>
      <c r="E19" s="108"/>
      <c r="F19" s="108"/>
      <c r="G19" s="108"/>
    </row>
    <row r="20" spans="2:7" ht="211.7" customHeight="1" x14ac:dyDescent="0.2">
      <c r="B20" s="96" t="s">
        <v>142</v>
      </c>
      <c r="C20" s="96" t="s">
        <v>66</v>
      </c>
      <c r="D20" s="97" t="s">
        <v>152</v>
      </c>
      <c r="E20" s="173" t="s">
        <v>551</v>
      </c>
      <c r="F20" s="287"/>
      <c r="G20" s="8" t="s">
        <v>13</v>
      </c>
    </row>
    <row r="21" spans="2:7" x14ac:dyDescent="0.2">
      <c r="G21" s="7"/>
    </row>
    <row r="22" spans="2:7" x14ac:dyDescent="0.2">
      <c r="G22" s="7"/>
    </row>
    <row r="23" spans="2:7" s="3" customFormat="1" x14ac:dyDescent="0.2">
      <c r="B23" s="2"/>
      <c r="C23" s="2"/>
      <c r="D23" s="4"/>
      <c r="G23" s="4"/>
    </row>
    <row r="24" spans="2:7" s="3" customFormat="1" x14ac:dyDescent="0.2">
      <c r="B24" s="2"/>
      <c r="C24" s="2"/>
      <c r="D24" s="4"/>
      <c r="G24" s="4"/>
    </row>
    <row r="25" spans="2:7" s="3" customFormat="1" x14ac:dyDescent="0.2">
      <c r="B25" s="2"/>
      <c r="C25" s="2"/>
      <c r="D25" s="4"/>
      <c r="G25" s="4"/>
    </row>
    <row r="26" spans="2:7" x14ac:dyDescent="0.2">
      <c r="G26" s="7"/>
    </row>
    <row r="27" spans="2:7" x14ac:dyDescent="0.2">
      <c r="G27" s="7"/>
    </row>
    <row r="28" spans="2:7" x14ac:dyDescent="0.2">
      <c r="G28" s="7"/>
    </row>
    <row r="29" spans="2:7" x14ac:dyDescent="0.2">
      <c r="G29" s="7"/>
    </row>
    <row r="30" spans="2:7" x14ac:dyDescent="0.2">
      <c r="G30" s="7"/>
    </row>
    <row r="31" spans="2:7" x14ac:dyDescent="0.2">
      <c r="G31" s="7"/>
    </row>
    <row r="32" spans="2:7" x14ac:dyDescent="0.2">
      <c r="G32" s="7"/>
    </row>
    <row r="33" spans="7:7" x14ac:dyDescent="0.2">
      <c r="G33" s="7"/>
    </row>
    <row r="34" spans="7:7" x14ac:dyDescent="0.2">
      <c r="G34" s="7"/>
    </row>
    <row r="35" spans="7:7" x14ac:dyDescent="0.2">
      <c r="G35" s="7"/>
    </row>
    <row r="36" spans="7:7" x14ac:dyDescent="0.2">
      <c r="G36" s="7"/>
    </row>
    <row r="37" spans="7:7" x14ac:dyDescent="0.2">
      <c r="G37" s="7"/>
    </row>
    <row r="38" spans="7:7" x14ac:dyDescent="0.2">
      <c r="G38" s="7"/>
    </row>
    <row r="39" spans="7:7" x14ac:dyDescent="0.2">
      <c r="G39" s="7"/>
    </row>
    <row r="40" spans="7:7" x14ac:dyDescent="0.2">
      <c r="G40" s="7"/>
    </row>
    <row r="41" spans="7:7" x14ac:dyDescent="0.2">
      <c r="G41" s="7"/>
    </row>
    <row r="42" spans="7:7" x14ac:dyDescent="0.2">
      <c r="G42" s="7"/>
    </row>
    <row r="43" spans="7:7" x14ac:dyDescent="0.2">
      <c r="G43" s="7"/>
    </row>
    <row r="44" spans="7:7" x14ac:dyDescent="0.2">
      <c r="G44" s="7"/>
    </row>
    <row r="45" spans="7:7" x14ac:dyDescent="0.2">
      <c r="G45" s="7"/>
    </row>
  </sheetData>
  <mergeCells count="3">
    <mergeCell ref="B16:G16"/>
    <mergeCell ref="B13:G13"/>
    <mergeCell ref="B8:G8"/>
  </mergeCells>
  <pageMargins left="0.75" right="0.75" top="1" bottom="1" header="0.5" footer="0.5"/>
  <pageSetup paperSize="9" scale="60" fitToHeight="5" orientation="landscape" horizontalDpi="200" verticalDpi="20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B9041B4D90189545A8342B7B40324ED5" ma:contentTypeVersion="6" ma:contentTypeDescription="" ma:contentTypeScope="" ma:versionID="6dbe1a0044aa4f98dce3dd67d244f26e">
  <xsd:schema xmlns:xsd="http://www.w3.org/2001/XMLSchema" xmlns:xs="http://www.w3.org/2001/XMLSchema" xmlns:p="http://schemas.microsoft.com/office/2006/metadata/properties" xmlns:ns1="http://schemas.microsoft.com/sharepoint/v3" xmlns:ns2="5668c8bc-6c30-45e9-80ca-5109d4270dfd" xmlns:ns3="35a352f6-bb32-4738-bdb1-5d89d34e1d5b" targetNamespace="http://schemas.microsoft.com/office/2006/metadata/properties" ma:root="true" ma:fieldsID="02859a69cc4f947179dedc3bf551eaba" ns1:_="" ns2:_="" ns3:_="">
    <xsd:import namespace="http://schemas.microsoft.com/sharepoint/v3"/>
    <xsd:import namespace="5668c8bc-6c30-45e9-80ca-5109d4270dfd"/>
    <xsd:import namespace="35a352f6-bb32-4738-bdb1-5d89d34e1d5b"/>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description="" ma:hidden="true" ma:internalName="_dlc_Exempt" ma:readOnly="true">
      <xsd:simpleType>
        <xsd:restriction base="dms:Unknown"/>
      </xsd:simpleType>
    </xsd:element>
    <xsd:element name="_dlc_ExpireDateSaved" ma:index="26" nillable="true" ma:displayName="Original Expiration Date" ma:description=""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description="" ma:hidden="true" ma:list="{d1c5fc9d-e705-450a-bbac-6b8eae6a6a16}" ma:internalName="TaxCatchAll" ma:showField="CatchAllData" ma:web="35a352f6-bb32-4738-bdb1-5d89d34e1d5b">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description="" ma:hidden="true" ma:list="{d1c5fc9d-e705-450a-bbac-6b8eae6a6a16}" ma:internalName="TaxCatchAllLabel" ma:readOnly="true" ma:showField="CatchAllDataLabel" ma:web="35a352f6-bb32-4738-bdb1-5d89d34e1d5b">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5a352f6-bb32-4738-bdb1-5d89d34e1d5b"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bb72b7f4-c981-47a4-a26e-043e4b78ebf3" ContentTypeId="0x010100CE61D9DC7AFC6844B595FD0A55B75DF7" PreviousValue="false"/>
</file>

<file path=customXml/item4.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5.xml><?xml version="1.0" encoding="utf-8"?>
<p:properties xmlns:p="http://schemas.microsoft.com/office/2006/metadata/properties" xmlns:xsi="http://www.w3.org/2001/XMLSchema-instance" xmlns:pc="http://schemas.microsoft.com/office/infopath/2007/PartnerControls">
  <documentManagement>
    <InformationAudience xmlns="5668c8bc-6c30-45e9-80ca-5109d4270dfd">NHS Digital</InformationAudience>
    <SecurityClassification xmlns="5668c8bc-6c30-45e9-80ca-5109d4270dfd">Official</SecurityClassification>
    <InformationVersion xmlns="5668c8bc-6c30-45e9-80ca-5109d4270dfd" xsi:nil="true"/>
    <Summary xmlns="5668c8bc-6c30-45e9-80ca-5109d4270dfd" xsi:nil="true"/>
    <ApprovalDate xmlns="5668c8bc-6c30-45e9-80ca-5109d4270dfd">2018-04-25T12:26:35+00:00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2018-04-25T12:26:35+00:00</AuthoredDate>
    <TaxCatchAll xmlns="5668c8bc-6c30-45e9-80ca-5109d4270dfd">
      <Value>9</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Supporting material</TermName>
          <TermId xmlns="http://schemas.microsoft.com/office/infopath/2007/PartnerControls">9b65ea45-e8ed-4d1e-89cb-10eb0783136b</TermId>
        </TermInfo>
      </Terms>
    </e076e489fa624670a6d5030aa6510568>
    <_dlc_DocId xmlns="35a352f6-bb32-4738-bdb1-5d89d34e1d5b">NHSD-1000054-474421342-1156</_dlc_DocId>
    <_dlc_DocIdUrl xmlns="35a352f6-bb32-4738-bdb1-5d89d34e1d5b">
      <Url>https://hscic365.sharepoint.com/sites/IP/_layouts/15/DocIdRedir.aspx?ID=NHSD-1000054-474421342-1156</Url>
      <Description>NHSD-1000054-474421342-1156</Description>
    </_dlc_DocIdUrl>
    <_dlc_ExpireDate xmlns="http://schemas.microsoft.com/sharepoint/v3">2026-04-25T12:26:35+00:00</_dlc_ExpireDate>
    <_dlc_ExpireDateSaved xmlns="http://schemas.microsoft.com/sharepoint/v3" xsi:nil="true"/>
  </documentManagement>
</p:properties>
</file>

<file path=customXml/item6.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1E309269-A13E-4470-9AA9-D3CCABD720B0}">
  <ds:schemaRefs>
    <ds:schemaRef ds:uri="http://schemas.microsoft.com/sharepoint/v3/contenttype/forms"/>
  </ds:schemaRefs>
</ds:datastoreItem>
</file>

<file path=customXml/itemProps2.xml><?xml version="1.0" encoding="utf-8"?>
<ds:datastoreItem xmlns:ds="http://schemas.openxmlformats.org/officeDocument/2006/customXml" ds:itemID="{907EEFF4-F2B5-47FC-AF95-5BA33FE3CC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35a352f6-bb32-4738-bdb1-5d89d34e1d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BC0D54-BDFD-48C7-8570-73C9856452C7}">
  <ds:schemaRefs>
    <ds:schemaRef ds:uri="Microsoft.SharePoint.Taxonomy.ContentTypeSync"/>
  </ds:schemaRefs>
</ds:datastoreItem>
</file>

<file path=customXml/itemProps4.xml><?xml version="1.0" encoding="utf-8"?>
<ds:datastoreItem xmlns:ds="http://schemas.openxmlformats.org/officeDocument/2006/customXml" ds:itemID="{C349368D-2332-42E6-8032-31DFB7FB165A}">
  <ds:schemaRefs>
    <ds:schemaRef ds:uri="office.server.policy"/>
  </ds:schemaRefs>
</ds:datastoreItem>
</file>

<file path=customXml/itemProps5.xml><?xml version="1.0" encoding="utf-8"?>
<ds:datastoreItem xmlns:ds="http://schemas.openxmlformats.org/officeDocument/2006/customXml" ds:itemID="{F82F34B2-370B-43C6-BBE8-5B321F8F5870}">
  <ds:schemaRefs>
    <ds:schemaRef ds:uri="http://schemas.microsoft.com/office/infopath/2007/PartnerControls"/>
    <ds:schemaRef ds:uri="35a352f6-bb32-4738-bdb1-5d89d34e1d5b"/>
    <ds:schemaRef ds:uri="http://schemas.openxmlformats.org/package/2006/metadata/core-properties"/>
    <ds:schemaRef ds:uri="http://schemas.microsoft.com/sharepoint/v3"/>
    <ds:schemaRef ds:uri="http://purl.org/dc/dcmitype/"/>
    <ds:schemaRef ds:uri="http://schemas.microsoft.com/office/2006/metadata/properties"/>
    <ds:schemaRef ds:uri="http://purl.org/dc/terms/"/>
    <ds:schemaRef ds:uri="http://www.w3.org/XML/1998/namespace"/>
    <ds:schemaRef ds:uri="http://purl.org/dc/elements/1.1/"/>
    <ds:schemaRef ds:uri="http://schemas.microsoft.com/office/2006/documentManagement/types"/>
    <ds:schemaRef ds:uri="5668c8bc-6c30-45e9-80ca-5109d4270dfd"/>
  </ds:schemaRefs>
</ds:datastoreItem>
</file>

<file path=customXml/itemProps6.xml><?xml version="1.0" encoding="utf-8"?>
<ds:datastoreItem xmlns:ds="http://schemas.openxmlformats.org/officeDocument/2006/customXml" ds:itemID="{B55C672A-B48E-49B1-90C6-56F88FE8C26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11</vt:i4>
      </vt:variant>
    </vt:vector>
  </HeadingPairs>
  <TitlesOfParts>
    <vt:vector size="31" baseType="lpstr">
      <vt:lpstr>Cover</vt:lpstr>
      <vt:lpstr>Introduction</vt:lpstr>
      <vt:lpstr>User Guide</vt:lpstr>
      <vt:lpstr>Approval Gateways</vt:lpstr>
      <vt:lpstr>1-Contact Log</vt:lpstr>
      <vt:lpstr>2 - Supplier </vt:lpstr>
      <vt:lpstr>3 - End User Organisation </vt:lpstr>
      <vt:lpstr>4 - Topology</vt:lpstr>
      <vt:lpstr>5 - Architecture</vt:lpstr>
      <vt:lpstr>6 - IG and Security</vt:lpstr>
      <vt:lpstr>7 - Clinical Safety </vt:lpstr>
      <vt:lpstr>8 - Service</vt:lpstr>
      <vt:lpstr>9a - Supplier Reqs</vt:lpstr>
      <vt:lpstr>9b - Provider Reqs</vt:lpstr>
      <vt:lpstr>9c - Consumer Reqs</vt:lpstr>
      <vt:lpstr>9d - Test Cases - Provider</vt:lpstr>
      <vt:lpstr>9d - Test Cases - Consumer</vt:lpstr>
      <vt:lpstr>9d - Test Cases - non-interact</vt:lpstr>
      <vt:lpstr>NHS Digital Assessement</vt:lpstr>
      <vt:lpstr>Lists</vt:lpstr>
      <vt:lpstr>AccessMethod</vt:lpstr>
      <vt:lpstr>Approval</vt:lpstr>
      <vt:lpstr>EndUserOrgType</vt:lpstr>
      <vt:lpstr>IGSoCResult</vt:lpstr>
      <vt:lpstr>IGTResult</vt:lpstr>
      <vt:lpstr>Jurisdiction</vt:lpstr>
      <vt:lpstr>NHSorNot</vt:lpstr>
      <vt:lpstr>OrgType</vt:lpstr>
      <vt:lpstr>RAG</vt:lpstr>
      <vt:lpstr>'3 - End User Organisation '!Select</vt:lpstr>
      <vt:lpstr>UsageOutcome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Dobson Richard</dc:creator>
  <cp:lastModifiedBy>Nigel Saville</cp:lastModifiedBy>
  <cp:lastPrinted>2017-08-08T08:36:34Z</cp:lastPrinted>
  <dcterms:created xsi:type="dcterms:W3CDTF">1996-10-14T23:33:28Z</dcterms:created>
  <dcterms:modified xsi:type="dcterms:W3CDTF">2018-06-01T10:19:18Z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0x010100CE61D9DC7AFC6844B595FD0A55B75DF7|-2054357789</vt:lpwstr>
  </property>
  <property fmtid="{D5CDD505-2E9C-101B-9397-08002B2CF9AE}" pid="3" name="ContentTypeId">
    <vt:lpwstr>0x010100CE61D9DC7AFC6844B595FD0A55B75DF700B9041B4D90189545A8342B7B40324ED5</vt:lpwstr>
  </property>
  <property fmtid="{D5CDD505-2E9C-101B-9397-08002B2CF9AE}" pid="4"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5" name="_dlc_DocIdItemGuid">
    <vt:lpwstr>08a3e844-c3ed-4a0d-86ab-de510b5af7e9</vt:lpwstr>
  </property>
  <property fmtid="{D5CDD505-2E9C-101B-9397-08002B2CF9AE}" pid="6" name="InformationType">
    <vt:lpwstr>9;#Supporting material|9b65ea45-e8ed-4d1e-89cb-10eb0783136b</vt:lpwstr>
  </property>
  <property fmtid="{D5CDD505-2E9C-101B-9397-08002B2CF9AE}" pid="7" name="PortfolioCode">
    <vt:lpwstr/>
  </property>
</Properties>
</file>